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/>
  <xr:revisionPtr revIDLastSave="0" documentId="8_{55B3E967-C064-4444-9597-154CDFF5A88D}" xr6:coauthVersionLast="47" xr6:coauthVersionMax="47" xr10:uidLastSave="{00000000-0000-0000-0000-000000000000}"/>
  <bookViews>
    <workbookView xWindow="-120" yWindow="-120" windowWidth="29040" windowHeight="15720" tabRatio="844" xr2:uid="{00000000-000D-0000-FFFF-FFFF00000000}"/>
  </bookViews>
  <sheets>
    <sheet name="Carátula" sheetId="17" r:id="rId1"/>
    <sheet name="Índice" sheetId="18" r:id="rId2"/>
    <sheet name="1_Acceso-Credito" sheetId="14" r:id="rId3"/>
    <sheet name="2_Tipo-Entidad " sheetId="16" r:id="rId4"/>
    <sheet name="3_Entidad" sheetId="19" r:id="rId5"/>
    <sheet name="4_Zona-Dpto" sheetId="24" r:id="rId6"/>
    <sheet name="5_Actividad-Deudor " sheetId="20" r:id="rId7"/>
    <sheet name="6_Rango-Saldo" sheetId="21" r:id="rId8"/>
    <sheet name="5_Rango de Saldo (2)" sheetId="23" state="hidden" r:id="rId9"/>
  </sheets>
  <externalReferences>
    <externalReference r:id="rId10"/>
    <externalReference r:id="rId11"/>
  </externalReferences>
  <definedNames>
    <definedName name="a">'[1]37'!#REF!</definedName>
    <definedName name="A_impresión_IM" localSheetId="0">'[2]#¡REF'!#REF!</definedName>
    <definedName name="A_impresión_IM" localSheetId="1">'[2]#¡REF'!#REF!</definedName>
    <definedName name="A_impresión_IM">#REF!</definedName>
    <definedName name="_xlnm.Print_Area" localSheetId="2">'1_Acceso-Credito'!$B$1:$H$47</definedName>
    <definedName name="_xlnm.Print_Area" localSheetId="3">'2_Tipo-Entidad '!$B$1:$J$41</definedName>
    <definedName name="_xlnm.Print_Area" localSheetId="4">'3_Entidad'!$B$1:$U$88</definedName>
    <definedName name="_xlnm.Print_Area" localSheetId="5">'4_Zona-Dpto'!$B$1:$U$68</definedName>
    <definedName name="_xlnm.Print_Area" localSheetId="6">'5_Actividad-Deudor '!$B$1:$U$66</definedName>
    <definedName name="_xlnm.Print_Area" localSheetId="8">'5_Rango de Saldo (2)'!$B$1:$U$40</definedName>
    <definedName name="_xlnm.Print_Area" localSheetId="7">'6_Rango-Saldo'!$B$1:$U$42</definedName>
    <definedName name="_xlnm.Print_Area" localSheetId="0">Carátula!$B$1:$M$27</definedName>
    <definedName name="_xlnm.Print_Area" localSheetId="1">Índice!$A$1:$I$30</definedName>
    <definedName name="n110.">'[1]27'!#REF!</definedName>
    <definedName name="n110n60">'[1]26'!#REF!</definedName>
    <definedName name="s">#REF!</definedName>
    <definedName name="_xlnm.Print_Titles" localSheetId="0">Carátula!$B:$B</definedName>
    <definedName name="_xlnm.Print_Titles" localSheetId="1">Índice!$B:$B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4" l="1"/>
  <c r="D18" i="14"/>
  <c r="D19" i="14"/>
  <c r="D20" i="14"/>
  <c r="Q46" i="19"/>
  <c r="Q45" i="19"/>
  <c r="Q44" i="19"/>
  <c r="Q43" i="19"/>
  <c r="Q42" i="19"/>
  <c r="Q41" i="19"/>
  <c r="Q40" i="19"/>
  <c r="Q39" i="19"/>
  <c r="Q36" i="19"/>
  <c r="Q35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85" i="19"/>
  <c r="Q84" i="19"/>
  <c r="Q83" i="19"/>
  <c r="Q82" i="19"/>
  <c r="Q81" i="19"/>
  <c r="Q80" i="19"/>
  <c r="Q79" i="19"/>
  <c r="Q78" i="19"/>
  <c r="Q75" i="19"/>
  <c r="Q74" i="19"/>
  <c r="Q73" i="19"/>
  <c r="Q72" i="19"/>
  <c r="Q71" i="19"/>
  <c r="Q70" i="19"/>
  <c r="Q69" i="19"/>
  <c r="Q68" i="19"/>
  <c r="Q67" i="19"/>
  <c r="Q66" i="19"/>
  <c r="Q65" i="19"/>
  <c r="Q64" i="19"/>
  <c r="Q63" i="19"/>
  <c r="Q62" i="19"/>
  <c r="Q61" i="19"/>
  <c r="Q60" i="19"/>
  <c r="Q59" i="19"/>
  <c r="M46" i="19"/>
  <c r="M45" i="19"/>
  <c r="M44" i="19"/>
  <c r="M43" i="19"/>
  <c r="M42" i="19"/>
  <c r="M41" i="19"/>
  <c r="M40" i="19"/>
  <c r="M39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85" i="19"/>
  <c r="M84" i="19"/>
  <c r="M83" i="19"/>
  <c r="M82" i="19"/>
  <c r="M81" i="19"/>
  <c r="M80" i="19"/>
  <c r="M79" i="19"/>
  <c r="M78" i="19"/>
  <c r="M75" i="19"/>
  <c r="M74" i="19"/>
  <c r="M73" i="19"/>
  <c r="M72" i="19"/>
  <c r="M71" i="19"/>
  <c r="M70" i="19"/>
  <c r="M69" i="19"/>
  <c r="M68" i="19"/>
  <c r="M67" i="19"/>
  <c r="M66" i="19"/>
  <c r="M65" i="19"/>
  <c r="M64" i="19"/>
  <c r="M63" i="19"/>
  <c r="M62" i="19"/>
  <c r="M61" i="19"/>
  <c r="M60" i="19"/>
  <c r="M59" i="19"/>
  <c r="I46" i="19"/>
  <c r="I45" i="19"/>
  <c r="I44" i="19"/>
  <c r="I43" i="19"/>
  <c r="I42" i="19"/>
  <c r="I41" i="19"/>
  <c r="I40" i="19"/>
  <c r="I39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79" i="19"/>
  <c r="I80" i="19"/>
  <c r="I81" i="19"/>
  <c r="I82" i="19"/>
  <c r="I83" i="19"/>
  <c r="I84" i="19"/>
  <c r="I85" i="19"/>
  <c r="I78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59" i="19"/>
  <c r="E40" i="19"/>
  <c r="E41" i="19"/>
  <c r="E42" i="19"/>
  <c r="E43" i="19"/>
  <c r="E44" i="19"/>
  <c r="E45" i="19"/>
  <c r="E46" i="19"/>
  <c r="E39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20" i="19"/>
  <c r="E79" i="19"/>
  <c r="E80" i="19"/>
  <c r="E81" i="19"/>
  <c r="E82" i="19"/>
  <c r="E83" i="19"/>
  <c r="E84" i="19"/>
  <c r="E85" i="19"/>
  <c r="E78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59" i="19"/>
  <c r="Q58" i="19"/>
  <c r="P58" i="19"/>
  <c r="O58" i="19"/>
  <c r="M58" i="19"/>
  <c r="L58" i="19"/>
  <c r="K58" i="19"/>
  <c r="I58" i="19"/>
  <c r="H58" i="19"/>
  <c r="G58" i="19"/>
  <c r="D58" i="19"/>
  <c r="E58" i="19"/>
  <c r="C58" i="19"/>
  <c r="Q19" i="19"/>
  <c r="P19" i="19"/>
  <c r="O19" i="19"/>
  <c r="M19" i="19"/>
  <c r="L19" i="19"/>
  <c r="K19" i="19"/>
  <c r="I19" i="19"/>
  <c r="H19" i="19"/>
  <c r="G19" i="19"/>
  <c r="D19" i="19"/>
  <c r="E19" i="19"/>
  <c r="C19" i="19"/>
  <c r="D38" i="16"/>
  <c r="E38" i="16" s="1"/>
  <c r="D39" i="16"/>
  <c r="C39" i="16"/>
  <c r="C38" i="16"/>
  <c r="Q77" i="19"/>
  <c r="P77" i="19"/>
  <c r="O77" i="19"/>
  <c r="M77" i="19"/>
  <c r="L77" i="19"/>
  <c r="K77" i="19"/>
  <c r="I77" i="19"/>
  <c r="H77" i="19"/>
  <c r="G77" i="19"/>
  <c r="E77" i="19"/>
  <c r="D77" i="19"/>
  <c r="C77" i="19"/>
  <c r="Q38" i="19"/>
  <c r="P38" i="19"/>
  <c r="O38" i="19"/>
  <c r="M38" i="19"/>
  <c r="M47" i="19" s="1"/>
  <c r="L38" i="19"/>
  <c r="K38" i="19"/>
  <c r="I38" i="19"/>
  <c r="H38" i="19"/>
  <c r="G38" i="19"/>
  <c r="D38" i="19"/>
  <c r="E38" i="19"/>
  <c r="C38" i="19"/>
  <c r="L47" i="19"/>
  <c r="C47" i="19"/>
  <c r="S60" i="19"/>
  <c r="T60" i="19"/>
  <c r="S61" i="19"/>
  <c r="T61" i="19"/>
  <c r="S62" i="19"/>
  <c r="T62" i="19"/>
  <c r="S63" i="19"/>
  <c r="T63" i="19"/>
  <c r="S64" i="19"/>
  <c r="T64" i="19"/>
  <c r="S65" i="19"/>
  <c r="T65" i="19"/>
  <c r="S66" i="19"/>
  <c r="T66" i="19"/>
  <c r="S67" i="19"/>
  <c r="T67" i="19"/>
  <c r="S68" i="19"/>
  <c r="T68" i="19"/>
  <c r="S69" i="19"/>
  <c r="T69" i="19"/>
  <c r="S70" i="19"/>
  <c r="T70" i="19"/>
  <c r="S71" i="19"/>
  <c r="T71" i="19"/>
  <c r="S72" i="19"/>
  <c r="T72" i="19"/>
  <c r="S73" i="19"/>
  <c r="T73" i="19"/>
  <c r="S74" i="19"/>
  <c r="T74" i="19"/>
  <c r="S78" i="19"/>
  <c r="T78" i="19"/>
  <c r="S79" i="19"/>
  <c r="T79" i="19"/>
  <c r="S80" i="19"/>
  <c r="T80" i="19"/>
  <c r="S81" i="19"/>
  <c r="T81" i="19"/>
  <c r="S82" i="19"/>
  <c r="T82" i="19"/>
  <c r="S83" i="19"/>
  <c r="T83" i="19"/>
  <c r="S84" i="19"/>
  <c r="T84" i="19"/>
  <c r="S75" i="19"/>
  <c r="T75" i="19"/>
  <c r="S85" i="19"/>
  <c r="T85" i="19"/>
  <c r="S21" i="19"/>
  <c r="T21" i="19"/>
  <c r="S22" i="19"/>
  <c r="T22" i="19"/>
  <c r="S23" i="19"/>
  <c r="T23" i="19"/>
  <c r="S24" i="19"/>
  <c r="T24" i="19"/>
  <c r="S25" i="19"/>
  <c r="T25" i="19"/>
  <c r="S26" i="19"/>
  <c r="T26" i="19"/>
  <c r="S27" i="19"/>
  <c r="T27" i="19"/>
  <c r="S28" i="19"/>
  <c r="T28" i="19"/>
  <c r="S29" i="19"/>
  <c r="T29" i="19"/>
  <c r="S30" i="19"/>
  <c r="T30" i="19"/>
  <c r="S31" i="19"/>
  <c r="T31" i="19"/>
  <c r="S32" i="19"/>
  <c r="T32" i="19"/>
  <c r="S33" i="19"/>
  <c r="T33" i="19"/>
  <c r="S34" i="19"/>
  <c r="T34" i="19"/>
  <c r="S35" i="19"/>
  <c r="T35" i="19"/>
  <c r="S39" i="19"/>
  <c r="T39" i="19"/>
  <c r="S40" i="19"/>
  <c r="T40" i="19"/>
  <c r="S41" i="19"/>
  <c r="T41" i="19"/>
  <c r="S42" i="19"/>
  <c r="T42" i="19"/>
  <c r="S43" i="19"/>
  <c r="T43" i="19"/>
  <c r="S44" i="19"/>
  <c r="T44" i="19"/>
  <c r="S45" i="19"/>
  <c r="T45" i="19"/>
  <c r="S36" i="19"/>
  <c r="T36" i="19"/>
  <c r="S46" i="19"/>
  <c r="T46" i="19"/>
  <c r="Q86" i="19" l="1"/>
  <c r="K86" i="19"/>
  <c r="S58" i="19"/>
  <c r="I86" i="19"/>
  <c r="O47" i="19"/>
  <c r="K47" i="19"/>
  <c r="M86" i="19"/>
  <c r="L86" i="19"/>
  <c r="G86" i="19"/>
  <c r="E47" i="19"/>
  <c r="U22" i="19"/>
  <c r="U69" i="19"/>
  <c r="T58" i="19"/>
  <c r="O86" i="19"/>
  <c r="E86" i="19"/>
  <c r="P86" i="19"/>
  <c r="H86" i="19"/>
  <c r="D47" i="19"/>
  <c r="P47" i="19"/>
  <c r="S77" i="19"/>
  <c r="T77" i="19"/>
  <c r="C86" i="19"/>
  <c r="D86" i="19"/>
  <c r="G47" i="19"/>
  <c r="Q47" i="19"/>
  <c r="H47" i="19"/>
  <c r="I47" i="19"/>
  <c r="U66" i="19"/>
  <c r="T19" i="19"/>
  <c r="U85" i="19"/>
  <c r="U78" i="19"/>
  <c r="U64" i="19"/>
  <c r="U60" i="19"/>
  <c r="S19" i="19"/>
  <c r="U33" i="19"/>
  <c r="U25" i="19"/>
  <c r="U21" i="19"/>
  <c r="U83" i="19"/>
  <c r="U68" i="19"/>
  <c r="U42" i="19"/>
  <c r="U75" i="19"/>
  <c r="U74" i="19"/>
  <c r="U70" i="19"/>
  <c r="U28" i="19"/>
  <c r="U34" i="19"/>
  <c r="U84" i="19"/>
  <c r="U62" i="19"/>
  <c r="U29" i="19"/>
  <c r="U79" i="19"/>
  <c r="U72" i="19"/>
  <c r="U46" i="19"/>
  <c r="U39" i="19"/>
  <c r="U71" i="19"/>
  <c r="U63" i="19"/>
  <c r="U41" i="19"/>
  <c r="U31" i="19"/>
  <c r="U27" i="19"/>
  <c r="U82" i="19"/>
  <c r="U30" i="19"/>
  <c r="U65" i="19"/>
  <c r="U44" i="19"/>
  <c r="U40" i="19"/>
  <c r="U81" i="19"/>
  <c r="U61" i="19"/>
  <c r="U80" i="19"/>
  <c r="U67" i="19"/>
  <c r="U35" i="19"/>
  <c r="U24" i="19"/>
  <c r="U73" i="19"/>
  <c r="U43" i="19"/>
  <c r="U23" i="19"/>
  <c r="U36" i="19"/>
  <c r="U26" i="19"/>
  <c r="U45" i="19"/>
  <c r="U32" i="19"/>
  <c r="T86" i="19" l="1"/>
  <c r="U77" i="19"/>
  <c r="U19" i="19"/>
  <c r="U58" i="19"/>
  <c r="S86" i="19"/>
  <c r="P66" i="24"/>
  <c r="O66" i="24"/>
  <c r="L66" i="24"/>
  <c r="K66" i="24"/>
  <c r="H66" i="24"/>
  <c r="G66" i="24"/>
  <c r="D66" i="24"/>
  <c r="C66" i="24"/>
  <c r="T65" i="24"/>
  <c r="S65" i="24"/>
  <c r="Q65" i="24"/>
  <c r="M65" i="24"/>
  <c r="I65" i="24"/>
  <c r="E65" i="24"/>
  <c r="T64" i="24"/>
  <c r="S64" i="24"/>
  <c r="Q64" i="24"/>
  <c r="M64" i="24"/>
  <c r="I64" i="24"/>
  <c r="E64" i="24"/>
  <c r="T63" i="24"/>
  <c r="S63" i="24"/>
  <c r="Q63" i="24"/>
  <c r="M63" i="24"/>
  <c r="I63" i="24"/>
  <c r="E63" i="24"/>
  <c r="T62" i="24"/>
  <c r="S62" i="24"/>
  <c r="Q62" i="24"/>
  <c r="M62" i="24"/>
  <c r="I62" i="24"/>
  <c r="E62" i="24"/>
  <c r="T61" i="24"/>
  <c r="S61" i="24"/>
  <c r="Q61" i="24"/>
  <c r="M61" i="24"/>
  <c r="I61" i="24"/>
  <c r="E61" i="24"/>
  <c r="T60" i="24"/>
  <c r="S60" i="24"/>
  <c r="Q60" i="24"/>
  <c r="M60" i="24"/>
  <c r="I60" i="24"/>
  <c r="E60" i="24"/>
  <c r="T59" i="24"/>
  <c r="S59" i="24"/>
  <c r="Q59" i="24"/>
  <c r="M59" i="24"/>
  <c r="I59" i="24"/>
  <c r="E59" i="24"/>
  <c r="T58" i="24"/>
  <c r="S58" i="24"/>
  <c r="Q58" i="24"/>
  <c r="M58" i="24"/>
  <c r="I58" i="24"/>
  <c r="E58" i="24"/>
  <c r="T57" i="24"/>
  <c r="S57" i="24"/>
  <c r="Q57" i="24"/>
  <c r="M57" i="24"/>
  <c r="I57" i="24"/>
  <c r="E57" i="24"/>
  <c r="T56" i="24"/>
  <c r="S56" i="24"/>
  <c r="Q56" i="24"/>
  <c r="M56" i="24"/>
  <c r="I56" i="24"/>
  <c r="E56" i="24"/>
  <c r="T55" i="24"/>
  <c r="S55" i="24"/>
  <c r="Q55" i="24"/>
  <c r="M55" i="24"/>
  <c r="I55" i="24"/>
  <c r="E55" i="24"/>
  <c r="T54" i="24"/>
  <c r="S54" i="24"/>
  <c r="Q54" i="24"/>
  <c r="M54" i="24"/>
  <c r="I54" i="24"/>
  <c r="E54" i="24"/>
  <c r="T53" i="24"/>
  <c r="S53" i="24"/>
  <c r="Q53" i="24"/>
  <c r="M53" i="24"/>
  <c r="I53" i="24"/>
  <c r="E53" i="24"/>
  <c r="T52" i="24"/>
  <c r="S52" i="24"/>
  <c r="Q52" i="24"/>
  <c r="M52" i="24"/>
  <c r="I52" i="24"/>
  <c r="E52" i="24"/>
  <c r="T51" i="24"/>
  <c r="S51" i="24"/>
  <c r="Q51" i="24"/>
  <c r="M51" i="24"/>
  <c r="I51" i="24"/>
  <c r="E51" i="24"/>
  <c r="T50" i="24"/>
  <c r="S50" i="24"/>
  <c r="Q50" i="24"/>
  <c r="M50" i="24"/>
  <c r="I50" i="24"/>
  <c r="E50" i="24"/>
  <c r="T49" i="24"/>
  <c r="S49" i="24"/>
  <c r="Q49" i="24"/>
  <c r="M49" i="24"/>
  <c r="I49" i="24"/>
  <c r="E49" i="24"/>
  <c r="T48" i="24"/>
  <c r="S48" i="24"/>
  <c r="Q48" i="24"/>
  <c r="Q66" i="24" s="1"/>
  <c r="M48" i="24"/>
  <c r="I48" i="24"/>
  <c r="E48" i="24"/>
  <c r="P37" i="24"/>
  <c r="O37" i="24"/>
  <c r="L37" i="24"/>
  <c r="K37" i="24"/>
  <c r="H37" i="24"/>
  <c r="G37" i="24"/>
  <c r="D37" i="24"/>
  <c r="C37" i="24"/>
  <c r="T36" i="24"/>
  <c r="S36" i="24"/>
  <c r="Q36" i="24"/>
  <c r="M36" i="24"/>
  <c r="I36" i="24"/>
  <c r="E36" i="24"/>
  <c r="T35" i="24"/>
  <c r="S35" i="24"/>
  <c r="Q35" i="24"/>
  <c r="M35" i="24"/>
  <c r="I35" i="24"/>
  <c r="E35" i="24"/>
  <c r="T34" i="24"/>
  <c r="S34" i="24"/>
  <c r="Q34" i="24"/>
  <c r="M34" i="24"/>
  <c r="I34" i="24"/>
  <c r="E34" i="24"/>
  <c r="T33" i="24"/>
  <c r="S33" i="24"/>
  <c r="Q33" i="24"/>
  <c r="M33" i="24"/>
  <c r="I33" i="24"/>
  <c r="E33" i="24"/>
  <c r="T32" i="24"/>
  <c r="S32" i="24"/>
  <c r="Q32" i="24"/>
  <c r="M32" i="24"/>
  <c r="I32" i="24"/>
  <c r="E32" i="24"/>
  <c r="T31" i="24"/>
  <c r="S31" i="24"/>
  <c r="Q31" i="24"/>
  <c r="M31" i="24"/>
  <c r="I31" i="24"/>
  <c r="E31" i="24"/>
  <c r="T30" i="24"/>
  <c r="S30" i="24"/>
  <c r="Q30" i="24"/>
  <c r="M30" i="24"/>
  <c r="I30" i="24"/>
  <c r="E30" i="24"/>
  <c r="T29" i="24"/>
  <c r="S29" i="24"/>
  <c r="Q29" i="24"/>
  <c r="M29" i="24"/>
  <c r="I29" i="24"/>
  <c r="E29" i="24"/>
  <c r="T28" i="24"/>
  <c r="S28" i="24"/>
  <c r="Q28" i="24"/>
  <c r="M28" i="24"/>
  <c r="I28" i="24"/>
  <c r="E28" i="24"/>
  <c r="T27" i="24"/>
  <c r="S27" i="24"/>
  <c r="Q27" i="24"/>
  <c r="M27" i="24"/>
  <c r="I27" i="24"/>
  <c r="E27" i="24"/>
  <c r="T26" i="24"/>
  <c r="S26" i="24"/>
  <c r="Q26" i="24"/>
  <c r="M26" i="24"/>
  <c r="I26" i="24"/>
  <c r="E26" i="24"/>
  <c r="T25" i="24"/>
  <c r="S25" i="24"/>
  <c r="Q25" i="24"/>
  <c r="M25" i="24"/>
  <c r="I25" i="24"/>
  <c r="E25" i="24"/>
  <c r="T24" i="24"/>
  <c r="S24" i="24"/>
  <c r="Q24" i="24"/>
  <c r="M24" i="24"/>
  <c r="I24" i="24"/>
  <c r="E24" i="24"/>
  <c r="T23" i="24"/>
  <c r="S23" i="24"/>
  <c r="Q23" i="24"/>
  <c r="M23" i="24"/>
  <c r="I23" i="24"/>
  <c r="E23" i="24"/>
  <c r="T22" i="24"/>
  <c r="S22" i="24"/>
  <c r="Q22" i="24"/>
  <c r="M22" i="24"/>
  <c r="I22" i="24"/>
  <c r="E22" i="24"/>
  <c r="T21" i="24"/>
  <c r="S21" i="24"/>
  <c r="Q21" i="24"/>
  <c r="M21" i="24"/>
  <c r="M37" i="24" s="1"/>
  <c r="I21" i="24"/>
  <c r="E21" i="24"/>
  <c r="T20" i="24"/>
  <c r="S20" i="24"/>
  <c r="Q20" i="24"/>
  <c r="M20" i="24"/>
  <c r="I20" i="24"/>
  <c r="E20" i="24"/>
  <c r="T19" i="24"/>
  <c r="S19" i="24"/>
  <c r="Q19" i="24"/>
  <c r="M19" i="24"/>
  <c r="I19" i="24"/>
  <c r="I37" i="24" s="1"/>
  <c r="E19" i="24"/>
  <c r="K24" i="21"/>
  <c r="H24" i="21"/>
  <c r="G24" i="21"/>
  <c r="D24" i="21"/>
  <c r="C24" i="21"/>
  <c r="P24" i="21"/>
  <c r="O24" i="21"/>
  <c r="L24" i="21"/>
  <c r="E19" i="16"/>
  <c r="E18" i="16"/>
  <c r="E24" i="16"/>
  <c r="E23" i="16"/>
  <c r="E29" i="16"/>
  <c r="E28" i="16"/>
  <c r="E34" i="16"/>
  <c r="E33" i="16"/>
  <c r="C20" i="16"/>
  <c r="G30" i="16"/>
  <c r="P38" i="23"/>
  <c r="O38" i="23"/>
  <c r="L38" i="23"/>
  <c r="K38" i="23"/>
  <c r="H38" i="23"/>
  <c r="G38" i="23"/>
  <c r="D38" i="23"/>
  <c r="C38" i="23"/>
  <c r="T37" i="23"/>
  <c r="S37" i="23"/>
  <c r="U37" i="23" s="1"/>
  <c r="Q37" i="23"/>
  <c r="M37" i="23"/>
  <c r="I37" i="23"/>
  <c r="E37" i="23"/>
  <c r="T36" i="23"/>
  <c r="S36" i="23"/>
  <c r="U36" i="23" s="1"/>
  <c r="Q36" i="23"/>
  <c r="M36" i="23"/>
  <c r="I36" i="23"/>
  <c r="E36" i="23"/>
  <c r="U35" i="23"/>
  <c r="T35" i="23"/>
  <c r="S35" i="23"/>
  <c r="Q35" i="23"/>
  <c r="M35" i="23"/>
  <c r="I35" i="23"/>
  <c r="E35" i="23"/>
  <c r="T34" i="23"/>
  <c r="T38" i="23" s="1"/>
  <c r="S34" i="23"/>
  <c r="U34" i="23" s="1"/>
  <c r="Q34" i="23"/>
  <c r="M34" i="23"/>
  <c r="I34" i="23"/>
  <c r="E34" i="23"/>
  <c r="T33" i="23"/>
  <c r="S33" i="23"/>
  <c r="S38" i="23" s="1"/>
  <c r="Q33" i="23"/>
  <c r="Q38" i="23" s="1"/>
  <c r="M33" i="23"/>
  <c r="M38" i="23" s="1"/>
  <c r="I33" i="23"/>
  <c r="I38" i="23" s="1"/>
  <c r="E33" i="23"/>
  <c r="E38" i="23" s="1"/>
  <c r="Q24" i="23"/>
  <c r="P24" i="23"/>
  <c r="O24" i="23"/>
  <c r="L24" i="23"/>
  <c r="K24" i="23"/>
  <c r="H24" i="23"/>
  <c r="G24" i="23"/>
  <c r="D24" i="23"/>
  <c r="C24" i="23"/>
  <c r="U23" i="23"/>
  <c r="T23" i="23"/>
  <c r="S23" i="23"/>
  <c r="Q23" i="23"/>
  <c r="M23" i="23"/>
  <c r="I23" i="23"/>
  <c r="E23" i="23"/>
  <c r="T22" i="23"/>
  <c r="U22" i="23" s="1"/>
  <c r="S22" i="23"/>
  <c r="Q22" i="23"/>
  <c r="M22" i="23"/>
  <c r="I22" i="23"/>
  <c r="E22" i="23"/>
  <c r="T21" i="23"/>
  <c r="S21" i="23"/>
  <c r="U21" i="23" s="1"/>
  <c r="Q21" i="23"/>
  <c r="M21" i="23"/>
  <c r="I21" i="23"/>
  <c r="E21" i="23"/>
  <c r="T20" i="23"/>
  <c r="S20" i="23"/>
  <c r="U20" i="23" s="1"/>
  <c r="Q20" i="23"/>
  <c r="M20" i="23"/>
  <c r="I20" i="23"/>
  <c r="E20" i="23"/>
  <c r="U19" i="23"/>
  <c r="T19" i="23"/>
  <c r="T24" i="23" s="1"/>
  <c r="S19" i="23"/>
  <c r="S24" i="23" s="1"/>
  <c r="Q19" i="23"/>
  <c r="M19" i="23"/>
  <c r="M24" i="23" s="1"/>
  <c r="I19" i="23"/>
  <c r="I24" i="23" s="1"/>
  <c r="E19" i="23"/>
  <c r="E24" i="23" s="1"/>
  <c r="Q39" i="21"/>
  <c r="Q38" i="21"/>
  <c r="Q37" i="21"/>
  <c r="Q36" i="21"/>
  <c r="Q35" i="21"/>
  <c r="M39" i="21"/>
  <c r="M38" i="21"/>
  <c r="M37" i="21"/>
  <c r="M36" i="21"/>
  <c r="M35" i="21"/>
  <c r="I39" i="21"/>
  <c r="I38" i="21"/>
  <c r="I37" i="21"/>
  <c r="I36" i="21"/>
  <c r="I35" i="21"/>
  <c r="E39" i="21"/>
  <c r="E38" i="21"/>
  <c r="E37" i="21"/>
  <c r="E36" i="21"/>
  <c r="E35" i="21"/>
  <c r="T39" i="21"/>
  <c r="S39" i="21"/>
  <c r="T38" i="21"/>
  <c r="S38" i="21"/>
  <c r="T37" i="21"/>
  <c r="S37" i="21"/>
  <c r="T36" i="21"/>
  <c r="S36" i="21"/>
  <c r="T35" i="21"/>
  <c r="S35" i="21"/>
  <c r="P40" i="21"/>
  <c r="O40" i="21"/>
  <c r="L40" i="21"/>
  <c r="K40" i="21"/>
  <c r="H40" i="21"/>
  <c r="G40" i="21"/>
  <c r="D40" i="21"/>
  <c r="C40" i="21"/>
  <c r="T23" i="21"/>
  <c r="S23" i="21"/>
  <c r="Q23" i="21"/>
  <c r="M23" i="21"/>
  <c r="I23" i="21"/>
  <c r="E23" i="21"/>
  <c r="T22" i="21"/>
  <c r="S22" i="21"/>
  <c r="Q22" i="21"/>
  <c r="M22" i="21"/>
  <c r="I22" i="21"/>
  <c r="E22" i="21"/>
  <c r="T21" i="21"/>
  <c r="S21" i="21"/>
  <c r="Q21" i="21"/>
  <c r="M21" i="21"/>
  <c r="I21" i="21"/>
  <c r="E21" i="21"/>
  <c r="T20" i="21"/>
  <c r="S20" i="21"/>
  <c r="Q20" i="21"/>
  <c r="M20" i="21"/>
  <c r="I20" i="21"/>
  <c r="E20" i="21"/>
  <c r="T19" i="21"/>
  <c r="S19" i="21"/>
  <c r="Q19" i="21"/>
  <c r="M19" i="21"/>
  <c r="M24" i="21" s="1"/>
  <c r="I19" i="21"/>
  <c r="E19" i="21"/>
  <c r="P64" i="20"/>
  <c r="O64" i="20"/>
  <c r="L64" i="20"/>
  <c r="K64" i="20"/>
  <c r="H64" i="20"/>
  <c r="G64" i="20"/>
  <c r="D64" i="20"/>
  <c r="C64" i="20"/>
  <c r="T63" i="20"/>
  <c r="S63" i="20"/>
  <c r="Q63" i="20"/>
  <c r="M63" i="20"/>
  <c r="I63" i="20"/>
  <c r="E63" i="20"/>
  <c r="T62" i="20"/>
  <c r="S62" i="20"/>
  <c r="Q62" i="20"/>
  <c r="M62" i="20"/>
  <c r="I62" i="20"/>
  <c r="E62" i="20"/>
  <c r="T61" i="20"/>
  <c r="S61" i="20"/>
  <c r="Q61" i="20"/>
  <c r="M61" i="20"/>
  <c r="I61" i="20"/>
  <c r="E61" i="20"/>
  <c r="T60" i="20"/>
  <c r="S60" i="20"/>
  <c r="Q60" i="20"/>
  <c r="M60" i="20"/>
  <c r="I60" i="20"/>
  <c r="E60" i="20"/>
  <c r="T59" i="20"/>
  <c r="S59" i="20"/>
  <c r="Q59" i="20"/>
  <c r="M59" i="20"/>
  <c r="I59" i="20"/>
  <c r="E59" i="20"/>
  <c r="T58" i="20"/>
  <c r="S58" i="20"/>
  <c r="Q58" i="20"/>
  <c r="M58" i="20"/>
  <c r="I58" i="20"/>
  <c r="E58" i="20"/>
  <c r="T57" i="20"/>
  <c r="S57" i="20"/>
  <c r="Q57" i="20"/>
  <c r="M57" i="20"/>
  <c r="I57" i="20"/>
  <c r="E57" i="20"/>
  <c r="T56" i="20"/>
  <c r="S56" i="20"/>
  <c r="Q56" i="20"/>
  <c r="M56" i="20"/>
  <c r="I56" i="20"/>
  <c r="E56" i="20"/>
  <c r="T55" i="20"/>
  <c r="S55" i="20"/>
  <c r="Q55" i="20"/>
  <c r="M55" i="20"/>
  <c r="I55" i="20"/>
  <c r="E55" i="20"/>
  <c r="T54" i="20"/>
  <c r="S54" i="20"/>
  <c r="Q54" i="20"/>
  <c r="M54" i="20"/>
  <c r="I54" i="20"/>
  <c r="E54" i="20"/>
  <c r="T53" i="20"/>
  <c r="S53" i="20"/>
  <c r="Q53" i="20"/>
  <c r="M53" i="20"/>
  <c r="I53" i="20"/>
  <c r="E53" i="20"/>
  <c r="T52" i="20"/>
  <c r="S52" i="20"/>
  <c r="U52" i="20" s="1"/>
  <c r="Q52" i="20"/>
  <c r="M52" i="20"/>
  <c r="I52" i="20"/>
  <c r="E52" i="20"/>
  <c r="T51" i="20"/>
  <c r="S51" i="20"/>
  <c r="Q51" i="20"/>
  <c r="M51" i="20"/>
  <c r="I51" i="20"/>
  <c r="E51" i="20"/>
  <c r="T50" i="20"/>
  <c r="S50" i="20"/>
  <c r="Q50" i="20"/>
  <c r="M50" i="20"/>
  <c r="I50" i="20"/>
  <c r="E50" i="20"/>
  <c r="T49" i="20"/>
  <c r="S49" i="20"/>
  <c r="Q49" i="20"/>
  <c r="M49" i="20"/>
  <c r="I49" i="20"/>
  <c r="E49" i="20"/>
  <c r="T48" i="20"/>
  <c r="S48" i="20"/>
  <c r="Q48" i="20"/>
  <c r="M48" i="20"/>
  <c r="I48" i="20"/>
  <c r="E48" i="20"/>
  <c r="T47" i="20"/>
  <c r="S47" i="20"/>
  <c r="Q47" i="20"/>
  <c r="M47" i="20"/>
  <c r="I47" i="20"/>
  <c r="E47" i="20"/>
  <c r="T46" i="20"/>
  <c r="S46" i="20"/>
  <c r="Q46" i="20"/>
  <c r="M46" i="20"/>
  <c r="I46" i="20"/>
  <c r="E46" i="20"/>
  <c r="P37" i="20"/>
  <c r="O37" i="20"/>
  <c r="L37" i="20"/>
  <c r="K37" i="20"/>
  <c r="H37" i="20"/>
  <c r="G37" i="20"/>
  <c r="D37" i="20"/>
  <c r="C37" i="20"/>
  <c r="T36" i="20"/>
  <c r="S36" i="20"/>
  <c r="Q36" i="20"/>
  <c r="M36" i="20"/>
  <c r="I36" i="20"/>
  <c r="E36" i="20"/>
  <c r="T35" i="20"/>
  <c r="S35" i="20"/>
  <c r="Q35" i="20"/>
  <c r="M35" i="20"/>
  <c r="I35" i="20"/>
  <c r="E35" i="20"/>
  <c r="T34" i="20"/>
  <c r="S34" i="20"/>
  <c r="Q34" i="20"/>
  <c r="M34" i="20"/>
  <c r="I34" i="20"/>
  <c r="E34" i="20"/>
  <c r="T33" i="20"/>
  <c r="S33" i="20"/>
  <c r="Q33" i="20"/>
  <c r="M33" i="20"/>
  <c r="I33" i="20"/>
  <c r="E33" i="20"/>
  <c r="T32" i="20"/>
  <c r="S32" i="20"/>
  <c r="Q32" i="20"/>
  <c r="M32" i="20"/>
  <c r="I32" i="20"/>
  <c r="E32" i="20"/>
  <c r="T31" i="20"/>
  <c r="S31" i="20"/>
  <c r="Q31" i="20"/>
  <c r="M31" i="20"/>
  <c r="I31" i="20"/>
  <c r="E31" i="20"/>
  <c r="T30" i="20"/>
  <c r="S30" i="20"/>
  <c r="U30" i="20" s="1"/>
  <c r="Q30" i="20"/>
  <c r="M30" i="20"/>
  <c r="I30" i="20"/>
  <c r="E30" i="20"/>
  <c r="T29" i="20"/>
  <c r="S29" i="20"/>
  <c r="Q29" i="20"/>
  <c r="M29" i="20"/>
  <c r="I29" i="20"/>
  <c r="E29" i="20"/>
  <c r="T28" i="20"/>
  <c r="S28" i="20"/>
  <c r="Q28" i="20"/>
  <c r="M28" i="20"/>
  <c r="I28" i="20"/>
  <c r="E28" i="20"/>
  <c r="T27" i="20"/>
  <c r="S27" i="20"/>
  <c r="Q27" i="20"/>
  <c r="M27" i="20"/>
  <c r="I27" i="20"/>
  <c r="E27" i="20"/>
  <c r="T26" i="20"/>
  <c r="S26" i="20"/>
  <c r="Q26" i="20"/>
  <c r="M26" i="20"/>
  <c r="I26" i="20"/>
  <c r="E26" i="20"/>
  <c r="T25" i="20"/>
  <c r="S25" i="20"/>
  <c r="Q25" i="20"/>
  <c r="M25" i="20"/>
  <c r="I25" i="20"/>
  <c r="E25" i="20"/>
  <c r="T24" i="20"/>
  <c r="S24" i="20"/>
  <c r="Q24" i="20"/>
  <c r="M24" i="20"/>
  <c r="I24" i="20"/>
  <c r="E24" i="20"/>
  <c r="T23" i="20"/>
  <c r="S23" i="20"/>
  <c r="Q23" i="20"/>
  <c r="M23" i="20"/>
  <c r="I23" i="20"/>
  <c r="E23" i="20"/>
  <c r="T22" i="20"/>
  <c r="S22" i="20"/>
  <c r="U22" i="20" s="1"/>
  <c r="Q22" i="20"/>
  <c r="M22" i="20"/>
  <c r="I22" i="20"/>
  <c r="E22" i="20"/>
  <c r="T21" i="20"/>
  <c r="S21" i="20"/>
  <c r="Q21" i="20"/>
  <c r="M21" i="20"/>
  <c r="I21" i="20"/>
  <c r="E21" i="20"/>
  <c r="T20" i="20"/>
  <c r="S20" i="20"/>
  <c r="Q20" i="20"/>
  <c r="M20" i="20"/>
  <c r="I20" i="20"/>
  <c r="E20" i="20"/>
  <c r="T19" i="20"/>
  <c r="S19" i="20"/>
  <c r="Q19" i="20"/>
  <c r="M19" i="20"/>
  <c r="I19" i="20"/>
  <c r="I37" i="20" s="1"/>
  <c r="E19" i="20"/>
  <c r="T59" i="19"/>
  <c r="S59" i="19"/>
  <c r="T20" i="19"/>
  <c r="S20" i="19"/>
  <c r="H35" i="16"/>
  <c r="G35" i="16"/>
  <c r="D35" i="16"/>
  <c r="C35" i="16"/>
  <c r="H30" i="16"/>
  <c r="D30" i="16"/>
  <c r="C30" i="16"/>
  <c r="D25" i="16"/>
  <c r="C25" i="16"/>
  <c r="H25" i="16"/>
  <c r="G25" i="16"/>
  <c r="H20" i="16"/>
  <c r="G20" i="16"/>
  <c r="D20" i="16"/>
  <c r="E20" i="16"/>
  <c r="H39" i="16"/>
  <c r="H38" i="16"/>
  <c r="I34" i="16"/>
  <c r="I33" i="16"/>
  <c r="I29" i="16"/>
  <c r="I28" i="16"/>
  <c r="I24" i="16"/>
  <c r="I23" i="16"/>
  <c r="I19" i="16"/>
  <c r="I18" i="16"/>
  <c r="D16" i="14"/>
  <c r="I30" i="16" l="1"/>
  <c r="U86" i="19"/>
  <c r="U50" i="24"/>
  <c r="U60" i="20"/>
  <c r="Q24" i="21"/>
  <c r="I24" i="21"/>
  <c r="T24" i="21"/>
  <c r="E24" i="21"/>
  <c r="S24" i="21"/>
  <c r="U26" i="20"/>
  <c r="U34" i="20"/>
  <c r="M64" i="20"/>
  <c r="U50" i="20"/>
  <c r="U47" i="20"/>
  <c r="U51" i="20"/>
  <c r="U55" i="20"/>
  <c r="U59" i="20"/>
  <c r="U63" i="20"/>
  <c r="U22" i="24"/>
  <c r="U26" i="24"/>
  <c r="U34" i="24"/>
  <c r="Q37" i="24"/>
  <c r="U21" i="24"/>
  <c r="U20" i="24"/>
  <c r="U36" i="24"/>
  <c r="U29" i="24"/>
  <c r="U25" i="24"/>
  <c r="U33" i="24"/>
  <c r="U31" i="24"/>
  <c r="U30" i="24"/>
  <c r="U24" i="24"/>
  <c r="U19" i="24"/>
  <c r="U28" i="24"/>
  <c r="T37" i="24"/>
  <c r="U23" i="24"/>
  <c r="U32" i="24"/>
  <c r="U27" i="24"/>
  <c r="E37" i="24"/>
  <c r="U35" i="24"/>
  <c r="M66" i="24"/>
  <c r="U48" i="24"/>
  <c r="U52" i="24"/>
  <c r="U56" i="24"/>
  <c r="U60" i="24"/>
  <c r="U64" i="24"/>
  <c r="U53" i="24"/>
  <c r="U65" i="24"/>
  <c r="I66" i="24"/>
  <c r="U55" i="24"/>
  <c r="U63" i="24"/>
  <c r="U54" i="24"/>
  <c r="U62" i="24"/>
  <c r="U51" i="24"/>
  <c r="E66" i="24"/>
  <c r="S66" i="24"/>
  <c r="U59" i="24"/>
  <c r="U49" i="24"/>
  <c r="U58" i="24"/>
  <c r="U57" i="24"/>
  <c r="U61" i="24"/>
  <c r="I25" i="16"/>
  <c r="E35" i="16"/>
  <c r="E30" i="16"/>
  <c r="E25" i="16"/>
  <c r="I20" i="16"/>
  <c r="U20" i="19"/>
  <c r="S37" i="24"/>
  <c r="T66" i="24"/>
  <c r="I35" i="16"/>
  <c r="U24" i="23"/>
  <c r="U33" i="23"/>
  <c r="U38" i="23" s="1"/>
  <c r="E40" i="21"/>
  <c r="U38" i="21"/>
  <c r="U37" i="21"/>
  <c r="U35" i="21"/>
  <c r="U39" i="21"/>
  <c r="T40" i="21"/>
  <c r="U36" i="21"/>
  <c r="S40" i="21"/>
  <c r="U23" i="21"/>
  <c r="U22" i="21"/>
  <c r="U20" i="21"/>
  <c r="U19" i="21"/>
  <c r="U21" i="21"/>
  <c r="M40" i="21"/>
  <c r="I40" i="21"/>
  <c r="Q40" i="21"/>
  <c r="Q64" i="20"/>
  <c r="U62" i="20"/>
  <c r="U58" i="20"/>
  <c r="U53" i="20"/>
  <c r="U61" i="20"/>
  <c r="I64" i="20"/>
  <c r="U54" i="20"/>
  <c r="U56" i="20"/>
  <c r="S64" i="20"/>
  <c r="T64" i="20"/>
  <c r="U49" i="20"/>
  <c r="E64" i="20"/>
  <c r="U48" i="20"/>
  <c r="U57" i="20"/>
  <c r="U25" i="20"/>
  <c r="U32" i="20"/>
  <c r="U36" i="20"/>
  <c r="Q37" i="20"/>
  <c r="U28" i="20"/>
  <c r="M37" i="20"/>
  <c r="U27" i="20"/>
  <c r="U31" i="20"/>
  <c r="U35" i="20"/>
  <c r="U33" i="20"/>
  <c r="U20" i="20"/>
  <c r="U23" i="20"/>
  <c r="U19" i="20"/>
  <c r="U29" i="20"/>
  <c r="U24" i="20"/>
  <c r="E37" i="20"/>
  <c r="U21" i="20"/>
  <c r="S37" i="20"/>
  <c r="T37" i="20"/>
  <c r="U46" i="20"/>
  <c r="U59" i="19"/>
  <c r="H40" i="16"/>
  <c r="U66" i="24" l="1"/>
  <c r="U37" i="24"/>
  <c r="U24" i="21"/>
  <c r="U40" i="21"/>
  <c r="U64" i="20"/>
  <c r="U37" i="20"/>
  <c r="D40" i="16" l="1"/>
  <c r="C40" i="16"/>
  <c r="G40" i="16"/>
  <c r="I40" i="16" s="1"/>
  <c r="E39" i="16"/>
  <c r="G39" i="16"/>
  <c r="G38" i="16"/>
  <c r="I38" i="16" s="1"/>
  <c r="E40" i="16" l="1"/>
  <c r="I39" i="16"/>
  <c r="T38" i="19"/>
  <c r="T47" i="19" s="1"/>
  <c r="S38" i="19"/>
  <c r="U38" i="19" l="1"/>
  <c r="U47" i="19" s="1"/>
  <c r="S47" i="19"/>
</calcChain>
</file>

<file path=xl/sharedStrings.xml><?xml version="1.0" encoding="utf-8"?>
<sst xmlns="http://schemas.openxmlformats.org/spreadsheetml/2006/main" count="459" uniqueCount="133">
  <si>
    <t>SUPERINTENDENCIA DE BANCOS</t>
  </si>
  <si>
    <t>GERENCIA DE ANÁLISIS Y REGULACIÓN</t>
  </si>
  <si>
    <t>Boletín Estadístico y Financiero</t>
  </si>
  <si>
    <t>EMPRESAS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</si>
  <si>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</si>
  <si>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Superintendencia de Bancos</t>
  </si>
  <si>
    <t>Gerencia de Análisis y Regulación</t>
  </si>
  <si>
    <t>Índice</t>
  </si>
  <si>
    <t>Por Tipo de Entidad</t>
  </si>
  <si>
    <t>Por Zona Geográfica</t>
  </si>
  <si>
    <t xml:space="preserve">Por Actividad Principal del Deudor </t>
  </si>
  <si>
    <t xml:space="preserve">Por Rango  de Saldo </t>
  </si>
  <si>
    <t>Ir a inicio</t>
  </si>
  <si>
    <t>Al 31/12/2022</t>
  </si>
  <si>
    <t>Cantidad</t>
  </si>
  <si>
    <t>Tipo de Empresa</t>
  </si>
  <si>
    <t>Sin Financiamiento</t>
  </si>
  <si>
    <t>Con Financiamiento (*)</t>
  </si>
  <si>
    <t>Total</t>
  </si>
  <si>
    <t>i- Micro</t>
  </si>
  <si>
    <t>ii- Pequeña</t>
  </si>
  <si>
    <t>iii- Mediana</t>
  </si>
  <si>
    <t>iv- Grande</t>
  </si>
  <si>
    <t>Total General</t>
  </si>
  <si>
    <t>Acceso al Crédito por Tipo de Entidad</t>
  </si>
  <si>
    <t xml:space="preserve">Cantidad de Operaciones </t>
  </si>
  <si>
    <t>MN</t>
  </si>
  <si>
    <t>ME</t>
  </si>
  <si>
    <t xml:space="preserve">Bancos </t>
  </si>
  <si>
    <t>Total Micro</t>
  </si>
  <si>
    <t>Total Pequeña</t>
  </si>
  <si>
    <t>Total Mediana</t>
  </si>
  <si>
    <t>Total Grande</t>
  </si>
  <si>
    <t>Total (i + ii + iii + iv)</t>
  </si>
  <si>
    <t>Acceso al Crédito por Departamento</t>
  </si>
  <si>
    <t>Saldo crédito (en millones de Guaraníes)</t>
  </si>
  <si>
    <t>ALTO PARAGUAY</t>
  </si>
  <si>
    <t>ALTO PARANA</t>
  </si>
  <si>
    <t>AMAMBAY</t>
  </si>
  <si>
    <t>BOQUERON</t>
  </si>
  <si>
    <t>CAAGUAZU</t>
  </si>
  <si>
    <t>CAAZAPA</t>
  </si>
  <si>
    <t>CANINDEYU</t>
  </si>
  <si>
    <t>CAPITAL</t>
  </si>
  <si>
    <t>CENTRAL</t>
  </si>
  <si>
    <t>CONCEPCION</t>
  </si>
  <si>
    <t>CORDILLERA</t>
  </si>
  <si>
    <t>GUAIRA</t>
  </si>
  <si>
    <t>ITAPUA</t>
  </si>
  <si>
    <t>MISIONES</t>
  </si>
  <si>
    <t>NEEMBUCU</t>
  </si>
  <si>
    <t>PARAGUARI</t>
  </si>
  <si>
    <t>PTE. HAYES</t>
  </si>
  <si>
    <t>SAN PEDRO</t>
  </si>
  <si>
    <t>TOTAL</t>
  </si>
  <si>
    <t>Cantidad de Operaciones</t>
  </si>
  <si>
    <t>(*) Se considera como Zona, la Región Geográfica declarada por el contribuyente ante la SET.</t>
  </si>
  <si>
    <t xml:space="preserve">Acceso al Crédito según la Actividad principal del Deudor </t>
  </si>
  <si>
    <t>AGRICULTURA</t>
  </si>
  <si>
    <t>ALQUILER DE VIVIENDAS</t>
  </si>
  <si>
    <t>BEBIDAS Y TABACO</t>
  </si>
  <si>
    <t>COMERCIO</t>
  </si>
  <si>
    <t>CONSTRUCCIÓN</t>
  </si>
  <si>
    <t xml:space="preserve">FABRICACIÓN DE PRODUCTOS QUÍMICOS </t>
  </si>
  <si>
    <t>FORESTAL</t>
  </si>
  <si>
    <t xml:space="preserve">GANADERÍA Y PESCA </t>
  </si>
  <si>
    <t>INDUSTRIAS MANUFACTURERAS</t>
  </si>
  <si>
    <t>INTERMEDIACIÓN FINANCIERA</t>
  </si>
  <si>
    <t>MINERIA</t>
  </si>
  <si>
    <t xml:space="preserve">OTRAS INDUSTRIAS </t>
  </si>
  <si>
    <t>OTROS</t>
  </si>
  <si>
    <t>PROUCCIÓN DE CARNE</t>
  </si>
  <si>
    <t>RESTAURANTES Y HOTELES</t>
  </si>
  <si>
    <t>SERVICIOS</t>
  </si>
  <si>
    <t>SERVICIOS BÁSICOS</t>
  </si>
  <si>
    <t>TRANSPORTE</t>
  </si>
  <si>
    <t>(*) Se considera como Actividad, la Actividad Principal declarada por el contribuyente ante la SET.</t>
  </si>
  <si>
    <t xml:space="preserve">Estratificación del Saldo de Deuda </t>
  </si>
  <si>
    <t>0 a 50 MM PYG</t>
  </si>
  <si>
    <t>50 a 150 MM PYG</t>
  </si>
  <si>
    <t>150 a 500 MM PYG</t>
  </si>
  <si>
    <t>500 a 1.500 MM PYG</t>
  </si>
  <si>
    <t>1.500 MM PYG +</t>
  </si>
  <si>
    <t xml:space="preserve">(*) Para la estratificación se considera el saldo de cada operación. </t>
  </si>
  <si>
    <t xml:space="preserve">(*) Para la estratificación se considera la deuda total de cada cliente con financiamiento en los Bancos y Financieras del País </t>
  </si>
  <si>
    <t>Saldo crédito 
(en millones de Guaraníes)</t>
  </si>
  <si>
    <t>RANGO</t>
  </si>
  <si>
    <t>1.</t>
  </si>
  <si>
    <t>2.</t>
  </si>
  <si>
    <t>3.</t>
  </si>
  <si>
    <t>4.</t>
  </si>
  <si>
    <t>Los importes correspondientes a Moneda Extranjera se encuentran expresados en Guaranies, de acuerdo a la Cotización Referencial Mensual publicada por el Banco Central del Paraguay.</t>
  </si>
  <si>
    <t>La cantidad de operaciones no representa cantidad de personas.</t>
  </si>
  <si>
    <t>Acceso a Créditos de Bancos y Financieras (*)</t>
  </si>
  <si>
    <t>Acceso al Crédito de Bancos y Financieras</t>
  </si>
  <si>
    <t>NOTAS GENERALES</t>
  </si>
  <si>
    <r>
      <t xml:space="preserve">Los datos crediticios corresponden a información reportada por </t>
    </r>
    <r>
      <rPr>
        <b/>
        <sz val="11"/>
        <color theme="1"/>
        <rFont val="Baskerville"/>
      </rPr>
      <t>Bancos y Financieras</t>
    </r>
    <r>
      <rPr>
        <sz val="11"/>
        <color theme="1"/>
        <rFont val="Baskerville"/>
      </rPr>
      <t xml:space="preserve"> a la Central de Información de la Superintendencia de Bancos - Banco Central del Paraguay-</t>
    </r>
  </si>
  <si>
    <r>
      <t xml:space="preserve">Unidades económicas consideradas </t>
    </r>
    <r>
      <rPr>
        <b/>
        <sz val="11"/>
        <color theme="1"/>
        <rFont val="Baskerville"/>
      </rPr>
      <t>MIPYMES</t>
    </r>
    <r>
      <rPr>
        <sz val="11"/>
        <color theme="1"/>
        <rFont val="Baskerville"/>
      </rPr>
      <t xml:space="preserve"> o </t>
    </r>
    <r>
      <rPr>
        <b/>
        <sz val="11"/>
        <color theme="1"/>
        <rFont val="Baskerville"/>
      </rPr>
      <t>grandes empresas. L</t>
    </r>
    <r>
      <rPr>
        <sz val="11"/>
        <color theme="1"/>
        <rFont val="Baskerville"/>
      </rPr>
      <t xml:space="preserve">istado proporcionado por la </t>
    </r>
    <r>
      <rPr>
        <b/>
        <sz val="11"/>
        <color theme="1"/>
        <rFont val="Baskerville"/>
      </rPr>
      <t xml:space="preserve">Subsecretaría de Estado de Tributación (SET), </t>
    </r>
    <r>
      <rPr>
        <sz val="11"/>
        <color theme="1"/>
        <rFont val="Baskerville"/>
      </rPr>
      <t>confeccionado al: 31.12.2021</t>
    </r>
  </si>
  <si>
    <r>
      <t xml:space="preserve">(*) Con operaciones financieras activas en </t>
    </r>
    <r>
      <rPr>
        <b/>
        <sz val="14"/>
        <color theme="1"/>
        <rFont val="Baskerville"/>
      </rPr>
      <t>Bancos y Empresas Financieras</t>
    </r>
  </si>
  <si>
    <r>
      <t xml:space="preserve">Tipo Empresa /
  </t>
    </r>
    <r>
      <rPr>
        <sz val="12"/>
        <color theme="1"/>
        <rFont val="Baskerville"/>
      </rPr>
      <t xml:space="preserve"> Tipo Entidad Financiera</t>
    </r>
  </si>
  <si>
    <t>Acceso al Crédito por Entidad</t>
  </si>
  <si>
    <t xml:space="preserve">Financiera UENO S.A.E.C.A. </t>
  </si>
  <si>
    <t xml:space="preserve">Financiera Paraguayo - Japonesa  S.A.E.C.A. </t>
  </si>
  <si>
    <t xml:space="preserve">Finexpar S.A.E.C.A. </t>
  </si>
  <si>
    <t xml:space="preserve">Finlatina S.A. de Finanzas </t>
  </si>
  <si>
    <t xml:space="preserve">Tú Financiera S.A.E.C.A. </t>
  </si>
  <si>
    <t xml:space="preserve">Fic S.A. de Finanzas </t>
  </si>
  <si>
    <t xml:space="preserve">Banco Nacional de Fomento </t>
  </si>
  <si>
    <t xml:space="preserve">Solar Banco S.A.E  </t>
  </si>
  <si>
    <t xml:space="preserve">Banco Regional S.A.E.C.A. </t>
  </si>
  <si>
    <t xml:space="preserve">Banco BASA S.A. </t>
  </si>
  <si>
    <t xml:space="preserve">Banco Continental S.A.E.C.A. </t>
  </si>
  <si>
    <t xml:space="preserve">Visión Banco S.A.E.C.A. </t>
  </si>
  <si>
    <t xml:space="preserve">Banco Río S.A.E.C.A. </t>
  </si>
  <si>
    <t xml:space="preserve">Banco Familiar S.A.E.C.A. </t>
  </si>
  <si>
    <t xml:space="preserve">Banco Atlas S.A. </t>
  </si>
  <si>
    <t xml:space="preserve">Banco para la Comercialización y Producción S.A. - Bancop S.A. </t>
  </si>
  <si>
    <t xml:space="preserve">Interfisa Banco S.A.E.C.A. </t>
  </si>
  <si>
    <t xml:space="preserve">Banco Itaú Paraguay S.A. </t>
  </si>
  <si>
    <t xml:space="preserve">Sudameris Bank S.A.E.C.A. </t>
  </si>
  <si>
    <t xml:space="preserve">Banco GNB Paraguay S.A. </t>
  </si>
  <si>
    <t xml:space="preserve">Banco Do Brasil S.A. </t>
  </si>
  <si>
    <t xml:space="preserve">Banco de la Nación Argentina </t>
  </si>
  <si>
    <t xml:space="preserve">Crisol y Encarnación Financiera (CEFISA) S.A.E.C.A. (1) </t>
  </si>
  <si>
    <t xml:space="preserve">Citibank N.A. </t>
  </si>
  <si>
    <t>Fondo Ganadero</t>
  </si>
  <si>
    <t xml:space="preserve">BANCOS </t>
  </si>
  <si>
    <t>FINANCIERAS - FONDO GANADERO</t>
  </si>
  <si>
    <t>Financieras - Fondo Ganadero</t>
  </si>
  <si>
    <t>Por Entidad</t>
  </si>
  <si>
    <t>Al 31/03/2023</t>
  </si>
  <si>
    <t>AL 31/03/2023</t>
  </si>
  <si>
    <t>Microempresa: ocupa hasta 10 personas y factura anualmente hasta un equivalente a G.500 millones;
Pequeña empresa: ocupa hasta 30 personas y factura anualmente hasta un equivalente a G.2.500 millones;
Mediana Empresa: ocupa hasta 50 personas y factura anualmente hasta un equivalente a G.6.000 millones;
Empresa grande: ocupa más de 50 personas y factura anualmente un importe mayor a G.6.000 millones.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</si>
</sst>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Baskerville Old Face"/>
      <family val="1"/>
    </font>
    <font>
      <b/>
      <sz val="18"/>
      <color theme="0"/>
      <name val="Baskerville Old Face"/>
      <family val="1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sz val="18"/>
      <name val="Calibri"/>
      <family val="2"/>
      <scheme val="minor"/>
    </font>
    <font>
      <sz val="26"/>
      <name val="Baskerville Old Face"/>
      <family val="1"/>
    </font>
    <font>
      <sz val="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Baskerville Old Face"/>
      <family val="1"/>
    </font>
    <font>
      <u/>
      <sz val="7.5"/>
      <color indexed="12"/>
      <name val="Courier"/>
      <family val="3"/>
    </font>
    <font>
      <sz val="15"/>
      <name val="Baskerville Old Face"/>
      <family val="1"/>
    </font>
    <font>
      <sz val="13"/>
      <name val="Baskerville Old Face"/>
      <family val="1"/>
    </font>
    <font>
      <u/>
      <sz val="12"/>
      <name val="Baskerville Old Face"/>
      <family val="1"/>
    </font>
    <font>
      <sz val="12"/>
      <name val="Baskerville Old Face"/>
      <family val="1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Baskerville Old Face"/>
      <family val="1"/>
    </font>
    <font>
      <u/>
      <sz val="16"/>
      <name val="Baskerville Old Face"/>
      <family val="1"/>
    </font>
    <font>
      <u/>
      <sz val="16"/>
      <color theme="1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Baskerville"/>
    </font>
    <font>
      <b/>
      <sz val="10"/>
      <color theme="1"/>
      <name val="Baskerville"/>
    </font>
    <font>
      <sz val="11"/>
      <color theme="1"/>
      <name val="Baskerville"/>
    </font>
    <font>
      <b/>
      <sz val="11"/>
      <color theme="1"/>
      <name val="Baskerville"/>
    </font>
    <font>
      <b/>
      <u/>
      <sz val="11"/>
      <color theme="10"/>
      <name val="Baskerville"/>
    </font>
    <font>
      <b/>
      <sz val="14"/>
      <name val="Baskerville"/>
    </font>
    <font>
      <sz val="14"/>
      <color theme="1"/>
      <name val="Baskerville"/>
    </font>
    <font>
      <b/>
      <sz val="12"/>
      <color theme="1"/>
      <name val="Baskerville"/>
    </font>
    <font>
      <sz val="12"/>
      <color theme="1"/>
      <name val="Baskerville"/>
    </font>
    <font>
      <b/>
      <sz val="14"/>
      <color theme="1"/>
      <name val="Baskerville"/>
    </font>
    <font>
      <b/>
      <u/>
      <sz val="10"/>
      <color theme="10"/>
      <name val="Baskerville"/>
    </font>
    <font>
      <b/>
      <sz val="20"/>
      <name val="Baskerville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96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9" fillId="0" borderId="0"/>
    <xf numFmtId="0" fontId="11" fillId="0" borderId="0" applyProtection="0"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2" fillId="2" borderId="0" xfId="0" applyFont="1" applyFill="1"/>
    <xf numFmtId="164" fontId="3" fillId="2" borderId="0" xfId="1" applyFont="1" applyFill="1" applyBorder="1"/>
    <xf numFmtId="0" fontId="3" fillId="2" borderId="0" xfId="0" applyFont="1" applyFill="1"/>
    <xf numFmtId="0" fontId="0" fillId="2" borderId="0" xfId="0" applyFill="1"/>
    <xf numFmtId="0" fontId="5" fillId="2" borderId="0" xfId="2" applyFont="1" applyFill="1"/>
    <xf numFmtId="164" fontId="0" fillId="0" borderId="0" xfId="0" applyNumberFormat="1"/>
    <xf numFmtId="37" fontId="10" fillId="3" borderId="0" xfId="10" applyFont="1" applyFill="1"/>
    <xf numFmtId="37" fontId="10" fillId="0" borderId="0" xfId="10" applyFont="1"/>
    <xf numFmtId="0" fontId="12" fillId="0" borderId="0" xfId="11" applyFont="1" applyAlignment="1" applyProtection="1">
      <alignment wrapText="1"/>
    </xf>
    <xf numFmtId="0" fontId="13" fillId="0" borderId="0" xfId="11" applyFont="1" applyAlignment="1" applyProtection="1">
      <alignment wrapText="1"/>
    </xf>
    <xf numFmtId="0" fontId="14" fillId="0" borderId="0" xfId="11" applyFont="1" applyAlignment="1" applyProtection="1">
      <alignment wrapText="1"/>
    </xf>
    <xf numFmtId="37" fontId="16" fillId="0" borderId="0" xfId="10" applyFont="1"/>
    <xf numFmtId="37" fontId="20" fillId="0" borderId="0" xfId="10" applyFont="1" applyAlignment="1">
      <alignment horizontal="center"/>
    </xf>
    <xf numFmtId="14" fontId="17" fillId="0" borderId="0" xfId="10" applyNumberFormat="1" applyFont="1" applyAlignment="1">
      <alignment horizontal="center"/>
    </xf>
    <xf numFmtId="14" fontId="17" fillId="0" borderId="0" xfId="10" applyNumberFormat="1" applyFont="1"/>
    <xf numFmtId="14" fontId="20" fillId="0" borderId="0" xfId="10" applyNumberFormat="1" applyFont="1" applyAlignment="1">
      <alignment horizontal="center"/>
    </xf>
    <xf numFmtId="37" fontId="21" fillId="3" borderId="0" xfId="10" applyFont="1" applyFill="1"/>
    <xf numFmtId="37" fontId="16" fillId="3" borderId="0" xfId="10" applyFont="1" applyFill="1"/>
    <xf numFmtId="37" fontId="8" fillId="3" borderId="0" xfId="10" applyFont="1" applyFill="1"/>
    <xf numFmtId="37" fontId="21" fillId="0" borderId="0" xfId="10" applyFont="1"/>
    <xf numFmtId="37" fontId="22" fillId="0" borderId="0" xfId="10" applyFont="1"/>
    <xf numFmtId="37" fontId="24" fillId="0" borderId="0" xfId="10" applyFont="1"/>
    <xf numFmtId="37" fontId="25" fillId="0" borderId="0" xfId="10" applyFont="1"/>
    <xf numFmtId="37" fontId="7" fillId="3" borderId="0" xfId="10" applyFont="1" applyFill="1"/>
    <xf numFmtId="37" fontId="26" fillId="0" borderId="0" xfId="12" applyNumberFormat="1" applyFont="1" applyFill="1" applyAlignment="1" applyProtection="1"/>
    <xf numFmtId="37" fontId="27" fillId="0" borderId="0" xfId="10" applyFont="1"/>
    <xf numFmtId="37" fontId="26" fillId="0" borderId="0" xfId="10" applyFont="1"/>
    <xf numFmtId="0" fontId="5" fillId="2" borderId="0" xfId="2" applyFont="1" applyFill="1" applyBorder="1"/>
    <xf numFmtId="0" fontId="2" fillId="2" borderId="3" xfId="0" applyFont="1" applyFill="1" applyBorder="1"/>
    <xf numFmtId="164" fontId="3" fillId="2" borderId="1" xfId="1" applyFont="1" applyFill="1" applyBorder="1"/>
    <xf numFmtId="164" fontId="3" fillId="5" borderId="0" xfId="1" applyFont="1" applyFill="1" applyBorder="1"/>
    <xf numFmtId="164" fontId="3" fillId="5" borderId="1" xfId="1" applyFont="1" applyFill="1" applyBorder="1"/>
    <xf numFmtId="164" fontId="0" fillId="0" borderId="0" xfId="1" applyFont="1"/>
    <xf numFmtId="0" fontId="28" fillId="2" borderId="0" xfId="0" applyFont="1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0" xfId="1" applyFont="1" applyFill="1"/>
    <xf numFmtId="164" fontId="0" fillId="2" borderId="3" xfId="1" applyFont="1" applyFill="1" applyBorder="1"/>
    <xf numFmtId="164" fontId="0" fillId="0" borderId="3" xfId="1" applyFont="1" applyBorder="1"/>
    <xf numFmtId="164" fontId="0" fillId="2" borderId="0" xfId="1" applyFont="1" applyFill="1" applyBorder="1"/>
    <xf numFmtId="164" fontId="0" fillId="2" borderId="0" xfId="1" applyFont="1" applyFill="1" applyAlignment="1">
      <alignment horizontal="center" vertical="center"/>
    </xf>
    <xf numFmtId="164" fontId="2" fillId="2" borderId="0" xfId="1" applyFont="1" applyFill="1" applyBorder="1" applyAlignment="1">
      <alignment horizontal="center" vertical="center"/>
    </xf>
    <xf numFmtId="164" fontId="0" fillId="2" borderId="0" xfId="1" applyFont="1" applyFill="1" applyBorder="1" applyAlignment="1">
      <alignment horizontal="center" vertical="center"/>
    </xf>
    <xf numFmtId="164" fontId="2" fillId="2" borderId="0" xfId="1" applyFont="1" applyFill="1" applyAlignment="1">
      <alignment horizontal="center"/>
    </xf>
    <xf numFmtId="164" fontId="2" fillId="2" borderId="0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8" fillId="0" borderId="0" xfId="1" applyFont="1"/>
    <xf numFmtId="0" fontId="28" fillId="0" borderId="0" xfId="0" applyFont="1"/>
    <xf numFmtId="164" fontId="0" fillId="0" borderId="1" xfId="1" applyFont="1" applyBorder="1"/>
    <xf numFmtId="164" fontId="28" fillId="5" borderId="0" xfId="1" applyFont="1" applyFill="1"/>
    <xf numFmtId="37" fontId="30" fillId="0" borderId="0" xfId="10" applyFont="1"/>
    <xf numFmtId="37" fontId="31" fillId="0" borderId="0" xfId="12" applyNumberFormat="1" applyFont="1" applyFill="1" applyAlignment="1" applyProtection="1">
      <alignment horizontal="left"/>
    </xf>
    <xf numFmtId="0" fontId="32" fillId="0" borderId="0" xfId="2" applyFont="1"/>
    <xf numFmtId="37" fontId="31" fillId="0" borderId="0" xfId="12" applyNumberFormat="1" applyFont="1" applyFill="1" applyAlignment="1" applyProtection="1"/>
    <xf numFmtId="37" fontId="33" fillId="0" borderId="0" xfId="10" applyFont="1"/>
    <xf numFmtId="37" fontId="32" fillId="0" borderId="0" xfId="2" applyNumberFormat="1" applyFont="1" applyFill="1" applyAlignment="1" applyProtection="1"/>
    <xf numFmtId="37" fontId="30" fillId="0" borderId="0" xfId="10" applyFont="1" applyAlignment="1">
      <alignment horizontal="left" indent="2"/>
    </xf>
    <xf numFmtId="37" fontId="32" fillId="0" borderId="0" xfId="2" applyNumberFormat="1" applyFont="1"/>
    <xf numFmtId="37" fontId="31" fillId="0" borderId="0" xfId="10" applyFont="1"/>
    <xf numFmtId="0" fontId="34" fillId="2" borderId="0" xfId="0" applyFont="1" applyFill="1"/>
    <xf numFmtId="37" fontId="10" fillId="4" borderId="0" xfId="10" applyFont="1" applyFill="1"/>
    <xf numFmtId="0" fontId="36" fillId="2" borderId="0" xfId="0" applyFont="1" applyFill="1" applyAlignment="1">
      <alignment horizontal="left" vertical="top" wrapText="1"/>
    </xf>
    <xf numFmtId="0" fontId="38" fillId="2" borderId="0" xfId="2" applyFont="1" applyFill="1" applyBorder="1"/>
    <xf numFmtId="0" fontId="38" fillId="2" borderId="0" xfId="2" applyFont="1" applyFill="1"/>
    <xf numFmtId="0" fontId="36" fillId="2" borderId="0" xfId="0" applyFont="1" applyFill="1"/>
    <xf numFmtId="9" fontId="36" fillId="0" borderId="0" xfId="3" applyFont="1"/>
    <xf numFmtId="0" fontId="36" fillId="0" borderId="0" xfId="0" applyFont="1"/>
    <xf numFmtId="0" fontId="37" fillId="2" borderId="3" xfId="0" applyFont="1" applyFill="1" applyBorder="1"/>
    <xf numFmtId="0" fontId="36" fillId="2" borderId="3" xfId="0" applyFont="1" applyFill="1" applyBorder="1"/>
    <xf numFmtId="9" fontId="36" fillId="0" borderId="3" xfId="3" applyFont="1" applyBorder="1"/>
    <xf numFmtId="0" fontId="36" fillId="0" borderId="3" xfId="0" applyFont="1" applyBorder="1"/>
    <xf numFmtId="0" fontId="41" fillId="2" borderId="0" xfId="0" applyFont="1" applyFill="1" applyAlignment="1">
      <alignment vertical="center" wrapText="1"/>
    </xf>
    <xf numFmtId="0" fontId="37" fillId="2" borderId="0" xfId="0" applyFont="1" applyFill="1" applyAlignment="1">
      <alignment horizontal="center"/>
    </xf>
    <xf numFmtId="9" fontId="36" fillId="0" borderId="0" xfId="3" applyFont="1" applyBorder="1"/>
    <xf numFmtId="0" fontId="41" fillId="2" borderId="0" xfId="0" applyFont="1" applyFill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top" wrapText="1"/>
    </xf>
    <xf numFmtId="0" fontId="41" fillId="2" borderId="0" xfId="0" applyFont="1" applyFill="1"/>
    <xf numFmtId="164" fontId="42" fillId="2" borderId="0" xfId="1" applyFont="1" applyFill="1" applyBorder="1"/>
    <xf numFmtId="164" fontId="41" fillId="5" borderId="0" xfId="1" applyFont="1" applyFill="1" applyBorder="1"/>
    <xf numFmtId="164" fontId="36" fillId="2" borderId="0" xfId="1" applyFont="1" applyFill="1" applyBorder="1"/>
    <xf numFmtId="164" fontId="42" fillId="2" borderId="1" xfId="1" applyFont="1" applyFill="1" applyBorder="1"/>
    <xf numFmtId="164" fontId="41" fillId="5" borderId="1" xfId="1" applyFont="1" applyFill="1" applyBorder="1"/>
    <xf numFmtId="164" fontId="41" fillId="2" borderId="0" xfId="1" applyFont="1" applyFill="1" applyBorder="1"/>
    <xf numFmtId="164" fontId="37" fillId="2" borderId="0" xfId="1" applyFont="1" applyFill="1" applyBorder="1"/>
    <xf numFmtId="0" fontId="42" fillId="2" borderId="0" xfId="0" applyFont="1" applyFill="1"/>
    <xf numFmtId="0" fontId="40" fillId="2" borderId="0" xfId="0" applyFont="1" applyFill="1"/>
    <xf numFmtId="0" fontId="44" fillId="2" borderId="0" xfId="2" applyFont="1" applyFill="1"/>
    <xf numFmtId="0" fontId="44" fillId="2" borderId="0" xfId="2" applyFont="1" applyFill="1" applyBorder="1"/>
    <xf numFmtId="0" fontId="36" fillId="2" borderId="0" xfId="0" applyFont="1" applyFill="1" applyAlignment="1">
      <alignment horizontal="center" vertical="center"/>
    </xf>
    <xf numFmtId="0" fontId="35" fillId="2" borderId="3" xfId="0" applyFont="1" applyFill="1" applyBorder="1"/>
    <xf numFmtId="164" fontId="36" fillId="0" borderId="0" xfId="1" applyFont="1"/>
    <xf numFmtId="0" fontId="37" fillId="2" borderId="0" xfId="0" applyFont="1" applyFill="1"/>
    <xf numFmtId="164" fontId="34" fillId="2" borderId="0" xfId="1" applyFont="1" applyFill="1" applyBorder="1"/>
    <xf numFmtId="164" fontId="35" fillId="2" borderId="0" xfId="1" applyFont="1" applyFill="1" applyBorder="1"/>
    <xf numFmtId="0" fontId="41" fillId="2" borderId="0" xfId="0" applyFont="1" applyFill="1" applyAlignment="1">
      <alignment horizontal="left"/>
    </xf>
    <xf numFmtId="0" fontId="41" fillId="2" borderId="2" xfId="0" applyFont="1" applyFill="1" applyBorder="1" applyAlignment="1">
      <alignment horizontal="center"/>
    </xf>
    <xf numFmtId="0" fontId="42" fillId="0" borderId="0" xfId="0" applyFont="1"/>
    <xf numFmtId="0" fontId="41" fillId="2" borderId="0" xfId="0" applyFont="1" applyFill="1" applyAlignment="1">
      <alignment horizontal="center"/>
    </xf>
    <xf numFmtId="0" fontId="41" fillId="2" borderId="1" xfId="0" applyFont="1" applyFill="1" applyBorder="1" applyAlignment="1">
      <alignment horizontal="center"/>
    </xf>
    <xf numFmtId="164" fontId="42" fillId="0" borderId="0" xfId="1" applyFont="1"/>
    <xf numFmtId="0" fontId="41" fillId="5" borderId="0" xfId="0" applyFont="1" applyFill="1"/>
    <xf numFmtId="0" fontId="42" fillId="2" borderId="0" xfId="0" applyFont="1" applyFill="1" applyAlignment="1">
      <alignment horizontal="left" indent="2"/>
    </xf>
    <xf numFmtId="164" fontId="36" fillId="2" borderId="0" xfId="1" applyFont="1" applyFill="1"/>
    <xf numFmtId="164" fontId="36" fillId="2" borderId="3" xfId="1" applyFont="1" applyFill="1" applyBorder="1"/>
    <xf numFmtId="164" fontId="36" fillId="0" borderId="3" xfId="1" applyFont="1" applyBorder="1"/>
    <xf numFmtId="164" fontId="36" fillId="2" borderId="0" xfId="1" applyFont="1" applyFill="1" applyAlignment="1">
      <alignment horizontal="center" vertical="center"/>
    </xf>
    <xf numFmtId="164" fontId="37" fillId="2" borderId="0" xfId="1" applyFont="1" applyFill="1" applyBorder="1" applyAlignment="1">
      <alignment horizontal="center" vertical="center"/>
    </xf>
    <xf numFmtId="164" fontId="36" fillId="2" borderId="0" xfId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7" fillId="2" borderId="0" xfId="1" applyFont="1" applyFill="1" applyAlignment="1">
      <alignment horizontal="center"/>
    </xf>
    <xf numFmtId="164" fontId="37" fillId="2" borderId="0" xfId="1" applyFont="1" applyFill="1" applyBorder="1" applyAlignment="1">
      <alignment horizontal="center"/>
    </xf>
    <xf numFmtId="164" fontId="37" fillId="2" borderId="1" xfId="1" applyFont="1" applyFill="1" applyBorder="1" applyAlignment="1">
      <alignment horizontal="center"/>
    </xf>
    <xf numFmtId="164" fontId="36" fillId="5" borderId="0" xfId="1" applyFont="1" applyFill="1" applyBorder="1"/>
    <xf numFmtId="164" fontId="34" fillId="5" borderId="0" xfId="1" applyFont="1" applyFill="1" applyBorder="1"/>
    <xf numFmtId="164" fontId="36" fillId="0" borderId="1" xfId="1" applyFont="1" applyBorder="1"/>
    <xf numFmtId="164" fontId="34" fillId="2" borderId="1" xfId="1" applyFont="1" applyFill="1" applyBorder="1"/>
    <xf numFmtId="164" fontId="34" fillId="5" borderId="1" xfId="1" applyFont="1" applyFill="1" applyBorder="1"/>
    <xf numFmtId="0" fontId="37" fillId="0" borderId="0" xfId="0" applyFont="1"/>
    <xf numFmtId="164" fontId="37" fillId="0" borderId="0" xfId="1" applyFont="1"/>
    <xf numFmtId="164" fontId="37" fillId="5" borderId="0" xfId="1" applyFont="1" applyFill="1"/>
    <xf numFmtId="0" fontId="35" fillId="2" borderId="0" xfId="0" applyFont="1" applyFill="1"/>
    <xf numFmtId="164" fontId="35" fillId="2" borderId="0" xfId="1" applyFont="1" applyFill="1" applyBorder="1" applyAlignment="1">
      <alignment horizontal="center"/>
    </xf>
    <xf numFmtId="164" fontId="35" fillId="2" borderId="0" xfId="1" applyFont="1" applyFill="1" applyBorder="1" applyAlignment="1">
      <alignment horizontal="center" vertical="center"/>
    </xf>
    <xf numFmtId="164" fontId="35" fillId="2" borderId="0" xfId="1" applyFont="1" applyFill="1" applyAlignment="1">
      <alignment horizontal="center"/>
    </xf>
    <xf numFmtId="164" fontId="35" fillId="2" borderId="1" xfId="1" applyFont="1" applyFill="1" applyBorder="1" applyAlignment="1">
      <alignment horizontal="center"/>
    </xf>
    <xf numFmtId="3" fontId="36" fillId="2" borderId="0" xfId="1" applyNumberFormat="1" applyFont="1" applyFill="1" applyBorder="1"/>
    <xf numFmtId="3" fontId="36" fillId="2" borderId="0" xfId="1" applyNumberFormat="1" applyFont="1" applyFill="1"/>
    <xf numFmtId="3" fontId="36" fillId="5" borderId="0" xfId="1" applyNumberFormat="1" applyFont="1" applyFill="1" applyBorder="1"/>
    <xf numFmtId="3" fontId="36" fillId="0" borderId="0" xfId="1" applyNumberFormat="1" applyFont="1"/>
    <xf numFmtId="3" fontId="34" fillId="2" borderId="0" xfId="1" applyNumberFormat="1" applyFont="1" applyFill="1" applyBorder="1"/>
    <xf numFmtId="3" fontId="34" fillId="5" borderId="0" xfId="1" applyNumberFormat="1" applyFont="1" applyFill="1" applyBorder="1"/>
    <xf numFmtId="3" fontId="36" fillId="0" borderId="1" xfId="1" applyNumberFormat="1" applyFont="1" applyBorder="1"/>
    <xf numFmtId="3" fontId="34" fillId="2" borderId="1" xfId="1" applyNumberFormat="1" applyFont="1" applyFill="1" applyBorder="1"/>
    <xf numFmtId="3" fontId="34" fillId="5" borderId="1" xfId="1" applyNumberFormat="1" applyFont="1" applyFill="1" applyBorder="1"/>
    <xf numFmtId="3" fontId="37" fillId="0" borderId="0" xfId="1" applyNumberFormat="1" applyFont="1"/>
    <xf numFmtId="3" fontId="37" fillId="5" borderId="0" xfId="1" applyNumberFormat="1" applyFont="1" applyFill="1"/>
    <xf numFmtId="0" fontId="36" fillId="2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164" fontId="36" fillId="0" borderId="0" xfId="0" applyNumberFormat="1" applyFont="1"/>
    <xf numFmtId="164" fontId="36" fillId="5" borderId="1" xfId="1" applyFont="1" applyFill="1" applyBorder="1"/>
    <xf numFmtId="0" fontId="36" fillId="2" borderId="0" xfId="0" applyFont="1" applyFill="1" applyAlignment="1">
      <alignment horizontal="left" indent="2"/>
    </xf>
    <xf numFmtId="0" fontId="36" fillId="0" borderId="0" xfId="0" applyFont="1" applyAlignment="1">
      <alignment horizontal="left" indent="2"/>
    </xf>
    <xf numFmtId="164" fontId="37" fillId="5" borderId="0" xfId="1" applyFont="1" applyFill="1" applyBorder="1"/>
    <xf numFmtId="164" fontId="37" fillId="2" borderId="0" xfId="1" applyFont="1" applyFill="1"/>
    <xf numFmtId="164" fontId="36" fillId="2" borderId="1" xfId="1" applyFont="1" applyFill="1" applyBorder="1"/>
    <xf numFmtId="37" fontId="10" fillId="4" borderId="0" xfId="10" applyFont="1" applyFill="1" applyAlignment="1">
      <alignment horizontal="center"/>
    </xf>
    <xf numFmtId="37" fontId="16" fillId="4" borderId="0" xfId="10" applyFont="1" applyFill="1" applyAlignment="1">
      <alignment horizontal="center" vertical="center"/>
    </xf>
    <xf numFmtId="37" fontId="19" fillId="0" borderId="0" xfId="10" applyFont="1" applyAlignment="1">
      <alignment horizontal="center"/>
    </xf>
    <xf numFmtId="14" fontId="17" fillId="0" borderId="0" xfId="10" applyNumberFormat="1" applyFont="1" applyAlignment="1">
      <alignment horizontal="center"/>
    </xf>
    <xf numFmtId="0" fontId="36" fillId="2" borderId="0" xfId="0" applyFont="1" applyFill="1" applyAlignment="1">
      <alignment horizontal="left" vertical="top" wrapText="1"/>
    </xf>
    <xf numFmtId="37" fontId="21" fillId="4" borderId="0" xfId="10" applyFont="1" applyFill="1" applyAlignment="1">
      <alignment horizontal="center" vertical="top" wrapText="1"/>
    </xf>
    <xf numFmtId="37" fontId="18" fillId="0" borderId="0" xfId="10" applyFont="1" applyAlignment="1">
      <alignment horizontal="center"/>
    </xf>
    <xf numFmtId="37" fontId="15" fillId="4" borderId="0" xfId="10" applyFont="1" applyFill="1" applyAlignment="1">
      <alignment horizontal="center"/>
    </xf>
    <xf numFmtId="0" fontId="35" fillId="2" borderId="0" xfId="0" applyFont="1" applyFill="1" applyAlignment="1">
      <alignment horizontal="left" vertical="center"/>
    </xf>
    <xf numFmtId="37" fontId="16" fillId="3" borderId="0" xfId="10" applyFont="1" applyFill="1" applyAlignment="1">
      <alignment horizontal="center"/>
    </xf>
    <xf numFmtId="0" fontId="41" fillId="2" borderId="1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left" wrapText="1"/>
    </xf>
    <xf numFmtId="0" fontId="41" fillId="2" borderId="0" xfId="0" applyFont="1" applyFill="1" applyAlignment="1">
      <alignment horizontal="left"/>
    </xf>
    <xf numFmtId="0" fontId="41" fillId="2" borderId="2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wrapText="1"/>
    </xf>
    <xf numFmtId="0" fontId="41" fillId="2" borderId="2" xfId="0" applyFont="1" applyFill="1" applyBorder="1" applyAlignment="1">
      <alignment horizontal="center"/>
    </xf>
    <xf numFmtId="0" fontId="45" fillId="2" borderId="0" xfId="0" applyFont="1" applyFill="1" applyAlignment="1">
      <alignment horizontal="center" vertical="center"/>
    </xf>
    <xf numFmtId="14" fontId="36" fillId="2" borderId="0" xfId="0" applyNumberFormat="1" applyFont="1" applyFill="1" applyAlignment="1">
      <alignment horizontal="center" vertical="center"/>
    </xf>
    <xf numFmtId="164" fontId="37" fillId="2" borderId="2" xfId="1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/>
    </xf>
    <xf numFmtId="164" fontId="37" fillId="2" borderId="2" xfId="1" applyFont="1" applyFill="1" applyBorder="1" applyAlignment="1">
      <alignment horizontal="center" vertical="center" wrapText="1"/>
    </xf>
    <xf numFmtId="164" fontId="35" fillId="2" borderId="2" xfId="1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/>
    </xf>
    <xf numFmtId="164" fontId="35" fillId="2" borderId="2" xfId="1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/>
    </xf>
    <xf numFmtId="164" fontId="2" fillId="2" borderId="2" xfId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2" fillId="2" borderId="2" xfId="1" applyFont="1" applyFill="1" applyBorder="1" applyAlignment="1">
      <alignment horizontal="center" vertical="center" wrapText="1"/>
    </xf>
  </cellXfs>
  <cellStyles count="13">
    <cellStyle name="Hipervínculo" xfId="2" builtinId="8"/>
    <cellStyle name="Hipervínculo 2" xfId="12" xr:uid="{234B6F96-9BD4-499C-BB59-1DC0D772F1A5}"/>
    <cellStyle name="Millares [0]" xfId="1" builtinId="6"/>
    <cellStyle name="Millares [0] 2" xfId="8" xr:uid="{00000000-0005-0000-0000-000003000000}"/>
    <cellStyle name="Millares [0] 3" xfId="6" xr:uid="{00000000-0005-0000-0000-000004000000}"/>
    <cellStyle name="Normal" xfId="0" builtinId="0"/>
    <cellStyle name="Normal 2" xfId="7" xr:uid="{00000000-0005-0000-0000-000006000000}"/>
    <cellStyle name="Normal 2 14 2" xfId="10" xr:uid="{182F237F-C731-4AE5-8E19-31414F3EDA7D}"/>
    <cellStyle name="Normal 3" xfId="4" xr:uid="{00000000-0005-0000-0000-000007000000}"/>
    <cellStyle name="Normal_BG-bcos-Jul-2001" xfId="11" xr:uid="{9B80EDB6-8829-4CFB-91A8-1A2D58DF0C95}"/>
    <cellStyle name="Porcentaje" xfId="3" builtinId="5"/>
    <cellStyle name="Porcentaje 2" xfId="9" xr:uid="{00000000-0005-0000-0000-000009000000}"/>
    <cellStyle name="Porcentaje 3" xfId="5" xr:uid="{00000000-0005-0000-0000-00000A00000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</xdr:row>
      <xdr:rowOff>38100</xdr:rowOff>
    </xdr:from>
    <xdr:to>
      <xdr:col>7</xdr:col>
      <xdr:colOff>340995</xdr:colOff>
      <xdr:row>7</xdr:row>
      <xdr:rowOff>118110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C3B7D9D-5ABF-40C9-84F3-D160D843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460" y="21336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0</xdr:row>
      <xdr:rowOff>83820</xdr:rowOff>
    </xdr:from>
    <xdr:to>
      <xdr:col>4</xdr:col>
      <xdr:colOff>249555</xdr:colOff>
      <xdr:row>5</xdr:row>
      <xdr:rowOff>243840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20B7877-6804-4A0C-9D17-ABAECBC0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8382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2</xdr:col>
      <xdr:colOff>245746</xdr:colOff>
      <xdr:row>7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F98ACD-C985-4372-8EF0-DC36AF85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1619251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63055C-5CF0-405A-84AF-9CE5FF466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1619251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A8F227-CD6B-4332-BD25-C59C5E906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1615441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31F9DD-2062-49F2-BF6F-DE9E7120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33350"/>
          <a:ext cx="1590675" cy="1285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1607821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BAFB61-C70C-4CEA-BA87-C11814B2D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1607821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BA3D54-B678-4D2B-B6F7-D9DAAC13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1607821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9CD2F-C1F6-47B3-B5EB-E1ADC37C0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acosta\Desktop\1_BOLB%200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 Impresa"/>
      <sheetName val="Carátula"/>
      <sheetName val="Índ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768C3-4860-463B-B633-CC7523C84C14}">
  <sheetPr>
    <tabColor theme="0" tint="-0.14999847407452621"/>
    <pageSetUpPr fitToPage="1"/>
  </sheetPr>
  <dimension ref="A1:N29"/>
  <sheetViews>
    <sheetView showGridLines="0" tabSelected="1" zoomScaleNormal="100" zoomScaleSheetLayoutView="80" workbookViewId="0">
      <selection activeCell="B15" sqref="B15:M15"/>
    </sheetView>
  </sheetViews>
  <sheetFormatPr baseColWidth="10" defaultColWidth="14.7109375" defaultRowHeight="12.75"/>
  <cols>
    <col min="1" max="1" width="2.85546875" style="8" customWidth="1"/>
    <col min="2" max="2" width="27.85546875" style="8" customWidth="1"/>
    <col min="3" max="5" width="13.7109375" style="8" customWidth="1"/>
    <col min="6" max="6" width="3.28515625" style="8" customWidth="1"/>
    <col min="7" max="7" width="13.7109375" style="8" customWidth="1"/>
    <col min="8" max="8" width="22.28515625" style="8" customWidth="1"/>
    <col min="9" max="12" width="13.7109375" style="8" customWidth="1"/>
    <col min="13" max="13" width="3.28515625" style="8" customWidth="1"/>
    <col min="14" max="14" width="13.7109375" style="8" customWidth="1"/>
    <col min="15" max="16384" width="14.7109375" style="8"/>
  </cols>
  <sheetData>
    <row r="1" spans="1:14">
      <c r="A1" s="61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4">
      <c r="A2" s="61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4">
      <c r="A3" s="61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4" ht="27.75" customHeight="1">
      <c r="A4" s="61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9"/>
    </row>
    <row r="5" spans="1:14" ht="18.75">
      <c r="A5" s="61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0"/>
    </row>
    <row r="6" spans="1:14" ht="15.75" customHeight="1">
      <c r="A6" s="61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1"/>
    </row>
    <row r="7" spans="1:14">
      <c r="A7" s="61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</row>
    <row r="8" spans="1:14">
      <c r="A8" s="61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</row>
    <row r="9" spans="1:14" ht="28.5">
      <c r="A9" s="61"/>
      <c r="B9" s="154" t="s">
        <v>0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4" ht="23.45" customHeight="1">
      <c r="A10" s="61"/>
      <c r="B10" s="148" t="s">
        <v>1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</row>
    <row r="11" spans="1:14" ht="29.45" customHeight="1">
      <c r="A11" s="61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</row>
    <row r="12" spans="1:14" ht="15.75" customHeight="1">
      <c r="B12" s="153"/>
      <c r="C12" s="153"/>
      <c r="D12" s="153"/>
      <c r="E12" s="153"/>
      <c r="F12" s="153"/>
      <c r="G12" s="153"/>
      <c r="H12" s="153"/>
      <c r="I12" s="153"/>
    </row>
    <row r="13" spans="1:14" ht="33.75">
      <c r="B13" s="149" t="s">
        <v>2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</row>
    <row r="14" spans="1:14" ht="9" customHeight="1"/>
    <row r="15" spans="1:14" ht="33.75">
      <c r="B15" s="149" t="s">
        <v>3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</row>
    <row r="16" spans="1:14" ht="12.75" customHeight="1">
      <c r="B16" s="13"/>
      <c r="C16" s="13"/>
      <c r="D16" s="13"/>
      <c r="E16" s="13"/>
      <c r="F16" s="13"/>
      <c r="G16" s="13"/>
      <c r="H16" s="13"/>
      <c r="I16" s="13"/>
    </row>
    <row r="17" spans="1:13" ht="30">
      <c r="B17" s="150">
        <v>45016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11.25" customHeight="1">
      <c r="B18" s="13"/>
      <c r="C18" s="13"/>
      <c r="D18" s="13"/>
      <c r="E18" s="13"/>
      <c r="F18" s="13"/>
      <c r="G18" s="13"/>
      <c r="H18" s="13"/>
      <c r="I18" s="13"/>
    </row>
    <row r="19" spans="1:13" s="4" customFormat="1" ht="21" customHeight="1">
      <c r="B19" s="155" t="s">
        <v>95</v>
      </c>
      <c r="C19" s="155"/>
      <c r="D19" s="155"/>
      <c r="E19" s="155"/>
      <c r="F19" s="155"/>
      <c r="G19" s="155"/>
      <c r="H19" s="155"/>
      <c r="I19" s="60"/>
      <c r="J19" s="60"/>
      <c r="K19" s="60"/>
      <c r="L19" s="60"/>
      <c r="M19" s="60"/>
    </row>
    <row r="20" spans="1:13" s="4" customFormat="1" ht="13.5" customHeight="1">
      <c r="A20" s="62" t="s">
        <v>87</v>
      </c>
      <c r="B20" s="151" t="s">
        <v>97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</row>
    <row r="21" spans="1:13" s="4" customFormat="1" ht="60.75" customHeight="1">
      <c r="A21" s="62"/>
      <c r="B21" s="151" t="s">
        <v>132</v>
      </c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</row>
    <row r="22" spans="1:13" s="4" customFormat="1" ht="14.25" customHeight="1">
      <c r="A22" s="62" t="s">
        <v>88</v>
      </c>
      <c r="B22" s="151" t="s">
        <v>96</v>
      </c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</row>
    <row r="23" spans="1:13" s="4" customFormat="1" ht="14.25" customHeight="1">
      <c r="A23" s="62" t="s">
        <v>89</v>
      </c>
      <c r="B23" s="151" t="s">
        <v>91</v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</row>
    <row r="24" spans="1:13" s="4" customFormat="1" ht="14.25" customHeight="1">
      <c r="A24" s="62" t="s">
        <v>90</v>
      </c>
      <c r="B24" s="151" t="s">
        <v>92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</row>
    <row r="25" spans="1:13" ht="28.5">
      <c r="B25" s="16"/>
      <c r="C25" s="16"/>
      <c r="D25" s="16"/>
      <c r="E25" s="16"/>
      <c r="F25" s="16"/>
      <c r="G25" s="16"/>
      <c r="H25" s="16"/>
      <c r="I25" s="16"/>
    </row>
    <row r="26" spans="1:13" ht="29.45" customHeight="1">
      <c r="A26" s="61"/>
      <c r="B26" s="152" t="s">
        <v>4</v>
      </c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</row>
    <row r="27" spans="1:13" ht="29.45" customHeight="1">
      <c r="A27" s="61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</row>
    <row r="28" spans="1:13" ht="30">
      <c r="B28" s="14"/>
      <c r="C28" s="14"/>
      <c r="D28" s="14"/>
      <c r="E28" s="14"/>
      <c r="F28" s="14"/>
      <c r="G28" s="14"/>
      <c r="H28" s="14"/>
      <c r="I28" s="15"/>
    </row>
    <row r="29" spans="1:13" ht="30">
      <c r="B29" s="14"/>
      <c r="C29" s="14"/>
      <c r="D29" s="14"/>
      <c r="E29" s="14"/>
      <c r="F29" s="14"/>
      <c r="G29" s="14"/>
      <c r="H29" s="14"/>
      <c r="I29" s="15"/>
    </row>
  </sheetData>
  <mergeCells count="14">
    <mergeCell ref="B24:M24"/>
    <mergeCell ref="B26:M27"/>
    <mergeCell ref="B12:I12"/>
    <mergeCell ref="B9:M9"/>
    <mergeCell ref="B20:M20"/>
    <mergeCell ref="B19:H19"/>
    <mergeCell ref="B22:M22"/>
    <mergeCell ref="B23:M23"/>
    <mergeCell ref="B21:M21"/>
    <mergeCell ref="B1:M8"/>
    <mergeCell ref="B10:M11"/>
    <mergeCell ref="B13:M13"/>
    <mergeCell ref="B15:M15"/>
    <mergeCell ref="B17:M1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1118-D444-4697-A9F0-A516B64EF69B}">
  <sheetPr>
    <tabColor theme="0" tint="-0.14999847407452621"/>
    <pageSetUpPr fitToPage="1"/>
  </sheetPr>
  <dimension ref="A1:O32"/>
  <sheetViews>
    <sheetView showGridLines="0" topLeftCell="A9" zoomScaleNormal="100" workbookViewId="0">
      <selection activeCell="G23" sqref="G23"/>
    </sheetView>
  </sheetViews>
  <sheetFormatPr baseColWidth="10" defaultColWidth="14.7109375" defaultRowHeight="18.75"/>
  <cols>
    <col min="1" max="1" width="8.7109375" style="8" customWidth="1"/>
    <col min="2" max="2" width="46.28515625" style="21" customWidth="1"/>
    <col min="3" max="4" width="13.7109375" style="8" customWidth="1"/>
    <col min="5" max="5" width="12.85546875" style="8" customWidth="1"/>
    <col min="6" max="6" width="5.7109375" style="8" customWidth="1"/>
    <col min="7" max="7" width="15.42578125" style="8" customWidth="1"/>
    <col min="8" max="8" width="13.7109375" style="8" customWidth="1"/>
    <col min="9" max="9" width="20.28515625" style="8" customWidth="1"/>
    <col min="10" max="10" width="3.28515625" style="8" customWidth="1"/>
    <col min="11" max="11" width="5" style="8" customWidth="1"/>
    <col min="12" max="13" width="13.7109375" style="8" customWidth="1"/>
    <col min="14" max="14" width="3.28515625" style="8" customWidth="1"/>
    <col min="15" max="17" width="13.7109375" style="8" customWidth="1"/>
    <col min="18" max="16384" width="14.7109375" style="8"/>
  </cols>
  <sheetData>
    <row r="1" spans="1:15">
      <c r="A1" s="7"/>
      <c r="B1" s="24" t="s">
        <v>5</v>
      </c>
      <c r="C1" s="7"/>
      <c r="D1" s="7"/>
      <c r="E1" s="7"/>
      <c r="F1" s="7"/>
      <c r="G1" s="24" t="s">
        <v>2</v>
      </c>
      <c r="H1" s="7"/>
      <c r="I1" s="7"/>
    </row>
    <row r="2" spans="1:15">
      <c r="A2" s="17"/>
      <c r="B2" s="24" t="s">
        <v>6</v>
      </c>
      <c r="C2" s="17"/>
      <c r="D2" s="17"/>
      <c r="E2" s="17"/>
      <c r="F2" s="17"/>
      <c r="G2" s="24" t="s">
        <v>3</v>
      </c>
      <c r="H2" s="17"/>
      <c r="I2" s="17"/>
      <c r="J2" s="20"/>
      <c r="K2" s="20"/>
      <c r="L2" s="20"/>
      <c r="M2" s="20"/>
      <c r="N2" s="20"/>
      <c r="O2" s="20"/>
    </row>
    <row r="3" spans="1:15" ht="23.25">
      <c r="A3" s="17"/>
      <c r="B3" s="18"/>
      <c r="C3" s="17"/>
      <c r="D3" s="17"/>
      <c r="E3" s="17"/>
      <c r="F3" s="17"/>
      <c r="G3" s="19"/>
      <c r="H3" s="17"/>
      <c r="I3" s="17"/>
      <c r="J3" s="20"/>
      <c r="K3" s="20"/>
      <c r="L3" s="20"/>
      <c r="M3" s="20"/>
      <c r="N3" s="20"/>
      <c r="O3" s="20"/>
    </row>
    <row r="4" spans="1:15" ht="12.75">
      <c r="A4" s="17"/>
      <c r="B4" s="17"/>
      <c r="C4" s="17"/>
      <c r="D4" s="17"/>
      <c r="E4" s="17"/>
      <c r="F4" s="17"/>
      <c r="G4" s="17"/>
      <c r="H4" s="17"/>
      <c r="I4" s="17"/>
      <c r="J4" s="20"/>
      <c r="K4" s="20"/>
      <c r="L4" s="20"/>
      <c r="M4" s="20"/>
      <c r="N4" s="20"/>
      <c r="O4" s="20"/>
    </row>
    <row r="5" spans="1:15" ht="23.25">
      <c r="A5" s="17"/>
      <c r="B5" s="17"/>
      <c r="C5" s="17"/>
      <c r="D5" s="18"/>
      <c r="E5" s="17"/>
      <c r="F5" s="17"/>
      <c r="G5" s="17"/>
      <c r="H5" s="17"/>
      <c r="I5" s="17"/>
      <c r="J5" s="20"/>
      <c r="K5" s="20"/>
      <c r="L5" s="20"/>
      <c r="M5" s="20"/>
      <c r="N5" s="20"/>
      <c r="O5" s="20"/>
    </row>
    <row r="6" spans="1:15" ht="23.25">
      <c r="A6" s="17"/>
      <c r="B6" s="17"/>
      <c r="C6" s="17"/>
      <c r="D6" s="18"/>
      <c r="E6" s="17"/>
      <c r="F6" s="17"/>
      <c r="G6" s="17"/>
      <c r="H6" s="17"/>
      <c r="I6" s="17"/>
      <c r="J6" s="20"/>
      <c r="K6" s="20"/>
      <c r="L6" s="20"/>
      <c r="M6" s="20"/>
      <c r="N6" s="20"/>
      <c r="O6" s="20"/>
    </row>
    <row r="7" spans="1:15" ht="12.75">
      <c r="A7" s="17"/>
      <c r="B7" s="17"/>
      <c r="C7" s="17"/>
      <c r="D7" s="17"/>
      <c r="E7" s="17"/>
      <c r="F7" s="17"/>
      <c r="G7" s="17"/>
      <c r="H7" s="17"/>
      <c r="I7" s="17"/>
      <c r="J7" s="20"/>
      <c r="K7" s="20"/>
      <c r="L7" s="20"/>
      <c r="M7" s="20"/>
      <c r="N7" s="20"/>
      <c r="O7" s="20"/>
    </row>
    <row r="8" spans="1:15" ht="23.25">
      <c r="A8" s="156" t="s">
        <v>7</v>
      </c>
      <c r="B8" s="156"/>
      <c r="C8" s="156"/>
      <c r="D8" s="156"/>
      <c r="E8" s="156"/>
      <c r="F8" s="156"/>
      <c r="G8" s="156"/>
      <c r="H8" s="156"/>
      <c r="I8" s="156"/>
      <c r="J8" s="12"/>
      <c r="K8" s="12"/>
      <c r="L8" s="12"/>
      <c r="M8" s="20"/>
      <c r="N8" s="20"/>
      <c r="O8" s="20"/>
    </row>
    <row r="9" spans="1:15" ht="12.75">
      <c r="A9" s="17"/>
      <c r="B9" s="17"/>
      <c r="C9" s="17"/>
      <c r="D9" s="17"/>
      <c r="E9" s="17"/>
      <c r="F9" s="17"/>
      <c r="G9" s="17"/>
      <c r="H9" s="17"/>
      <c r="I9" s="17"/>
      <c r="J9" s="20"/>
      <c r="K9" s="20"/>
      <c r="L9" s="20"/>
      <c r="M9" s="20"/>
      <c r="N9" s="20"/>
      <c r="O9" s="20"/>
    </row>
    <row r="10" spans="1:15" ht="12.75">
      <c r="A10" s="17"/>
      <c r="B10" s="17"/>
      <c r="C10" s="17"/>
      <c r="D10" s="17"/>
      <c r="E10" s="17"/>
      <c r="F10" s="17"/>
      <c r="G10" s="17"/>
      <c r="H10" s="17"/>
      <c r="I10" s="17"/>
      <c r="J10" s="20"/>
      <c r="K10" s="20"/>
      <c r="L10" s="20"/>
      <c r="M10" s="20"/>
      <c r="N10" s="20"/>
      <c r="O10" s="20"/>
    </row>
    <row r="11" spans="1:15" ht="12.7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s="51" customFormat="1" ht="21">
      <c r="B12" s="52" t="s">
        <v>94</v>
      </c>
      <c r="G12" s="53">
        <v>1</v>
      </c>
      <c r="H12" s="54"/>
    </row>
    <row r="13" spans="1:15" s="51" customFormat="1" ht="6" customHeight="1">
      <c r="B13" s="55"/>
      <c r="C13" s="55"/>
      <c r="D13" s="55"/>
      <c r="E13" s="55"/>
      <c r="F13" s="55"/>
      <c r="G13" s="54"/>
    </row>
    <row r="14" spans="1:15" s="51" customFormat="1" ht="21">
      <c r="B14" s="54" t="s">
        <v>8</v>
      </c>
      <c r="G14" s="56">
        <v>2</v>
      </c>
    </row>
    <row r="15" spans="1:15" s="51" customFormat="1" ht="6" customHeight="1">
      <c r="B15" s="55"/>
      <c r="C15" s="55"/>
      <c r="D15" s="55"/>
      <c r="E15" s="55"/>
      <c r="F15" s="55"/>
      <c r="G15" s="54"/>
    </row>
    <row r="16" spans="1:15" s="51" customFormat="1" ht="21">
      <c r="B16" s="54" t="s">
        <v>129</v>
      </c>
      <c r="G16" s="56">
        <v>3</v>
      </c>
    </row>
    <row r="17" spans="1:9" s="51" customFormat="1" ht="6" customHeight="1">
      <c r="B17" s="57"/>
    </row>
    <row r="18" spans="1:9" s="51" customFormat="1" ht="21">
      <c r="B18" s="54" t="s">
        <v>9</v>
      </c>
      <c r="G18" s="58">
        <v>4</v>
      </c>
    </row>
    <row r="19" spans="1:9" s="51" customFormat="1" ht="6" customHeight="1">
      <c r="G19" s="59"/>
    </row>
    <row r="20" spans="1:9" s="51" customFormat="1" ht="21">
      <c r="B20" s="54" t="s">
        <v>10</v>
      </c>
      <c r="G20" s="58">
        <v>5</v>
      </c>
    </row>
    <row r="21" spans="1:9" s="51" customFormat="1" ht="6" customHeight="1">
      <c r="B21" s="54"/>
      <c r="G21" s="59"/>
    </row>
    <row r="22" spans="1:9" s="51" customFormat="1" ht="21">
      <c r="B22" s="54" t="s">
        <v>11</v>
      </c>
      <c r="G22" s="58">
        <v>6</v>
      </c>
    </row>
    <row r="23" spans="1:9" s="23" customFormat="1" ht="6" customHeight="1">
      <c r="B23" s="25"/>
      <c r="C23" s="26"/>
      <c r="D23" s="26"/>
      <c r="E23" s="26"/>
      <c r="F23" s="26"/>
      <c r="G23" s="27"/>
      <c r="H23" s="26"/>
    </row>
    <row r="24" spans="1:9" s="23" customFormat="1" ht="6" customHeight="1">
      <c r="H24" s="22"/>
    </row>
    <row r="26" spans="1:9" ht="12.75">
      <c r="A26" s="17"/>
      <c r="B26" s="17"/>
      <c r="C26" s="17"/>
      <c r="D26" s="17"/>
      <c r="E26" s="17"/>
      <c r="F26" s="17"/>
      <c r="G26" s="17"/>
      <c r="H26" s="17"/>
      <c r="I26" s="17"/>
    </row>
    <row r="27" spans="1:9" ht="12.75">
      <c r="A27" s="17"/>
      <c r="B27" s="17"/>
      <c r="C27" s="17"/>
      <c r="D27" s="17"/>
      <c r="E27" s="17"/>
      <c r="F27" s="17"/>
      <c r="G27" s="17"/>
      <c r="H27" s="17"/>
      <c r="I27" s="17"/>
    </row>
    <row r="28" spans="1:9" ht="12.75">
      <c r="A28" s="17"/>
      <c r="B28" s="17"/>
      <c r="C28" s="17"/>
      <c r="D28" s="17"/>
      <c r="E28" s="17"/>
      <c r="F28" s="17"/>
      <c r="G28" s="17"/>
      <c r="H28" s="17"/>
      <c r="I28" s="17"/>
    </row>
    <row r="29" spans="1:9" ht="12.75">
      <c r="A29" s="17"/>
      <c r="B29" s="17"/>
      <c r="C29" s="17"/>
      <c r="D29" s="17"/>
      <c r="E29" s="17"/>
      <c r="F29" s="17"/>
      <c r="G29" s="17"/>
      <c r="H29" s="17"/>
      <c r="I29" s="17"/>
    </row>
    <row r="30" spans="1:9" ht="12.75">
      <c r="A30" s="17"/>
      <c r="B30" s="17"/>
      <c r="C30" s="17"/>
      <c r="D30" s="17"/>
      <c r="E30" s="17"/>
      <c r="F30" s="17"/>
      <c r="G30" s="17"/>
      <c r="H30" s="17"/>
      <c r="I30" s="17"/>
    </row>
    <row r="31" spans="1:9" ht="12.75">
      <c r="B31" s="20"/>
      <c r="C31" s="20"/>
      <c r="D31" s="20"/>
      <c r="E31" s="20"/>
      <c r="F31" s="20"/>
      <c r="G31" s="20"/>
    </row>
    <row r="32" spans="1:9" ht="12.75">
      <c r="B32" s="20"/>
      <c r="C32" s="20"/>
      <c r="D32" s="20"/>
      <c r="E32" s="20"/>
      <c r="F32" s="20"/>
      <c r="G32" s="20"/>
    </row>
  </sheetData>
  <mergeCells count="1">
    <mergeCell ref="A8:I8"/>
  </mergeCells>
  <hyperlinks>
    <hyperlink ref="G12" location="'1_Acceso'!Área_de_impresión" display="'1_Acceso'!Área_de_impresión" xr:uid="{8E83723B-458E-4251-B77D-BA7D218A2709}"/>
    <hyperlink ref="G14" location="'2_TipoEntidad '!Área_de_impresión" display="'2_TipoEntidad '!Área_de_impresión" xr:uid="{BBAB6D98-0A41-43A1-80FD-465F3CB02F59}"/>
    <hyperlink ref="G20" location="'4_Actividad del Deudor '!Área_de_impresión" display="'4_Actividad del Deudor '!Área_de_impresión" xr:uid="{EA276792-C642-4EC9-A327-A4175BACE6CA}"/>
    <hyperlink ref="G22" location="'5_Rango de Saldo'!Área_de_impresión" display="'5_Rango de Saldo'!Área_de_impresión" xr:uid="{E6A53C97-298A-4D67-BF6C-0AC139E51675}"/>
    <hyperlink ref="G18" location="'3_Zona'!Área_de_impresión" display="'3_Zona'!Área_de_impresión" xr:uid="{6BDC0C58-0C69-423A-9838-45B3E8FBF79F}"/>
    <hyperlink ref="G16" location="'2_TipoEntidad '!Área_de_impresión" display="'2_TipoEntidad '!Área_de_impresión" xr:uid="{0BA7F03D-ACD7-4D66-A635-028B76F16C63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showGridLines="0" zoomScaleNormal="100" workbookViewId="0">
      <selection activeCell="I10" sqref="I10"/>
    </sheetView>
  </sheetViews>
  <sheetFormatPr baseColWidth="10" defaultColWidth="11.42578125" defaultRowHeight="14.25"/>
  <cols>
    <col min="1" max="1" width="1.7109375" style="67" customWidth="1"/>
    <col min="2" max="2" width="20.42578125" style="67" customWidth="1"/>
    <col min="3" max="3" width="20.85546875" style="67" customWidth="1"/>
    <col min="4" max="5" width="28.140625" style="67" customWidth="1"/>
    <col min="6" max="6" width="24.7109375" style="67" customWidth="1"/>
    <col min="7" max="7" width="24.42578125" style="66" customWidth="1"/>
    <col min="8" max="8" width="1.7109375" style="67" customWidth="1"/>
    <col min="9" max="16384" width="11.42578125" style="67"/>
  </cols>
  <sheetData>
    <row r="1" spans="1:8" ht="15">
      <c r="A1" s="63"/>
      <c r="B1" s="64" t="s">
        <v>12</v>
      </c>
      <c r="C1" s="65"/>
      <c r="D1" s="65"/>
      <c r="E1" s="65"/>
      <c r="F1" s="65"/>
    </row>
    <row r="2" spans="1:8" ht="15">
      <c r="A2" s="63"/>
      <c r="B2" s="64"/>
      <c r="C2" s="65"/>
      <c r="D2" s="65"/>
      <c r="E2" s="65"/>
      <c r="F2" s="65"/>
    </row>
    <row r="3" spans="1:8" ht="15">
      <c r="A3" s="63"/>
      <c r="B3" s="64"/>
      <c r="C3" s="65"/>
      <c r="D3" s="65"/>
      <c r="E3" s="65"/>
      <c r="F3" s="65"/>
    </row>
    <row r="4" spans="1:8" ht="15">
      <c r="A4" s="63"/>
      <c r="B4" s="64"/>
      <c r="C4" s="65"/>
      <c r="D4" s="65"/>
      <c r="E4" s="65"/>
      <c r="F4" s="65"/>
    </row>
    <row r="5" spans="1:8" ht="15">
      <c r="A5" s="63"/>
      <c r="B5" s="64"/>
      <c r="C5" s="65"/>
      <c r="D5" s="65"/>
      <c r="E5" s="65"/>
      <c r="F5" s="65"/>
    </row>
    <row r="6" spans="1:8" ht="15">
      <c r="A6" s="63"/>
      <c r="B6" s="64"/>
      <c r="C6" s="65"/>
      <c r="D6" s="65"/>
      <c r="E6" s="65"/>
      <c r="F6" s="65"/>
    </row>
    <row r="7" spans="1:8" ht="15">
      <c r="A7" s="63"/>
      <c r="B7" s="64"/>
      <c r="C7" s="65"/>
      <c r="D7" s="65"/>
      <c r="E7" s="65"/>
      <c r="F7" s="65"/>
    </row>
    <row r="8" spans="1:8" ht="18">
      <c r="A8" s="65"/>
      <c r="B8" s="158" t="s">
        <v>93</v>
      </c>
      <c r="C8" s="158"/>
      <c r="D8" s="158"/>
      <c r="E8" s="158"/>
      <c r="F8" s="158"/>
      <c r="G8" s="158"/>
      <c r="H8" s="158"/>
    </row>
    <row r="9" spans="1:8">
      <c r="A9" s="65"/>
      <c r="B9" s="159" t="s">
        <v>130</v>
      </c>
      <c r="C9" s="159"/>
      <c r="D9" s="159"/>
      <c r="E9" s="159"/>
      <c r="F9" s="159"/>
      <c r="G9" s="159"/>
      <c r="H9" s="159"/>
    </row>
    <row r="10" spans="1:8" ht="15.75" thickBot="1">
      <c r="A10" s="65"/>
      <c r="B10" s="68"/>
      <c r="C10" s="69"/>
      <c r="D10" s="69"/>
      <c r="E10" s="69"/>
      <c r="F10" s="69"/>
      <c r="G10" s="70"/>
      <c r="H10" s="71"/>
    </row>
    <row r="11" spans="1:8">
      <c r="A11" s="65"/>
      <c r="B11" s="65"/>
      <c r="C11" s="65"/>
      <c r="D11" s="65"/>
      <c r="E11" s="65"/>
      <c r="F11" s="65"/>
    </row>
    <row r="12" spans="1:8">
      <c r="A12" s="65"/>
      <c r="B12" s="65"/>
      <c r="C12" s="65"/>
      <c r="D12" s="65"/>
      <c r="E12" s="65"/>
      <c r="F12" s="65"/>
    </row>
    <row r="13" spans="1:8" ht="24" customHeight="1">
      <c r="A13" s="65"/>
      <c r="B13" s="65"/>
      <c r="C13" s="72"/>
      <c r="D13" s="157" t="s">
        <v>14</v>
      </c>
      <c r="E13" s="157"/>
      <c r="F13" s="157"/>
      <c r="G13" s="73"/>
      <c r="H13" s="74"/>
    </row>
    <row r="14" spans="1:8" ht="15.75">
      <c r="A14" s="65"/>
      <c r="B14" s="65"/>
      <c r="C14" s="72"/>
      <c r="D14" s="75"/>
      <c r="E14" s="75"/>
      <c r="F14" s="75"/>
      <c r="G14" s="73"/>
      <c r="H14" s="66"/>
    </row>
    <row r="15" spans="1:8" ht="24.6" customHeight="1">
      <c r="A15" s="65"/>
      <c r="B15" s="65"/>
      <c r="C15" s="72" t="s">
        <v>15</v>
      </c>
      <c r="D15" s="76" t="s">
        <v>16</v>
      </c>
      <c r="E15" s="76" t="s">
        <v>17</v>
      </c>
      <c r="F15" s="76" t="s">
        <v>18</v>
      </c>
      <c r="G15" s="73"/>
      <c r="H15" s="66"/>
    </row>
    <row r="16" spans="1:8" ht="15.75">
      <c r="A16" s="65"/>
      <c r="B16" s="65"/>
      <c r="C16" s="77" t="s">
        <v>19</v>
      </c>
      <c r="D16" s="78">
        <f>+F16-E16</f>
        <v>187582</v>
      </c>
      <c r="E16" s="78">
        <v>125212</v>
      </c>
      <c r="F16" s="79">
        <v>312794</v>
      </c>
      <c r="G16" s="80"/>
      <c r="H16" s="66"/>
    </row>
    <row r="17" spans="1:8" ht="15.75">
      <c r="A17" s="65"/>
      <c r="B17" s="65"/>
      <c r="C17" s="77" t="s">
        <v>20</v>
      </c>
      <c r="D17" s="78">
        <f t="shared" ref="D17:D19" si="0">+F17-E17</f>
        <v>11407</v>
      </c>
      <c r="E17" s="78">
        <v>20825</v>
      </c>
      <c r="F17" s="79">
        <v>32232</v>
      </c>
      <c r="G17" s="80"/>
      <c r="H17" s="66"/>
    </row>
    <row r="18" spans="1:8" ht="15.75">
      <c r="A18" s="65"/>
      <c r="B18" s="65"/>
      <c r="C18" s="77" t="s">
        <v>21</v>
      </c>
      <c r="D18" s="78">
        <f t="shared" si="0"/>
        <v>1971</v>
      </c>
      <c r="E18" s="78">
        <v>5869</v>
      </c>
      <c r="F18" s="79">
        <v>7840</v>
      </c>
      <c r="G18" s="80"/>
      <c r="H18" s="66"/>
    </row>
    <row r="19" spans="1:8" ht="15.75">
      <c r="A19" s="65"/>
      <c r="B19" s="65"/>
      <c r="C19" s="77" t="s">
        <v>22</v>
      </c>
      <c r="D19" s="81">
        <f t="shared" si="0"/>
        <v>1380</v>
      </c>
      <c r="E19" s="81">
        <v>5779</v>
      </c>
      <c r="F19" s="82">
        <v>7159</v>
      </c>
      <c r="G19" s="80"/>
      <c r="H19" s="66"/>
    </row>
    <row r="20" spans="1:8" ht="15.75">
      <c r="A20" s="65"/>
      <c r="B20" s="65"/>
      <c r="C20" s="77" t="s">
        <v>23</v>
      </c>
      <c r="D20" s="83">
        <f>+F20-E20</f>
        <v>202340</v>
      </c>
      <c r="E20" s="83">
        <v>157685</v>
      </c>
      <c r="F20" s="83">
        <v>360025</v>
      </c>
      <c r="G20" s="84"/>
      <c r="H20" s="66"/>
    </row>
    <row r="21" spans="1:8" ht="15">
      <c r="A21" s="65"/>
      <c r="B21" s="65"/>
      <c r="C21" s="85"/>
      <c r="D21" s="85"/>
      <c r="E21" s="85"/>
      <c r="F21" s="85"/>
      <c r="G21" s="65"/>
      <c r="H21" s="66"/>
    </row>
    <row r="22" spans="1:8" ht="18">
      <c r="A22" s="65"/>
      <c r="B22" s="65"/>
      <c r="C22" s="86" t="s">
        <v>98</v>
      </c>
      <c r="D22" s="85"/>
      <c r="E22" s="85"/>
      <c r="F22" s="85"/>
      <c r="G22" s="65"/>
      <c r="H22" s="66"/>
    </row>
    <row r="23" spans="1:8">
      <c r="A23" s="65"/>
      <c r="B23" s="65"/>
      <c r="C23" s="65"/>
      <c r="D23" s="65"/>
      <c r="E23" s="65"/>
      <c r="F23" s="65"/>
      <c r="G23" s="65"/>
      <c r="H23" s="66"/>
    </row>
    <row r="24" spans="1:8">
      <c r="G24" s="67"/>
      <c r="H24" s="66"/>
    </row>
  </sheetData>
  <mergeCells count="3">
    <mergeCell ref="D13:F13"/>
    <mergeCell ref="B8:H8"/>
    <mergeCell ref="B9:H9"/>
  </mergeCells>
  <hyperlinks>
    <hyperlink ref="B1" location="Inicio!B10" display="Ir a inicio" xr:uid="{00000000-0004-0000-0100-000000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4050-EC70-4569-8FA3-26739675FF50}">
  <sheetPr>
    <pageSetUpPr fitToPage="1"/>
  </sheetPr>
  <dimension ref="A1:N42"/>
  <sheetViews>
    <sheetView showGridLines="0" zoomScaleNormal="100" workbookViewId="0">
      <selection activeCell="C33" sqref="C33:C34"/>
    </sheetView>
  </sheetViews>
  <sheetFormatPr baseColWidth="10" defaultColWidth="11.42578125" defaultRowHeight="14.25"/>
  <cols>
    <col min="1" max="1" width="1.7109375" style="67" customWidth="1"/>
    <col min="2" max="2" width="36.28515625" style="67" customWidth="1"/>
    <col min="3" max="5" width="15.7109375" style="67" customWidth="1"/>
    <col min="6" max="6" width="4.5703125" style="67" customWidth="1"/>
    <col min="7" max="9" width="13" style="67" customWidth="1"/>
    <col min="10" max="10" width="2.140625" style="67" customWidth="1"/>
    <col min="11" max="16384" width="11.42578125" style="67"/>
  </cols>
  <sheetData>
    <row r="1" spans="1:13">
      <c r="A1" s="87"/>
      <c r="B1" s="87" t="s">
        <v>12</v>
      </c>
      <c r="C1" s="65"/>
      <c r="D1" s="65"/>
      <c r="E1" s="65"/>
      <c r="F1" s="65"/>
      <c r="G1" s="65"/>
      <c r="H1" s="65"/>
      <c r="I1" s="65"/>
      <c r="J1" s="65"/>
    </row>
    <row r="2" spans="1:13">
      <c r="A2" s="88"/>
      <c r="B2" s="87"/>
      <c r="C2" s="65"/>
      <c r="D2" s="65"/>
      <c r="E2" s="65"/>
      <c r="F2" s="65"/>
      <c r="G2" s="66"/>
    </row>
    <row r="3" spans="1:13">
      <c r="A3" s="88"/>
      <c r="B3" s="87"/>
      <c r="C3" s="65"/>
      <c r="D3" s="65"/>
      <c r="E3" s="65"/>
      <c r="F3" s="65"/>
      <c r="G3" s="66"/>
    </row>
    <row r="4" spans="1:13">
      <c r="A4" s="88"/>
      <c r="B4" s="87"/>
      <c r="C4" s="65"/>
      <c r="D4" s="65"/>
      <c r="E4" s="65"/>
      <c r="F4" s="65"/>
      <c r="G4" s="66"/>
    </row>
    <row r="5" spans="1:13">
      <c r="A5" s="88"/>
      <c r="B5" s="87"/>
      <c r="C5" s="65"/>
      <c r="D5" s="65"/>
      <c r="E5" s="65"/>
      <c r="F5" s="65"/>
      <c r="G5" s="66"/>
    </row>
    <row r="6" spans="1:13">
      <c r="A6" s="88"/>
      <c r="B6" s="87"/>
      <c r="C6" s="65"/>
      <c r="D6" s="65"/>
      <c r="E6" s="65"/>
      <c r="F6" s="65"/>
      <c r="G6" s="66"/>
    </row>
    <row r="7" spans="1:13">
      <c r="A7" s="88"/>
      <c r="B7" s="87"/>
      <c r="C7" s="65"/>
      <c r="D7" s="65"/>
      <c r="E7" s="65"/>
      <c r="F7" s="65"/>
      <c r="G7" s="66"/>
    </row>
    <row r="8" spans="1:13" ht="26.25">
      <c r="A8" s="65"/>
      <c r="B8" s="165" t="s">
        <v>24</v>
      </c>
      <c r="C8" s="165"/>
      <c r="D8" s="165"/>
      <c r="E8" s="165"/>
      <c r="F8" s="165"/>
      <c r="G8" s="165"/>
      <c r="H8" s="165"/>
      <c r="I8" s="165"/>
      <c r="J8" s="165"/>
    </row>
    <row r="9" spans="1:13">
      <c r="A9" s="65"/>
      <c r="B9" s="166" t="s">
        <v>131</v>
      </c>
      <c r="C9" s="159"/>
      <c r="D9" s="159"/>
      <c r="E9" s="159"/>
      <c r="F9" s="159"/>
      <c r="G9" s="159"/>
      <c r="H9" s="159"/>
      <c r="I9" s="159"/>
      <c r="J9" s="159"/>
    </row>
    <row r="10" spans="1:13" ht="15" thickBot="1">
      <c r="A10" s="65"/>
      <c r="B10" s="90"/>
      <c r="C10" s="69"/>
      <c r="D10" s="69"/>
      <c r="E10" s="69"/>
      <c r="F10" s="69"/>
      <c r="G10" s="70"/>
      <c r="H10" s="71"/>
      <c r="I10" s="71"/>
      <c r="J10" s="71"/>
    </row>
    <row r="11" spans="1:13">
      <c r="A11" s="65"/>
      <c r="B11" s="65"/>
      <c r="C11" s="65"/>
      <c r="D11" s="65"/>
      <c r="E11" s="65"/>
      <c r="F11" s="65"/>
      <c r="G11" s="65"/>
      <c r="H11" s="65"/>
      <c r="I11" s="65"/>
      <c r="J11" s="65"/>
    </row>
    <row r="12" spans="1:13">
      <c r="A12" s="65"/>
      <c r="B12" s="65"/>
      <c r="C12" s="65"/>
      <c r="D12" s="65"/>
      <c r="E12" s="65"/>
      <c r="F12" s="65"/>
      <c r="G12" s="65"/>
      <c r="H12" s="65"/>
      <c r="I12" s="65"/>
      <c r="J12" s="65"/>
    </row>
    <row r="13" spans="1:13" s="97" customFormat="1" ht="32.25" customHeight="1">
      <c r="A13" s="85"/>
      <c r="B13" s="160" t="s">
        <v>99</v>
      </c>
      <c r="C13" s="163" t="s">
        <v>85</v>
      </c>
      <c r="D13" s="164"/>
      <c r="E13" s="164"/>
      <c r="F13" s="85"/>
      <c r="G13" s="162" t="s">
        <v>25</v>
      </c>
      <c r="H13" s="162"/>
      <c r="I13" s="162"/>
      <c r="J13" s="96"/>
    </row>
    <row r="14" spans="1:13" s="97" customFormat="1" ht="15.75">
      <c r="A14" s="85"/>
      <c r="B14" s="161"/>
      <c r="C14" s="98"/>
      <c r="D14" s="98"/>
      <c r="E14" s="98"/>
      <c r="F14" s="85"/>
      <c r="G14" s="98"/>
      <c r="H14" s="98"/>
      <c r="I14" s="98"/>
      <c r="J14" s="98"/>
    </row>
    <row r="15" spans="1:13" s="97" customFormat="1" ht="15.75">
      <c r="A15" s="85"/>
      <c r="B15" s="161"/>
      <c r="C15" s="99" t="s">
        <v>26</v>
      </c>
      <c r="D15" s="99" t="s">
        <v>27</v>
      </c>
      <c r="E15" s="99" t="s">
        <v>18</v>
      </c>
      <c r="F15" s="85"/>
      <c r="G15" s="99" t="s">
        <v>26</v>
      </c>
      <c r="H15" s="99" t="s">
        <v>27</v>
      </c>
      <c r="I15" s="99" t="s">
        <v>18</v>
      </c>
      <c r="J15" s="98"/>
      <c r="M15" s="100"/>
    </row>
    <row r="16" spans="1:13" s="97" customFormat="1" ht="15.75">
      <c r="A16" s="85"/>
      <c r="B16" s="95"/>
      <c r="C16" s="98"/>
      <c r="D16" s="98"/>
      <c r="E16" s="98"/>
      <c r="F16" s="85"/>
      <c r="G16" s="98"/>
      <c r="H16" s="98"/>
      <c r="I16" s="98"/>
      <c r="J16" s="98"/>
      <c r="M16" s="100"/>
    </row>
    <row r="17" spans="1:10" s="97" customFormat="1" ht="15.75">
      <c r="A17" s="85"/>
      <c r="B17" s="77" t="s">
        <v>19</v>
      </c>
      <c r="C17" s="78"/>
      <c r="D17" s="78"/>
      <c r="E17" s="78"/>
      <c r="F17" s="85"/>
      <c r="G17" s="78"/>
      <c r="H17" s="78"/>
      <c r="I17" s="78"/>
      <c r="J17" s="78"/>
    </row>
    <row r="18" spans="1:10" s="97" customFormat="1" ht="15">
      <c r="A18" s="85"/>
      <c r="B18" s="102" t="s">
        <v>28</v>
      </c>
      <c r="C18" s="78">
        <v>5937105.0465150001</v>
      </c>
      <c r="D18" s="78">
        <v>2380944.2398207504</v>
      </c>
      <c r="E18" s="78">
        <f>+C18+D18</f>
        <v>8318049.2863357505</v>
      </c>
      <c r="F18" s="85"/>
      <c r="G18" s="78">
        <v>256439</v>
      </c>
      <c r="H18" s="78">
        <v>6821</v>
      </c>
      <c r="I18" s="78">
        <f t="shared" ref="I18:I19" si="0">+G18+H18</f>
        <v>263260</v>
      </c>
      <c r="J18" s="78"/>
    </row>
    <row r="19" spans="1:10" s="97" customFormat="1" ht="15">
      <c r="A19" s="85"/>
      <c r="B19" s="102" t="s">
        <v>128</v>
      </c>
      <c r="C19" s="81">
        <v>410748.01235184004</v>
      </c>
      <c r="D19" s="81">
        <v>165306.85712868001</v>
      </c>
      <c r="E19" s="81">
        <f>+C19+D19</f>
        <v>576054.86948052002</v>
      </c>
      <c r="F19" s="85"/>
      <c r="G19" s="81">
        <v>19446</v>
      </c>
      <c r="H19" s="81">
        <v>601</v>
      </c>
      <c r="I19" s="81">
        <f t="shared" si="0"/>
        <v>20047</v>
      </c>
      <c r="J19" s="78"/>
    </row>
    <row r="20" spans="1:10" s="97" customFormat="1" ht="15.75">
      <c r="A20" s="85"/>
      <c r="B20" s="77" t="s">
        <v>29</v>
      </c>
      <c r="C20" s="83">
        <f>SUM(C18:C19)</f>
        <v>6347853.0588668399</v>
      </c>
      <c r="D20" s="83">
        <f>SUM(D18:D19)</f>
        <v>2546251.0969494306</v>
      </c>
      <c r="E20" s="83">
        <f t="shared" ref="E20" si="1">+C20+D20</f>
        <v>8894104.15581627</v>
      </c>
      <c r="F20" s="85"/>
      <c r="G20" s="83">
        <f>SUM(G18:G19)</f>
        <v>275885</v>
      </c>
      <c r="H20" s="83">
        <f>SUM(H18:H19)</f>
        <v>7422</v>
      </c>
      <c r="I20" s="83">
        <f>+G20+H20</f>
        <v>283307</v>
      </c>
      <c r="J20" s="83"/>
    </row>
    <row r="21" spans="1:10" s="97" customFormat="1" ht="15">
      <c r="A21" s="85"/>
      <c r="B21" s="85"/>
      <c r="C21" s="85"/>
      <c r="D21" s="85"/>
      <c r="E21" s="85"/>
      <c r="F21" s="85"/>
      <c r="G21" s="85"/>
      <c r="H21" s="85"/>
      <c r="I21" s="85"/>
      <c r="J21" s="85"/>
    </row>
    <row r="22" spans="1:10" s="97" customFormat="1" ht="15.75">
      <c r="A22" s="85"/>
      <c r="B22" s="77" t="s">
        <v>20</v>
      </c>
      <c r="C22" s="78"/>
      <c r="D22" s="78"/>
      <c r="E22" s="78"/>
      <c r="F22" s="85"/>
      <c r="G22" s="78"/>
      <c r="H22" s="78"/>
      <c r="I22" s="78"/>
      <c r="J22" s="78"/>
    </row>
    <row r="23" spans="1:10" s="97" customFormat="1" ht="15">
      <c r="A23" s="85"/>
      <c r="B23" s="102" t="s">
        <v>28</v>
      </c>
      <c r="C23" s="78">
        <v>3974083.0808390002</v>
      </c>
      <c r="D23" s="78">
        <v>2513096.3185190591</v>
      </c>
      <c r="E23" s="78">
        <f>+C23+D23</f>
        <v>6487179.3993580593</v>
      </c>
      <c r="F23" s="85"/>
      <c r="G23" s="78">
        <v>60336</v>
      </c>
      <c r="H23" s="78">
        <v>7919</v>
      </c>
      <c r="I23" s="78">
        <f t="shared" ref="I23:I24" si="2">+G23+H23</f>
        <v>68255</v>
      </c>
      <c r="J23" s="78"/>
    </row>
    <row r="24" spans="1:10" s="97" customFormat="1" ht="15">
      <c r="A24" s="85"/>
      <c r="B24" s="102" t="s">
        <v>128</v>
      </c>
      <c r="C24" s="81">
        <v>278171.03990275995</v>
      </c>
      <c r="D24" s="81">
        <v>180919.80865429982</v>
      </c>
      <c r="E24" s="81">
        <f>+C24+D24</f>
        <v>459090.84855705977</v>
      </c>
      <c r="F24" s="85"/>
      <c r="G24" s="81">
        <v>4776</v>
      </c>
      <c r="H24" s="81">
        <v>641</v>
      </c>
      <c r="I24" s="81">
        <f t="shared" si="2"/>
        <v>5417</v>
      </c>
      <c r="J24" s="78"/>
    </row>
    <row r="25" spans="1:10" s="97" customFormat="1" ht="15.75">
      <c r="A25" s="85"/>
      <c r="B25" s="77" t="s">
        <v>30</v>
      </c>
      <c r="C25" s="83">
        <f>SUM(C23:C24)</f>
        <v>4252254.1207417604</v>
      </c>
      <c r="D25" s="83">
        <f>SUM(D23:D24)</f>
        <v>2694016.127173359</v>
      </c>
      <c r="E25" s="83">
        <f>+C25+D25</f>
        <v>6946270.2479151189</v>
      </c>
      <c r="F25" s="85"/>
      <c r="G25" s="83">
        <f>SUM(G23:G24)</f>
        <v>65112</v>
      </c>
      <c r="H25" s="83">
        <f>SUM(H23:H24)</f>
        <v>8560</v>
      </c>
      <c r="I25" s="83">
        <f>+G25+H25</f>
        <v>73672</v>
      </c>
      <c r="J25" s="83"/>
    </row>
    <row r="26" spans="1:10" s="97" customFormat="1" ht="15">
      <c r="A26" s="85"/>
      <c r="B26" s="85"/>
      <c r="C26" s="85"/>
      <c r="D26" s="85"/>
      <c r="E26" s="85"/>
      <c r="F26" s="85"/>
      <c r="G26" s="85"/>
      <c r="H26" s="85"/>
      <c r="I26" s="85"/>
      <c r="J26" s="85"/>
    </row>
    <row r="27" spans="1:10" s="97" customFormat="1" ht="15.75">
      <c r="A27" s="85"/>
      <c r="B27" s="77" t="s">
        <v>21</v>
      </c>
      <c r="C27" s="78"/>
      <c r="D27" s="78"/>
      <c r="E27" s="78"/>
      <c r="F27" s="85"/>
      <c r="G27" s="78"/>
      <c r="H27" s="78"/>
      <c r="I27" s="78"/>
      <c r="J27" s="78"/>
    </row>
    <row r="28" spans="1:10" s="97" customFormat="1" ht="15">
      <c r="A28" s="85"/>
      <c r="B28" s="102" t="s">
        <v>28</v>
      </c>
      <c r="C28" s="78">
        <v>3110589.8455887903</v>
      </c>
      <c r="D28" s="78">
        <v>3294232.5595841995</v>
      </c>
      <c r="E28" s="78">
        <f>+C28+D28</f>
        <v>6404822.4051729897</v>
      </c>
      <c r="F28" s="85"/>
      <c r="G28" s="78">
        <v>27419</v>
      </c>
      <c r="H28" s="78">
        <v>5257</v>
      </c>
      <c r="I28" s="78">
        <f t="shared" ref="I28:I29" si="3">+G28+H28</f>
        <v>32676</v>
      </c>
      <c r="J28" s="78"/>
    </row>
    <row r="29" spans="1:10" s="97" customFormat="1" ht="15">
      <c r="A29" s="85"/>
      <c r="B29" s="102" t="s">
        <v>128</v>
      </c>
      <c r="C29" s="81">
        <v>246324.87576607015</v>
      </c>
      <c r="D29" s="81">
        <v>127693.29961291009</v>
      </c>
      <c r="E29" s="81">
        <f>+C29+D29</f>
        <v>374018.17537898023</v>
      </c>
      <c r="F29" s="85"/>
      <c r="G29" s="81">
        <v>3497</v>
      </c>
      <c r="H29" s="81">
        <v>357</v>
      </c>
      <c r="I29" s="81">
        <f t="shared" si="3"/>
        <v>3854</v>
      </c>
      <c r="J29" s="78"/>
    </row>
    <row r="30" spans="1:10" s="97" customFormat="1" ht="15.75">
      <c r="A30" s="85"/>
      <c r="B30" s="77" t="s">
        <v>31</v>
      </c>
      <c r="C30" s="83">
        <f>SUM(C28:C29)</f>
        <v>3356914.7213548603</v>
      </c>
      <c r="D30" s="83">
        <f>SUM(D28:D29)</f>
        <v>3421925.8591971095</v>
      </c>
      <c r="E30" s="83">
        <f>+C30+D30</f>
        <v>6778840.5805519698</v>
      </c>
      <c r="F30" s="85"/>
      <c r="G30" s="83">
        <f>SUM(G28:G29)</f>
        <v>30916</v>
      </c>
      <c r="H30" s="83">
        <f>SUM(H28:H29)</f>
        <v>5614</v>
      </c>
      <c r="I30" s="83">
        <f>+G30+H30</f>
        <v>36530</v>
      </c>
      <c r="J30" s="83"/>
    </row>
    <row r="31" spans="1:10" s="97" customFormat="1" ht="15">
      <c r="A31" s="85"/>
      <c r="B31" s="85"/>
      <c r="C31" s="85"/>
      <c r="D31" s="85"/>
      <c r="E31" s="85"/>
      <c r="F31" s="85"/>
      <c r="G31" s="85"/>
      <c r="H31" s="85"/>
      <c r="I31" s="85"/>
      <c r="J31" s="85"/>
    </row>
    <row r="32" spans="1:10" s="97" customFormat="1" ht="15.75">
      <c r="A32" s="85"/>
      <c r="B32" s="77" t="s">
        <v>22</v>
      </c>
      <c r="C32" s="78"/>
      <c r="D32" s="78"/>
      <c r="E32" s="78"/>
      <c r="F32" s="85"/>
      <c r="G32" s="78"/>
      <c r="H32" s="78"/>
      <c r="I32" s="78"/>
      <c r="J32" s="78"/>
    </row>
    <row r="33" spans="1:14" s="97" customFormat="1" ht="15">
      <c r="A33" s="85"/>
      <c r="B33" s="102" t="s">
        <v>28</v>
      </c>
      <c r="C33" s="78">
        <v>30213778.542641141</v>
      </c>
      <c r="D33" s="78">
        <v>43397469.814087041</v>
      </c>
      <c r="E33" s="78">
        <f>+C33+D33</f>
        <v>73611248.356728181</v>
      </c>
      <c r="F33" s="85"/>
      <c r="G33" s="78">
        <v>82618</v>
      </c>
      <c r="H33" s="78">
        <v>20886</v>
      </c>
      <c r="I33" s="78">
        <f t="shared" ref="I33:I35" si="4">+G33+H33</f>
        <v>103504</v>
      </c>
      <c r="J33" s="78"/>
    </row>
    <row r="34" spans="1:14" s="97" customFormat="1" ht="15">
      <c r="A34" s="85"/>
      <c r="B34" s="102" t="s">
        <v>128</v>
      </c>
      <c r="C34" s="81">
        <v>1102298.2244236977</v>
      </c>
      <c r="D34" s="81">
        <v>1348643.4139448216</v>
      </c>
      <c r="E34" s="81">
        <f>+C34+D34</f>
        <v>2450941.638368519</v>
      </c>
      <c r="F34" s="85"/>
      <c r="G34" s="81">
        <v>5326</v>
      </c>
      <c r="H34" s="81">
        <v>2358</v>
      </c>
      <c r="I34" s="81">
        <f t="shared" si="4"/>
        <v>7684</v>
      </c>
      <c r="J34" s="78"/>
    </row>
    <row r="35" spans="1:14" s="97" customFormat="1" ht="15.75">
      <c r="A35" s="85"/>
      <c r="B35" s="77" t="s">
        <v>32</v>
      </c>
      <c r="C35" s="83">
        <f>SUM(C33:C34)</f>
        <v>31316076.76706484</v>
      </c>
      <c r="D35" s="83">
        <f>SUM(D33:D34)</f>
        <v>44746113.228031859</v>
      </c>
      <c r="E35" s="83">
        <f>+C35+D35</f>
        <v>76062189.995096698</v>
      </c>
      <c r="F35" s="85"/>
      <c r="G35" s="83">
        <f>SUM(G33:G34)</f>
        <v>87944</v>
      </c>
      <c r="H35" s="83">
        <f>SUM(H33:H34)</f>
        <v>23244</v>
      </c>
      <c r="I35" s="83">
        <f t="shared" si="4"/>
        <v>111188</v>
      </c>
      <c r="J35" s="83"/>
    </row>
    <row r="36" spans="1:14" s="97" customFormat="1" ht="15">
      <c r="A36" s="85"/>
      <c r="B36" s="85"/>
      <c r="C36" s="85"/>
      <c r="D36" s="85"/>
      <c r="E36" s="85"/>
      <c r="F36" s="85"/>
      <c r="G36" s="85"/>
      <c r="H36" s="85"/>
      <c r="I36" s="85"/>
      <c r="J36" s="85"/>
    </row>
    <row r="37" spans="1:14" s="97" customFormat="1" ht="15.75">
      <c r="A37" s="85"/>
      <c r="B37" s="77" t="s">
        <v>33</v>
      </c>
      <c r="C37" s="78"/>
      <c r="D37" s="78"/>
      <c r="E37" s="78"/>
      <c r="F37" s="85"/>
      <c r="G37" s="78"/>
      <c r="H37" s="78"/>
      <c r="I37" s="78"/>
      <c r="J37" s="78"/>
    </row>
    <row r="38" spans="1:14" s="97" customFormat="1" ht="15">
      <c r="A38" s="85"/>
      <c r="B38" s="102" t="s">
        <v>28</v>
      </c>
      <c r="C38" s="78">
        <f>+C18+C23+C28+C33</f>
        <v>43235556.515583932</v>
      </c>
      <c r="D38" s="78">
        <f>+D18+D23+D28+D33</f>
        <v>51585742.932011053</v>
      </c>
      <c r="E38" s="78">
        <f>+C38+D38</f>
        <v>94821299.447594985</v>
      </c>
      <c r="F38" s="85"/>
      <c r="G38" s="78">
        <f t="shared" ref="G38:G40" si="5">+G18+G23+G28+G33</f>
        <v>426812</v>
      </c>
      <c r="H38" s="78">
        <f>+H18+H23+H28+H33</f>
        <v>40883</v>
      </c>
      <c r="I38" s="78">
        <f t="shared" ref="I38:I39" si="6">+G38+H38</f>
        <v>467695</v>
      </c>
      <c r="J38" s="78"/>
    </row>
    <row r="39" spans="1:14" s="97" customFormat="1" ht="15">
      <c r="A39" s="85"/>
      <c r="B39" s="102" t="s">
        <v>128</v>
      </c>
      <c r="C39" s="81">
        <f>+C19+C24+C29+C34</f>
        <v>2037542.1524443678</v>
      </c>
      <c r="D39" s="81">
        <f>+D19+D24+D29+D34</f>
        <v>1822563.3793407115</v>
      </c>
      <c r="E39" s="81">
        <f t="shared" ref="E39" si="7">+C39+D39</f>
        <v>3860105.5317850793</v>
      </c>
      <c r="F39" s="85"/>
      <c r="G39" s="81">
        <f t="shared" si="5"/>
        <v>33045</v>
      </c>
      <c r="H39" s="81">
        <f>+H19+H24+H29+H34</f>
        <v>3957</v>
      </c>
      <c r="I39" s="81">
        <f t="shared" si="6"/>
        <v>37002</v>
      </c>
      <c r="J39" s="78"/>
    </row>
    <row r="40" spans="1:14" s="97" customFormat="1" ht="15.75">
      <c r="A40" s="85"/>
      <c r="B40" s="101" t="s">
        <v>23</v>
      </c>
      <c r="C40" s="79">
        <f t="shared" ref="C40:D40" si="8">+C20+C25+C30+C35</f>
        <v>45273098.668028302</v>
      </c>
      <c r="D40" s="79">
        <f t="shared" si="8"/>
        <v>53408306.311351761</v>
      </c>
      <c r="E40" s="79">
        <f>+C40+D40</f>
        <v>98681404.979380071</v>
      </c>
      <c r="F40" s="85"/>
      <c r="G40" s="79">
        <f t="shared" si="5"/>
        <v>459857</v>
      </c>
      <c r="H40" s="79">
        <f>+H20+H25+H30+H35</f>
        <v>44840</v>
      </c>
      <c r="I40" s="79">
        <f>+G40+H40</f>
        <v>504697</v>
      </c>
      <c r="J40" s="83"/>
    </row>
    <row r="41" spans="1:14">
      <c r="A41" s="65"/>
      <c r="B41" s="65"/>
      <c r="G41" s="65"/>
      <c r="H41" s="65"/>
      <c r="I41" s="94"/>
      <c r="J41" s="65"/>
      <c r="K41" s="65"/>
      <c r="L41" s="65"/>
      <c r="M41" s="65"/>
      <c r="N41" s="65"/>
    </row>
    <row r="42" spans="1:14">
      <c r="A42" s="65"/>
      <c r="B42" s="65"/>
      <c r="G42" s="65"/>
      <c r="H42" s="65"/>
      <c r="I42" s="65"/>
      <c r="J42" s="65"/>
      <c r="K42" s="65"/>
      <c r="L42" s="65"/>
      <c r="M42" s="65"/>
      <c r="N42" s="65"/>
    </row>
  </sheetData>
  <mergeCells count="5">
    <mergeCell ref="B13:B15"/>
    <mergeCell ref="G13:I13"/>
    <mergeCell ref="C13:E13"/>
    <mergeCell ref="B8:J8"/>
    <mergeCell ref="B9:J9"/>
  </mergeCells>
  <hyperlinks>
    <hyperlink ref="B1" location="Inicio!B10" display="Ir a inicio" xr:uid="{5CDD29B9-B1E6-4B07-9F2E-DBAF7541390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91" orientation="portrait" r:id="rId1"/>
  <headerFooter alignWithMargins="0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C9F9-D75D-4138-9D8B-A47C16462764}">
  <sheetPr>
    <pageSetUpPr fitToPage="1"/>
  </sheetPr>
  <dimension ref="A1:AM88"/>
  <sheetViews>
    <sheetView showGridLines="0" zoomScaleNormal="100" workbookViewId="0">
      <selection activeCell="U89" sqref="U89"/>
    </sheetView>
  </sheetViews>
  <sheetFormatPr baseColWidth="10" defaultColWidth="11.42578125" defaultRowHeight="14.25"/>
  <cols>
    <col min="1" max="1" width="1.7109375" style="67" customWidth="1"/>
    <col min="2" max="2" width="65.85546875" style="67" customWidth="1"/>
    <col min="3" max="5" width="12.28515625" style="91" customWidth="1"/>
    <col min="6" max="6" width="2.7109375" style="91" customWidth="1"/>
    <col min="7" max="9" width="12.28515625" style="91" customWidth="1"/>
    <col min="10" max="10" width="2.7109375" style="91" customWidth="1"/>
    <col min="11" max="13" width="12.28515625" style="91" customWidth="1"/>
    <col min="14" max="14" width="2.7109375" style="91" customWidth="1"/>
    <col min="15" max="17" width="13.140625" style="91" customWidth="1"/>
    <col min="18" max="18" width="2.7109375" style="91" customWidth="1"/>
    <col min="19" max="20" width="13.42578125" style="91" customWidth="1"/>
    <col min="21" max="21" width="14.5703125" style="91" customWidth="1"/>
    <col min="22" max="16384" width="11.42578125" style="67"/>
  </cols>
  <sheetData>
    <row r="1" spans="1:21">
      <c r="A1" s="87"/>
      <c r="B1" s="87" t="s">
        <v>12</v>
      </c>
      <c r="C1" s="103"/>
      <c r="D1" s="103"/>
      <c r="E1" s="103"/>
      <c r="F1" s="103"/>
      <c r="G1" s="103"/>
      <c r="H1" s="103"/>
      <c r="I1" s="103"/>
      <c r="J1" s="103"/>
    </row>
    <row r="2" spans="1:21">
      <c r="A2" s="88"/>
      <c r="B2" s="87"/>
      <c r="C2" s="103"/>
      <c r="D2" s="103"/>
      <c r="E2" s="103"/>
      <c r="F2" s="103"/>
    </row>
    <row r="3" spans="1:21">
      <c r="A3" s="88"/>
      <c r="B3" s="87"/>
      <c r="C3" s="103"/>
      <c r="D3" s="103"/>
      <c r="E3" s="103"/>
      <c r="F3" s="103"/>
    </row>
    <row r="4" spans="1:21">
      <c r="A4" s="88"/>
      <c r="B4" s="87"/>
      <c r="C4" s="103"/>
      <c r="D4" s="103"/>
      <c r="E4" s="103"/>
      <c r="F4" s="103"/>
    </row>
    <row r="5" spans="1:21">
      <c r="A5" s="88"/>
      <c r="B5" s="87"/>
      <c r="C5" s="103"/>
      <c r="D5" s="103"/>
      <c r="E5" s="103"/>
      <c r="F5" s="103"/>
    </row>
    <row r="6" spans="1:21">
      <c r="A6" s="88"/>
      <c r="B6" s="87"/>
      <c r="C6" s="103"/>
      <c r="D6" s="103"/>
      <c r="E6" s="103"/>
      <c r="F6" s="103"/>
    </row>
    <row r="7" spans="1:21">
      <c r="A7" s="88"/>
      <c r="B7" s="87"/>
      <c r="C7" s="103"/>
      <c r="D7" s="103"/>
      <c r="E7" s="103"/>
      <c r="F7" s="103"/>
    </row>
    <row r="8" spans="1:21" ht="26.25">
      <c r="A8" s="65"/>
      <c r="B8" s="165" t="s">
        <v>100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</row>
    <row r="9" spans="1:21">
      <c r="A9" s="65"/>
      <c r="B9" s="159" t="s">
        <v>130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</row>
    <row r="10" spans="1:21" ht="15" thickBot="1">
      <c r="A10" s="65"/>
      <c r="B10" s="90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</row>
    <row r="11" spans="1:21">
      <c r="A11" s="65"/>
      <c r="B11" s="65"/>
      <c r="C11" s="103"/>
      <c r="D11" s="103"/>
      <c r="E11" s="103"/>
      <c r="F11" s="103"/>
      <c r="G11" s="103"/>
      <c r="H11" s="103"/>
      <c r="I11" s="103"/>
      <c r="J11" s="103"/>
    </row>
    <row r="12" spans="1:21">
      <c r="A12" s="65"/>
      <c r="B12" s="65"/>
      <c r="C12" s="103"/>
      <c r="D12" s="103"/>
      <c r="E12" s="103"/>
      <c r="F12" s="103"/>
      <c r="G12" s="103"/>
      <c r="H12" s="103"/>
      <c r="I12" s="103"/>
      <c r="J12" s="103"/>
    </row>
    <row r="13" spans="1:21" ht="15">
      <c r="A13" s="65"/>
      <c r="B13" s="92" t="s">
        <v>35</v>
      </c>
      <c r="C13" s="103"/>
      <c r="D13" s="103"/>
      <c r="E13" s="103"/>
      <c r="F13" s="103"/>
      <c r="G13" s="103"/>
      <c r="H13" s="103"/>
      <c r="I13" s="103"/>
      <c r="J13" s="80"/>
      <c r="R13" s="80"/>
    </row>
    <row r="14" spans="1:21" ht="15">
      <c r="A14" s="65"/>
      <c r="B14" s="92"/>
      <c r="C14" s="103"/>
      <c r="D14" s="103"/>
      <c r="E14" s="103"/>
      <c r="F14" s="103"/>
      <c r="G14" s="103"/>
      <c r="H14" s="103"/>
      <c r="I14" s="103"/>
      <c r="J14" s="80"/>
      <c r="N14" s="80"/>
      <c r="R14" s="80"/>
    </row>
    <row r="15" spans="1:21" s="109" customFormat="1" ht="24" customHeight="1">
      <c r="A15" s="89"/>
      <c r="B15" s="168"/>
      <c r="C15" s="169" t="s">
        <v>19</v>
      </c>
      <c r="D15" s="167"/>
      <c r="E15" s="167"/>
      <c r="F15" s="106"/>
      <c r="G15" s="167" t="s">
        <v>20</v>
      </c>
      <c r="H15" s="167"/>
      <c r="I15" s="167"/>
      <c r="J15" s="107"/>
      <c r="K15" s="169" t="s">
        <v>21</v>
      </c>
      <c r="L15" s="167"/>
      <c r="M15" s="167"/>
      <c r="N15" s="108"/>
      <c r="O15" s="167" t="s">
        <v>22</v>
      </c>
      <c r="P15" s="167"/>
      <c r="Q15" s="167"/>
      <c r="R15" s="107"/>
      <c r="S15" s="167" t="s">
        <v>33</v>
      </c>
      <c r="T15" s="167"/>
      <c r="U15" s="167"/>
    </row>
    <row r="16" spans="1:21" ht="15">
      <c r="A16" s="65"/>
      <c r="B16" s="168"/>
      <c r="C16" s="110"/>
      <c r="D16" s="110"/>
      <c r="E16" s="110"/>
      <c r="F16" s="103"/>
      <c r="G16" s="110"/>
      <c r="H16" s="110"/>
      <c r="I16" s="110"/>
      <c r="J16" s="111"/>
      <c r="K16" s="110"/>
      <c r="L16" s="110"/>
      <c r="M16" s="110"/>
      <c r="N16" s="111"/>
      <c r="O16" s="110"/>
      <c r="P16" s="110"/>
      <c r="Q16" s="110"/>
      <c r="R16" s="111"/>
      <c r="S16" s="110"/>
      <c r="T16" s="110"/>
      <c r="U16" s="110"/>
    </row>
    <row r="17" spans="1:21" ht="15">
      <c r="A17" s="65"/>
      <c r="B17" s="168"/>
      <c r="C17" s="112" t="s">
        <v>26</v>
      </c>
      <c r="D17" s="112" t="s">
        <v>27</v>
      </c>
      <c r="E17" s="112" t="s">
        <v>18</v>
      </c>
      <c r="F17" s="103"/>
      <c r="G17" s="112" t="s">
        <v>26</v>
      </c>
      <c r="H17" s="112" t="s">
        <v>27</v>
      </c>
      <c r="I17" s="112" t="s">
        <v>18</v>
      </c>
      <c r="J17" s="111"/>
      <c r="K17" s="112" t="s">
        <v>26</v>
      </c>
      <c r="L17" s="112" t="s">
        <v>27</v>
      </c>
      <c r="M17" s="112" t="s">
        <v>18</v>
      </c>
      <c r="N17" s="111"/>
      <c r="O17" s="112" t="s">
        <v>26</v>
      </c>
      <c r="P17" s="112" t="s">
        <v>27</v>
      </c>
      <c r="Q17" s="112" t="s">
        <v>18</v>
      </c>
      <c r="R17" s="111"/>
      <c r="S17" s="112" t="s">
        <v>26</v>
      </c>
      <c r="T17" s="112" t="s">
        <v>27</v>
      </c>
      <c r="U17" s="112" t="s">
        <v>18</v>
      </c>
    </row>
    <row r="18" spans="1:21" ht="15">
      <c r="A18" s="65"/>
      <c r="C18" s="80"/>
      <c r="D18" s="80"/>
      <c r="E18" s="80"/>
      <c r="F18" s="103"/>
      <c r="G18" s="80"/>
      <c r="H18" s="80"/>
      <c r="I18" s="80"/>
      <c r="J18" s="80"/>
      <c r="K18" s="80"/>
      <c r="L18" s="80"/>
      <c r="M18" s="80"/>
      <c r="N18" s="111"/>
      <c r="O18" s="80"/>
      <c r="P18" s="80"/>
      <c r="Q18" s="80"/>
      <c r="R18" s="80"/>
      <c r="S18" s="80"/>
      <c r="T18" s="80"/>
      <c r="U18" s="80"/>
    </row>
    <row r="19" spans="1:21" s="118" customFormat="1" ht="15">
      <c r="A19" s="92"/>
      <c r="B19" s="118" t="s">
        <v>126</v>
      </c>
      <c r="C19" s="84">
        <f>+SUM(C20:C36)</f>
        <v>5937105.0465149935</v>
      </c>
      <c r="D19" s="84">
        <f t="shared" ref="D19:E19" si="0">+SUM(D20:D36)</f>
        <v>2380944.2398207504</v>
      </c>
      <c r="E19" s="84">
        <f t="shared" si="0"/>
        <v>8318049.286335744</v>
      </c>
      <c r="F19" s="145"/>
      <c r="G19" s="84">
        <f>+SUM(G20:G36)</f>
        <v>3974083.0808390002</v>
      </c>
      <c r="H19" s="84">
        <f t="shared" ref="H19" si="1">+SUM(H20:H36)</f>
        <v>2513096.318519061</v>
      </c>
      <c r="I19" s="84">
        <f t="shared" ref="I19" si="2">+SUM(I20:I36)</f>
        <v>6487179.3993580621</v>
      </c>
      <c r="J19" s="84"/>
      <c r="K19" s="84">
        <f>+SUM(K20:K36)</f>
        <v>3110589.8455887903</v>
      </c>
      <c r="L19" s="84">
        <f t="shared" ref="L19" si="3">+SUM(L20:L36)</f>
        <v>3294232.5595841999</v>
      </c>
      <c r="M19" s="84">
        <f t="shared" ref="M19" si="4">+SUM(M20:M36)</f>
        <v>6404822.4051729897</v>
      </c>
      <c r="N19" s="111"/>
      <c r="O19" s="84">
        <f>+SUM(O20:O36)</f>
        <v>30213778.5426412</v>
      </c>
      <c r="P19" s="84">
        <f t="shared" ref="P19" si="5">+SUM(P20:P36)</f>
        <v>43397469.814087093</v>
      </c>
      <c r="Q19" s="84">
        <f t="shared" ref="Q19" si="6">+SUM(Q20:Q36)</f>
        <v>73611248.356728286</v>
      </c>
      <c r="R19" s="84"/>
      <c r="S19" s="144">
        <f>+C19+G19+K19+O19</f>
        <v>43235556.515583985</v>
      </c>
      <c r="T19" s="144">
        <f>+D19+H19+L19+P19</f>
        <v>51585742.932011105</v>
      </c>
      <c r="U19" s="144">
        <f>+S19+T19</f>
        <v>94821299.44759509</v>
      </c>
    </row>
    <row r="20" spans="1:21">
      <c r="A20" s="65"/>
      <c r="B20" s="142" t="s">
        <v>107</v>
      </c>
      <c r="C20" s="80">
        <v>1187716.1611040065</v>
      </c>
      <c r="D20" s="80">
        <v>59417.071896000059</v>
      </c>
      <c r="E20" s="80">
        <f>+D20+C20</f>
        <v>1247133.2330000065</v>
      </c>
      <c r="F20" s="103"/>
      <c r="G20" s="80">
        <v>644954.7743530015</v>
      </c>
      <c r="H20" s="80">
        <v>296158.64868099988</v>
      </c>
      <c r="I20" s="80">
        <f>+H20+G20</f>
        <v>941113.42303400137</v>
      </c>
      <c r="J20" s="103"/>
      <c r="K20" s="80">
        <v>343776.63673700008</v>
      </c>
      <c r="L20" s="80">
        <v>289408.66612299986</v>
      </c>
      <c r="M20" s="80">
        <f>+L20+K20</f>
        <v>633185.30285999994</v>
      </c>
      <c r="N20" s="103"/>
      <c r="O20" s="80">
        <v>1486612.7876499977</v>
      </c>
      <c r="P20" s="80">
        <v>1110703.4184890003</v>
      </c>
      <c r="Q20" s="80">
        <f>+P20+O20</f>
        <v>2597316.2061389983</v>
      </c>
      <c r="R20" s="80"/>
      <c r="S20" s="113">
        <f>+C20+G20+K20+O20</f>
        <v>3663060.3598440057</v>
      </c>
      <c r="T20" s="113">
        <f>+D20+H20+L20+P20</f>
        <v>1755687.805189</v>
      </c>
      <c r="U20" s="113">
        <f>+S20+T20</f>
        <v>5418748.1650330052</v>
      </c>
    </row>
    <row r="21" spans="1:21">
      <c r="B21" s="143" t="s">
        <v>122</v>
      </c>
      <c r="C21" s="91">
        <v>21191.281832999994</v>
      </c>
      <c r="D21" s="91">
        <v>13970.694502000002</v>
      </c>
      <c r="E21" s="80">
        <f t="shared" ref="E21:E36" si="7">+D21+C21</f>
        <v>35161.976334999999</v>
      </c>
      <c r="G21" s="91">
        <v>26504.443652000002</v>
      </c>
      <c r="H21" s="91">
        <v>31543.539899000007</v>
      </c>
      <c r="I21" s="80">
        <f t="shared" ref="I21:I35" si="8">+H21+G21</f>
        <v>58047.983551000012</v>
      </c>
      <c r="K21" s="91">
        <v>20911.202069000003</v>
      </c>
      <c r="L21" s="91">
        <v>41581.965735999991</v>
      </c>
      <c r="M21" s="80">
        <f t="shared" ref="M21:M35" si="9">+L21+K21</f>
        <v>62493.16780499999</v>
      </c>
      <c r="O21" s="91">
        <v>34552.680478000009</v>
      </c>
      <c r="P21" s="91">
        <v>187214.5819040002</v>
      </c>
      <c r="Q21" s="80">
        <f t="shared" ref="Q21:Q35" si="10">+P21+O21</f>
        <v>221767.26238200022</v>
      </c>
      <c r="S21" s="113">
        <f t="shared" ref="S21:S46" si="11">+C21+G21+K21+O21</f>
        <v>103159.608032</v>
      </c>
      <c r="T21" s="113">
        <f t="shared" ref="T21:T46" si="12">+D21+H21+L21+P21</f>
        <v>274310.7820410002</v>
      </c>
      <c r="U21" s="113">
        <f t="shared" ref="U21:U46" si="13">+S21+T21</f>
        <v>377470.39007300022</v>
      </c>
    </row>
    <row r="22" spans="1:21">
      <c r="B22" s="143" t="s">
        <v>120</v>
      </c>
      <c r="C22" s="91">
        <v>305175.92338799872</v>
      </c>
      <c r="D22" s="91">
        <v>71750.606865999973</v>
      </c>
      <c r="E22" s="80">
        <f t="shared" si="7"/>
        <v>376926.5302539987</v>
      </c>
      <c r="G22" s="91">
        <v>177692.4838849997</v>
      </c>
      <c r="H22" s="91">
        <v>89098.078981000042</v>
      </c>
      <c r="I22" s="80">
        <f t="shared" si="8"/>
        <v>266790.56286599976</v>
      </c>
      <c r="K22" s="91">
        <v>211325.24583399991</v>
      </c>
      <c r="L22" s="91">
        <v>257419.75475999987</v>
      </c>
      <c r="M22" s="80">
        <f t="shared" si="9"/>
        <v>468745.00059399975</v>
      </c>
      <c r="O22" s="91">
        <v>4472818.3029259928</v>
      </c>
      <c r="P22" s="91">
        <v>6258516.5058039958</v>
      </c>
      <c r="Q22" s="80">
        <f t="shared" si="10"/>
        <v>10731334.808729988</v>
      </c>
      <c r="S22" s="113">
        <f t="shared" si="11"/>
        <v>5167011.9560329914</v>
      </c>
      <c r="T22" s="113">
        <f t="shared" si="12"/>
        <v>6676784.9464109959</v>
      </c>
      <c r="U22" s="113">
        <f t="shared" si="13"/>
        <v>11843796.902443986</v>
      </c>
    </row>
    <row r="23" spans="1:21">
      <c r="B23" s="143" t="s">
        <v>121</v>
      </c>
      <c r="E23" s="80">
        <f t="shared" si="7"/>
        <v>0</v>
      </c>
      <c r="I23" s="80">
        <f t="shared" si="8"/>
        <v>0</v>
      </c>
      <c r="M23" s="80">
        <f t="shared" si="9"/>
        <v>0</v>
      </c>
      <c r="O23" s="91">
        <v>111486.84741600003</v>
      </c>
      <c r="P23" s="91">
        <v>539077.98618800007</v>
      </c>
      <c r="Q23" s="80">
        <f t="shared" si="10"/>
        <v>650564.83360400004</v>
      </c>
      <c r="S23" s="113">
        <f t="shared" si="11"/>
        <v>111486.84741600003</v>
      </c>
      <c r="T23" s="113">
        <f t="shared" si="12"/>
        <v>539077.98618800007</v>
      </c>
      <c r="U23" s="113">
        <f t="shared" si="13"/>
        <v>650564.83360400004</v>
      </c>
    </row>
    <row r="24" spans="1:21">
      <c r="B24" s="143" t="s">
        <v>124</v>
      </c>
      <c r="E24" s="80">
        <f t="shared" si="7"/>
        <v>0</v>
      </c>
      <c r="H24" s="91">
        <v>2.2903085499999998</v>
      </c>
      <c r="I24" s="80">
        <f t="shared" si="8"/>
        <v>2.2903085499999998</v>
      </c>
      <c r="K24" s="91">
        <v>0.10447778999999999</v>
      </c>
      <c r="M24" s="80">
        <f t="shared" si="9"/>
        <v>0.10447778999999999</v>
      </c>
      <c r="O24" s="91">
        <v>188812.82656314992</v>
      </c>
      <c r="P24" s="91">
        <v>302115.58526081004</v>
      </c>
      <c r="Q24" s="80">
        <f t="shared" si="10"/>
        <v>490928.41182395996</v>
      </c>
      <c r="S24" s="113">
        <f t="shared" si="11"/>
        <v>188812.93104093993</v>
      </c>
      <c r="T24" s="113">
        <f t="shared" si="12"/>
        <v>302117.87556936004</v>
      </c>
      <c r="U24" s="113">
        <f t="shared" si="13"/>
        <v>490930.80661029997</v>
      </c>
    </row>
    <row r="25" spans="1:21">
      <c r="B25" s="143" t="s">
        <v>119</v>
      </c>
      <c r="C25" s="91">
        <v>394608.98820700101</v>
      </c>
      <c r="D25" s="91">
        <v>421484.91251300089</v>
      </c>
      <c r="E25" s="80">
        <f t="shared" si="7"/>
        <v>816093.9007200019</v>
      </c>
      <c r="G25" s="91">
        <v>299611.42635400023</v>
      </c>
      <c r="H25" s="91">
        <v>201594.50761899992</v>
      </c>
      <c r="I25" s="80">
        <f t="shared" si="8"/>
        <v>501205.93397300015</v>
      </c>
      <c r="K25" s="91">
        <v>259526.36749700009</v>
      </c>
      <c r="L25" s="91">
        <v>268963.14099499991</v>
      </c>
      <c r="M25" s="80">
        <f t="shared" si="9"/>
        <v>528489.50849199994</v>
      </c>
      <c r="O25" s="91">
        <v>3530229.9254040201</v>
      </c>
      <c r="P25" s="91">
        <v>7323412.2941440055</v>
      </c>
      <c r="Q25" s="80">
        <f t="shared" si="10"/>
        <v>10853642.219548026</v>
      </c>
      <c r="S25" s="113">
        <f t="shared" si="11"/>
        <v>4483976.7074620211</v>
      </c>
      <c r="T25" s="113">
        <f t="shared" si="12"/>
        <v>8215454.855271006</v>
      </c>
      <c r="U25" s="113">
        <f t="shared" si="13"/>
        <v>12699431.562733028</v>
      </c>
    </row>
    <row r="26" spans="1:21">
      <c r="B26" s="143" t="s">
        <v>118</v>
      </c>
      <c r="C26" s="91">
        <v>826683.84147299547</v>
      </c>
      <c r="D26" s="91">
        <v>358827.76327599981</v>
      </c>
      <c r="E26" s="80">
        <f t="shared" si="7"/>
        <v>1185511.6047489953</v>
      </c>
      <c r="G26" s="91">
        <v>359723.98115900002</v>
      </c>
      <c r="H26" s="91">
        <v>182601.56985100012</v>
      </c>
      <c r="I26" s="80">
        <f t="shared" si="8"/>
        <v>542325.55101000017</v>
      </c>
      <c r="K26" s="91">
        <v>304016.46490299964</v>
      </c>
      <c r="L26" s="91">
        <v>396475.6849370001</v>
      </c>
      <c r="M26" s="80">
        <f t="shared" si="9"/>
        <v>700492.14983999974</v>
      </c>
      <c r="O26" s="91">
        <v>3125168.2596350089</v>
      </c>
      <c r="P26" s="91">
        <v>5543337.1871049907</v>
      </c>
      <c r="Q26" s="80">
        <f t="shared" si="10"/>
        <v>8668505.4467399996</v>
      </c>
      <c r="S26" s="113">
        <f t="shared" si="11"/>
        <v>4615592.5471700039</v>
      </c>
      <c r="T26" s="113">
        <f t="shared" si="12"/>
        <v>6481242.2051689904</v>
      </c>
      <c r="U26" s="113">
        <f t="shared" si="13"/>
        <v>11096834.752338994</v>
      </c>
    </row>
    <row r="27" spans="1:21">
      <c r="B27" s="143" t="s">
        <v>111</v>
      </c>
      <c r="C27" s="91">
        <v>416136.04037200095</v>
      </c>
      <c r="D27" s="91">
        <v>409863.30070874991</v>
      </c>
      <c r="E27" s="80">
        <f t="shared" si="7"/>
        <v>825999.3410807508</v>
      </c>
      <c r="G27" s="91">
        <v>426053.64126100147</v>
      </c>
      <c r="H27" s="91">
        <v>391176.27791550994</v>
      </c>
      <c r="I27" s="80">
        <f t="shared" si="8"/>
        <v>817229.91917651147</v>
      </c>
      <c r="K27" s="91">
        <v>416748.8371209997</v>
      </c>
      <c r="L27" s="91">
        <v>508970.17398820014</v>
      </c>
      <c r="M27" s="80">
        <f t="shared" si="9"/>
        <v>925719.01110919984</v>
      </c>
      <c r="O27" s="91">
        <v>6344688.4266910246</v>
      </c>
      <c r="P27" s="91">
        <v>7237802.4235972892</v>
      </c>
      <c r="Q27" s="80">
        <f t="shared" si="10"/>
        <v>13582490.850288313</v>
      </c>
      <c r="S27" s="113">
        <f t="shared" si="11"/>
        <v>7603626.9454450272</v>
      </c>
      <c r="T27" s="113">
        <f t="shared" si="12"/>
        <v>8547812.1762097497</v>
      </c>
      <c r="U27" s="113">
        <f t="shared" si="13"/>
        <v>16151439.121654777</v>
      </c>
    </row>
    <row r="28" spans="1:21">
      <c r="B28" s="143" t="s">
        <v>109</v>
      </c>
      <c r="C28" s="91">
        <v>375493.75985499838</v>
      </c>
      <c r="D28" s="91">
        <v>222199.44193700003</v>
      </c>
      <c r="E28" s="80">
        <f t="shared" si="7"/>
        <v>597693.20179199846</v>
      </c>
      <c r="G28" s="91">
        <v>343111.33995700011</v>
      </c>
      <c r="H28" s="91">
        <v>430319.14039800008</v>
      </c>
      <c r="I28" s="80">
        <f t="shared" si="8"/>
        <v>773430.48035500012</v>
      </c>
      <c r="K28" s="91">
        <v>316419.81397700013</v>
      </c>
      <c r="L28" s="91">
        <v>560047.0013870002</v>
      </c>
      <c r="M28" s="80">
        <f t="shared" si="9"/>
        <v>876466.81536400039</v>
      </c>
      <c r="O28" s="91">
        <v>2870262.3546430105</v>
      </c>
      <c r="P28" s="91">
        <v>5464350.6363289952</v>
      </c>
      <c r="Q28" s="80">
        <f t="shared" si="10"/>
        <v>8334612.9909720058</v>
      </c>
      <c r="S28" s="113">
        <f t="shared" si="11"/>
        <v>3905287.268432009</v>
      </c>
      <c r="T28" s="113">
        <f t="shared" si="12"/>
        <v>6676916.2200509962</v>
      </c>
      <c r="U28" s="113">
        <f t="shared" si="13"/>
        <v>10582203.488483004</v>
      </c>
    </row>
    <row r="29" spans="1:21">
      <c r="B29" s="143" t="s">
        <v>110</v>
      </c>
      <c r="C29" s="91">
        <v>252094.17286500012</v>
      </c>
      <c r="D29" s="91">
        <v>237181.58289799991</v>
      </c>
      <c r="E29" s="80">
        <f t="shared" si="7"/>
        <v>489275.75576299999</v>
      </c>
      <c r="G29" s="91">
        <v>208383.58144499981</v>
      </c>
      <c r="H29" s="91">
        <v>104435.72820699999</v>
      </c>
      <c r="I29" s="80">
        <f t="shared" si="8"/>
        <v>312819.30965199979</v>
      </c>
      <c r="K29" s="91">
        <v>197062.82178000006</v>
      </c>
      <c r="L29" s="91">
        <v>68426.756537000008</v>
      </c>
      <c r="M29" s="80">
        <f t="shared" si="9"/>
        <v>265489.57831700006</v>
      </c>
      <c r="O29" s="91">
        <v>2206933.1410419983</v>
      </c>
      <c r="P29" s="91">
        <v>2658795.5271790018</v>
      </c>
      <c r="Q29" s="80">
        <f t="shared" si="10"/>
        <v>4865728.6682210006</v>
      </c>
      <c r="S29" s="113">
        <f t="shared" si="11"/>
        <v>2864473.7171319984</v>
      </c>
      <c r="T29" s="113">
        <f t="shared" si="12"/>
        <v>3068839.5948210019</v>
      </c>
      <c r="U29" s="113">
        <f t="shared" si="13"/>
        <v>5933313.3119530007</v>
      </c>
    </row>
    <row r="30" spans="1:21">
      <c r="B30" s="143" t="s">
        <v>112</v>
      </c>
      <c r="C30" s="91">
        <v>874942.1167359961</v>
      </c>
      <c r="D30" s="91">
        <v>152372.40989600006</v>
      </c>
      <c r="E30" s="80">
        <f t="shared" si="7"/>
        <v>1027314.5266319962</v>
      </c>
      <c r="G30" s="91">
        <v>614281.78537299752</v>
      </c>
      <c r="H30" s="91">
        <v>208396.8480730005</v>
      </c>
      <c r="I30" s="80">
        <f t="shared" si="8"/>
        <v>822678.63344599796</v>
      </c>
      <c r="K30" s="91">
        <v>330168.21601600008</v>
      </c>
      <c r="L30" s="91">
        <v>122222.21350700002</v>
      </c>
      <c r="M30" s="80">
        <f t="shared" si="9"/>
        <v>452390.42952300009</v>
      </c>
      <c r="O30" s="91">
        <v>654343.92653300054</v>
      </c>
      <c r="P30" s="91">
        <v>535475.38536699966</v>
      </c>
      <c r="Q30" s="80">
        <f t="shared" si="10"/>
        <v>1189819.3119000001</v>
      </c>
      <c r="S30" s="113">
        <f t="shared" si="11"/>
        <v>2473736.0446579941</v>
      </c>
      <c r="T30" s="113">
        <f t="shared" si="12"/>
        <v>1018466.8568430003</v>
      </c>
      <c r="U30" s="113">
        <f t="shared" si="13"/>
        <v>3492202.9015009943</v>
      </c>
    </row>
    <row r="31" spans="1:21">
      <c r="B31" s="143" t="s">
        <v>113</v>
      </c>
      <c r="C31" s="91">
        <v>121705.14489599971</v>
      </c>
      <c r="D31" s="91">
        <v>67268.559877999971</v>
      </c>
      <c r="E31" s="80">
        <f t="shared" si="7"/>
        <v>188973.70477399969</v>
      </c>
      <c r="G31" s="91">
        <v>140002.28087400002</v>
      </c>
      <c r="H31" s="91">
        <v>120504.69456600012</v>
      </c>
      <c r="I31" s="80">
        <f t="shared" si="8"/>
        <v>260506.97544000013</v>
      </c>
      <c r="K31" s="91">
        <v>157285.22119500008</v>
      </c>
      <c r="L31" s="91">
        <v>150640.13439400008</v>
      </c>
      <c r="M31" s="80">
        <f t="shared" si="9"/>
        <v>307925.35558900016</v>
      </c>
      <c r="O31" s="91">
        <v>686076.62120299938</v>
      </c>
      <c r="P31" s="91">
        <v>1102377.4685249995</v>
      </c>
      <c r="Q31" s="80">
        <f t="shared" si="10"/>
        <v>1788454.0897279987</v>
      </c>
      <c r="S31" s="113">
        <f t="shared" si="11"/>
        <v>1105069.2681679991</v>
      </c>
      <c r="T31" s="113">
        <f t="shared" si="12"/>
        <v>1440790.8573629996</v>
      </c>
      <c r="U31" s="113">
        <f t="shared" si="13"/>
        <v>2545860.1255309987</v>
      </c>
    </row>
    <row r="32" spans="1:21">
      <c r="B32" s="143" t="s">
        <v>114</v>
      </c>
      <c r="C32" s="91">
        <v>493361.53311999654</v>
      </c>
      <c r="D32" s="91">
        <v>43239.66950299999</v>
      </c>
      <c r="E32" s="80">
        <f t="shared" si="7"/>
        <v>536601.20262299653</v>
      </c>
      <c r="G32" s="91">
        <v>305499.38915500004</v>
      </c>
      <c r="H32" s="91">
        <v>93145.598309000052</v>
      </c>
      <c r="I32" s="80">
        <f t="shared" si="8"/>
        <v>398644.98746400012</v>
      </c>
      <c r="K32" s="91">
        <v>160469.59972099989</v>
      </c>
      <c r="L32" s="91">
        <v>76310.583697000009</v>
      </c>
      <c r="M32" s="80">
        <f t="shared" si="9"/>
        <v>236780.18341799988</v>
      </c>
      <c r="O32" s="91">
        <v>1184138.1399279989</v>
      </c>
      <c r="P32" s="91">
        <v>897083.04410699906</v>
      </c>
      <c r="Q32" s="80">
        <f t="shared" si="10"/>
        <v>2081221.1840349981</v>
      </c>
      <c r="S32" s="113">
        <f t="shared" si="11"/>
        <v>2143468.6619239952</v>
      </c>
      <c r="T32" s="113">
        <f t="shared" si="12"/>
        <v>1109778.8956159991</v>
      </c>
      <c r="U32" s="113">
        <f t="shared" si="13"/>
        <v>3253247.5575399944</v>
      </c>
    </row>
    <row r="33" spans="1:21">
      <c r="B33" s="143" t="s">
        <v>115</v>
      </c>
      <c r="C33" s="91">
        <v>343302.00839900057</v>
      </c>
      <c r="D33" s="91">
        <v>190341.76437099988</v>
      </c>
      <c r="E33" s="80">
        <f t="shared" si="7"/>
        <v>533643.77277000039</v>
      </c>
      <c r="G33" s="91">
        <v>219091.08527600043</v>
      </c>
      <c r="H33" s="91">
        <v>171371.75609199985</v>
      </c>
      <c r="I33" s="80">
        <f t="shared" si="8"/>
        <v>390462.84136800026</v>
      </c>
      <c r="K33" s="91">
        <v>147348.91234399984</v>
      </c>
      <c r="L33" s="91">
        <v>274522.43398199993</v>
      </c>
      <c r="M33" s="80">
        <f t="shared" si="9"/>
        <v>421871.34632599977</v>
      </c>
      <c r="O33" s="91">
        <v>1355965.707029999</v>
      </c>
      <c r="P33" s="91">
        <v>2191571.5042119967</v>
      </c>
      <c r="Q33" s="80">
        <f t="shared" si="10"/>
        <v>3547537.2112419959</v>
      </c>
      <c r="S33" s="113">
        <f t="shared" si="11"/>
        <v>2065707.7130489999</v>
      </c>
      <c r="T33" s="113">
        <f t="shared" si="12"/>
        <v>2827807.4586569965</v>
      </c>
      <c r="U33" s="113">
        <f t="shared" si="13"/>
        <v>4893515.1717059966</v>
      </c>
    </row>
    <row r="34" spans="1:21">
      <c r="B34" s="143" t="s">
        <v>116</v>
      </c>
      <c r="C34" s="91">
        <v>112935.46274199974</v>
      </c>
      <c r="D34" s="91">
        <v>41354.84347</v>
      </c>
      <c r="E34" s="80">
        <f t="shared" si="7"/>
        <v>154290.30621199973</v>
      </c>
      <c r="G34" s="91">
        <v>103305.21032900002</v>
      </c>
      <c r="H34" s="91">
        <v>153998.70483400006</v>
      </c>
      <c r="I34" s="80">
        <f t="shared" si="8"/>
        <v>257303.91516300009</v>
      </c>
      <c r="K34" s="91">
        <v>132180.08696999997</v>
      </c>
      <c r="L34" s="91">
        <v>239013.15689099988</v>
      </c>
      <c r="M34" s="80">
        <f t="shared" si="9"/>
        <v>371193.24386099982</v>
      </c>
      <c r="O34" s="91">
        <v>1035351.2920219993</v>
      </c>
      <c r="P34" s="91">
        <v>1310104.6052819982</v>
      </c>
      <c r="Q34" s="80">
        <f t="shared" si="10"/>
        <v>2345455.8973039975</v>
      </c>
      <c r="S34" s="113">
        <f t="shared" si="11"/>
        <v>1383772.052062999</v>
      </c>
      <c r="T34" s="113">
        <f t="shared" si="12"/>
        <v>1744471.3104769981</v>
      </c>
      <c r="U34" s="113">
        <f t="shared" si="13"/>
        <v>3128243.3625399973</v>
      </c>
    </row>
    <row r="35" spans="1:21">
      <c r="B35" s="143" t="s">
        <v>117</v>
      </c>
      <c r="C35" s="91">
        <v>116448.16447599983</v>
      </c>
      <c r="D35" s="91">
        <v>75250.890173000007</v>
      </c>
      <c r="E35" s="80">
        <f t="shared" si="7"/>
        <v>191699.05464899982</v>
      </c>
      <c r="G35" s="91">
        <v>70136.377068999966</v>
      </c>
      <c r="H35" s="91">
        <v>27243.607698</v>
      </c>
      <c r="I35" s="80">
        <f t="shared" si="8"/>
        <v>97379.984766999958</v>
      </c>
      <c r="K35" s="91">
        <v>79436.194059999907</v>
      </c>
      <c r="L35" s="91">
        <v>30838.746117999999</v>
      </c>
      <c r="M35" s="80">
        <f t="shared" si="9"/>
        <v>110274.9401779999</v>
      </c>
      <c r="O35" s="91">
        <v>593159.56820000114</v>
      </c>
      <c r="P35" s="91">
        <v>434861.48264300002</v>
      </c>
      <c r="Q35" s="80">
        <f t="shared" si="10"/>
        <v>1028021.0508430011</v>
      </c>
      <c r="S35" s="113">
        <f t="shared" si="11"/>
        <v>859180.30380500085</v>
      </c>
      <c r="T35" s="113">
        <f t="shared" si="12"/>
        <v>568194.72663200006</v>
      </c>
      <c r="U35" s="113">
        <f t="shared" si="13"/>
        <v>1427375.030437001</v>
      </c>
    </row>
    <row r="36" spans="1:21">
      <c r="B36" s="143" t="s">
        <v>108</v>
      </c>
      <c r="C36" s="91">
        <v>95310.447049000446</v>
      </c>
      <c r="D36" s="91">
        <v>16420.727933000002</v>
      </c>
      <c r="E36" s="80">
        <f t="shared" si="7"/>
        <v>111731.17498200045</v>
      </c>
      <c r="G36" s="91">
        <v>35731.280696999944</v>
      </c>
      <c r="H36" s="91">
        <v>11505.327087000001</v>
      </c>
      <c r="I36" s="80">
        <f>+H36+G36</f>
        <v>47236.607783999949</v>
      </c>
      <c r="K36" s="91">
        <v>33914.120886999954</v>
      </c>
      <c r="L36" s="91">
        <v>9392.1465320000043</v>
      </c>
      <c r="M36" s="80">
        <f>+L36+K36</f>
        <v>43306.26741899996</v>
      </c>
      <c r="O36" s="91">
        <v>333177.73527699959</v>
      </c>
      <c r="P36" s="91">
        <v>300670.17795100011</v>
      </c>
      <c r="Q36" s="80">
        <f>+P36+O36</f>
        <v>633847.9132279997</v>
      </c>
      <c r="S36" s="113">
        <f>+C36+G36+K36+O36</f>
        <v>498133.58390999993</v>
      </c>
      <c r="T36" s="113">
        <f>+D36+H36+L36+P36</f>
        <v>337988.37950300012</v>
      </c>
      <c r="U36" s="113">
        <f>+S36+T36</f>
        <v>836121.96341300011</v>
      </c>
    </row>
    <row r="37" spans="1:21">
      <c r="B37" s="143"/>
      <c r="E37" s="93"/>
      <c r="I37" s="93"/>
      <c r="M37" s="93"/>
      <c r="Q37" s="93"/>
      <c r="S37" s="113"/>
      <c r="T37" s="113"/>
      <c r="U37" s="113"/>
    </row>
    <row r="38" spans="1:21" s="118" customFormat="1" ht="15">
      <c r="A38" s="92"/>
      <c r="B38" s="118" t="s">
        <v>127</v>
      </c>
      <c r="C38" s="84">
        <f>+SUM(C39:C46)</f>
        <v>410748.01235183945</v>
      </c>
      <c r="D38" s="84">
        <f>+SUM(D39:D46)</f>
        <v>165306.85712868004</v>
      </c>
      <c r="E38" s="84">
        <f>+SUM(E39:E46)</f>
        <v>576054.86948051944</v>
      </c>
      <c r="F38" s="145"/>
      <c r="G38" s="84">
        <f>+SUM(G39:G46)</f>
        <v>278171.03990276001</v>
      </c>
      <c r="H38" s="84">
        <f>+SUM(H39:H46)</f>
        <v>180919.8086543</v>
      </c>
      <c r="I38" s="84">
        <f>+SUM(I39:I46)</f>
        <v>459090.84855705994</v>
      </c>
      <c r="J38" s="84"/>
      <c r="K38" s="84">
        <f>+SUM(K39:K46)</f>
        <v>246324.87576606998</v>
      </c>
      <c r="L38" s="84">
        <f>+SUM(L39:L46)</f>
        <v>127693.29961290998</v>
      </c>
      <c r="M38" s="84">
        <f>+SUM(M39:M46)</f>
        <v>374018.17537898</v>
      </c>
      <c r="N38" s="111"/>
      <c r="O38" s="84">
        <f>+SUM(O39:O46)</f>
        <v>1102298.2244236988</v>
      </c>
      <c r="P38" s="84">
        <f>+SUM(P39:P46)</f>
        <v>1348643.4139448202</v>
      </c>
      <c r="Q38" s="84">
        <f>+SUM(Q39:Q46)</f>
        <v>2450941.638368519</v>
      </c>
      <c r="R38" s="84"/>
      <c r="S38" s="144">
        <f>+C38+G38+K38+O38</f>
        <v>2037542.1524443682</v>
      </c>
      <c r="T38" s="144">
        <f>+D38+H38+L38+P38</f>
        <v>1822563.3793407101</v>
      </c>
      <c r="U38" s="144">
        <f>+S38+T38</f>
        <v>3860105.5317850783</v>
      </c>
    </row>
    <row r="39" spans="1:21">
      <c r="B39" s="143" t="s">
        <v>101</v>
      </c>
      <c r="C39" s="91">
        <v>45128.696320999996</v>
      </c>
      <c r="D39" s="91">
        <v>26895.218018</v>
      </c>
      <c r="E39" s="80">
        <f t="shared" ref="E39:E46" si="14">+D39+C39</f>
        <v>72023.914338999995</v>
      </c>
      <c r="G39" s="91">
        <v>34423.297722999996</v>
      </c>
      <c r="H39" s="91">
        <v>30351.186995</v>
      </c>
      <c r="I39" s="80">
        <f t="shared" ref="I39:I46" si="15">+H39+G39</f>
        <v>64774.484717999992</v>
      </c>
      <c r="K39" s="91">
        <v>14121.699002000005</v>
      </c>
      <c r="L39" s="91">
        <v>1243.4296700000004</v>
      </c>
      <c r="M39" s="80">
        <f t="shared" ref="M39:M46" si="16">+L39+K39</f>
        <v>15365.128672000006</v>
      </c>
      <c r="O39" s="91">
        <v>170812.210708</v>
      </c>
      <c r="P39" s="91">
        <v>305152.4160520006</v>
      </c>
      <c r="Q39" s="80">
        <f t="shared" ref="Q39:Q46" si="17">+P39+O39</f>
        <v>475964.6267600006</v>
      </c>
      <c r="S39" s="113">
        <f t="shared" si="11"/>
        <v>264485.90375399997</v>
      </c>
      <c r="T39" s="113">
        <f t="shared" si="12"/>
        <v>363642.25073500059</v>
      </c>
      <c r="U39" s="113">
        <f t="shared" si="13"/>
        <v>628128.15448900056</v>
      </c>
    </row>
    <row r="40" spans="1:21">
      <c r="B40" s="143" t="s">
        <v>102</v>
      </c>
      <c r="C40" s="91">
        <v>94965.433786039794</v>
      </c>
      <c r="D40" s="91">
        <v>12722.103199039999</v>
      </c>
      <c r="E40" s="80">
        <f t="shared" si="14"/>
        <v>107687.53698507979</v>
      </c>
      <c r="G40" s="91">
        <v>64973.195286759976</v>
      </c>
      <c r="H40" s="91">
        <v>18545.006833189989</v>
      </c>
      <c r="I40" s="80">
        <f t="shared" si="15"/>
        <v>83518.202119949972</v>
      </c>
      <c r="K40" s="91">
        <v>35105.986472070013</v>
      </c>
      <c r="L40" s="91">
        <v>7317.6096510399975</v>
      </c>
      <c r="M40" s="80">
        <f t="shared" si="16"/>
        <v>42423.596123110008</v>
      </c>
      <c r="O40" s="91">
        <v>156113.06996770002</v>
      </c>
      <c r="P40" s="91">
        <v>201461.80881732982</v>
      </c>
      <c r="Q40" s="80">
        <f t="shared" si="17"/>
        <v>357574.87878502987</v>
      </c>
      <c r="S40" s="113">
        <f t="shared" si="11"/>
        <v>351157.68551256979</v>
      </c>
      <c r="T40" s="113">
        <f t="shared" si="12"/>
        <v>240046.52850059979</v>
      </c>
      <c r="U40" s="113">
        <f t="shared" si="13"/>
        <v>591204.21401316952</v>
      </c>
    </row>
    <row r="41" spans="1:21">
      <c r="B41" s="143" t="s">
        <v>103</v>
      </c>
      <c r="C41" s="91">
        <v>110148.39669599992</v>
      </c>
      <c r="D41" s="91">
        <v>113792.05502900005</v>
      </c>
      <c r="E41" s="80">
        <f t="shared" si="14"/>
        <v>223940.45172499999</v>
      </c>
      <c r="G41" s="91">
        <v>120812.12993500003</v>
      </c>
      <c r="H41" s="91">
        <v>125163.71583099999</v>
      </c>
      <c r="I41" s="80">
        <f t="shared" si="15"/>
        <v>245975.84576600004</v>
      </c>
      <c r="K41" s="91">
        <v>159068.27065099994</v>
      </c>
      <c r="L41" s="91">
        <v>113033.51341599997</v>
      </c>
      <c r="M41" s="80">
        <f t="shared" si="16"/>
        <v>272101.78406699991</v>
      </c>
      <c r="O41" s="91">
        <v>434132.75892099855</v>
      </c>
      <c r="P41" s="91">
        <v>587355.30583099963</v>
      </c>
      <c r="Q41" s="80">
        <f t="shared" si="17"/>
        <v>1021488.0647519982</v>
      </c>
      <c r="S41" s="113">
        <f t="shared" si="11"/>
        <v>824161.55620299838</v>
      </c>
      <c r="T41" s="113">
        <f t="shared" si="12"/>
        <v>939344.59010699962</v>
      </c>
      <c r="U41" s="113">
        <f t="shared" si="13"/>
        <v>1763506.1463099979</v>
      </c>
    </row>
    <row r="42" spans="1:21">
      <c r="B42" s="143" t="s">
        <v>123</v>
      </c>
      <c r="C42" s="91">
        <v>32133.880106000011</v>
      </c>
      <c r="D42" s="91">
        <v>3390.195467</v>
      </c>
      <c r="E42" s="80">
        <f t="shared" si="14"/>
        <v>35524.075573000009</v>
      </c>
      <c r="G42" s="91">
        <v>7040.9950749999998</v>
      </c>
      <c r="H42" s="91">
        <v>2721.7212210000002</v>
      </c>
      <c r="I42" s="80">
        <f t="shared" si="15"/>
        <v>9762.7162960000005</v>
      </c>
      <c r="K42" s="91">
        <v>3111.0235010000001</v>
      </c>
      <c r="L42" s="91">
        <v>2912.9062800000002</v>
      </c>
      <c r="M42" s="80">
        <f t="shared" si="16"/>
        <v>6023.9297810000007</v>
      </c>
      <c r="O42" s="91">
        <v>20946.307002000001</v>
      </c>
      <c r="P42" s="91">
        <v>6715.6962499999991</v>
      </c>
      <c r="Q42" s="80">
        <f t="shared" si="17"/>
        <v>27662.003252000002</v>
      </c>
      <c r="S42" s="113">
        <f t="shared" si="11"/>
        <v>63232.205684000015</v>
      </c>
      <c r="T42" s="113">
        <f t="shared" si="12"/>
        <v>15740.519217999999</v>
      </c>
      <c r="U42" s="113">
        <f t="shared" si="13"/>
        <v>78972.724902000016</v>
      </c>
    </row>
    <row r="43" spans="1:21">
      <c r="B43" s="143" t="s">
        <v>104</v>
      </c>
      <c r="C43" s="91">
        <v>4758.5295729999989</v>
      </c>
      <c r="D43" s="91">
        <v>1133.7111452600002</v>
      </c>
      <c r="E43" s="80">
        <f t="shared" si="14"/>
        <v>5892.2407182599991</v>
      </c>
      <c r="G43" s="91">
        <v>4195.2215209999986</v>
      </c>
      <c r="H43" s="91">
        <v>167.59136947000002</v>
      </c>
      <c r="I43" s="80">
        <f t="shared" si="15"/>
        <v>4362.8128904699988</v>
      </c>
      <c r="K43" s="91">
        <v>5156.756018</v>
      </c>
      <c r="L43" s="91">
        <v>935.77261439000006</v>
      </c>
      <c r="M43" s="80">
        <f t="shared" si="16"/>
        <v>6092.52863239</v>
      </c>
      <c r="O43" s="91">
        <v>58877.25877800001</v>
      </c>
      <c r="P43" s="91">
        <v>19129.433490230007</v>
      </c>
      <c r="Q43" s="80">
        <f t="shared" si="17"/>
        <v>78006.692268230021</v>
      </c>
      <c r="S43" s="113">
        <f t="shared" si="11"/>
        <v>72987.76589000001</v>
      </c>
      <c r="T43" s="113">
        <f t="shared" si="12"/>
        <v>21366.508619350006</v>
      </c>
      <c r="U43" s="113">
        <f t="shared" si="13"/>
        <v>94354.274509350013</v>
      </c>
    </row>
    <row r="44" spans="1:21">
      <c r="B44" s="143" t="s">
        <v>105</v>
      </c>
      <c r="C44" s="91">
        <v>93162.286867799747</v>
      </c>
      <c r="D44" s="91">
        <v>4176.6046612599994</v>
      </c>
      <c r="E44" s="80">
        <f t="shared" si="14"/>
        <v>97338.891529059751</v>
      </c>
      <c r="G44" s="91">
        <v>27806.033386999985</v>
      </c>
      <c r="H44" s="91">
        <v>432.93523391999997</v>
      </c>
      <c r="I44" s="80">
        <f t="shared" si="15"/>
        <v>28238.968620919986</v>
      </c>
      <c r="K44" s="91">
        <v>22513.573817000004</v>
      </c>
      <c r="L44" s="91">
        <v>615.19515348000004</v>
      </c>
      <c r="M44" s="80">
        <f t="shared" si="16"/>
        <v>23128.768970480003</v>
      </c>
      <c r="O44" s="91">
        <v>58603.26858600002</v>
      </c>
      <c r="P44" s="91">
        <v>21739.388597279998</v>
      </c>
      <c r="Q44" s="80">
        <f t="shared" si="17"/>
        <v>80342.657183280011</v>
      </c>
      <c r="S44" s="113">
        <f t="shared" si="11"/>
        <v>202085.16265779975</v>
      </c>
      <c r="T44" s="113">
        <f t="shared" si="12"/>
        <v>26964.123645939999</v>
      </c>
      <c r="U44" s="113">
        <f t="shared" si="13"/>
        <v>229049.28630373976</v>
      </c>
    </row>
    <row r="45" spans="1:21">
      <c r="B45" s="143" t="s">
        <v>106</v>
      </c>
      <c r="C45" s="91">
        <v>12743.362892000005</v>
      </c>
      <c r="D45" s="91">
        <v>2547.2831139999998</v>
      </c>
      <c r="E45" s="80">
        <f t="shared" si="14"/>
        <v>15290.646006000004</v>
      </c>
      <c r="G45" s="91">
        <v>12148.432596999997</v>
      </c>
      <c r="H45" s="91">
        <v>2541.5493549999997</v>
      </c>
      <c r="I45" s="80">
        <f t="shared" si="15"/>
        <v>14689.981951999996</v>
      </c>
      <c r="K45" s="91">
        <v>6702.2976820000003</v>
      </c>
      <c r="L45" s="91">
        <v>1634.872828</v>
      </c>
      <c r="M45" s="80">
        <f t="shared" si="16"/>
        <v>8337.1705099999999</v>
      </c>
      <c r="O45" s="91">
        <v>202813.3504610002</v>
      </c>
      <c r="P45" s="91">
        <v>206489.65808199998</v>
      </c>
      <c r="Q45" s="80">
        <f t="shared" si="17"/>
        <v>409303.00854300021</v>
      </c>
      <c r="S45" s="113">
        <f t="shared" si="11"/>
        <v>234407.44363200021</v>
      </c>
      <c r="T45" s="113">
        <f t="shared" si="12"/>
        <v>213213.36337899999</v>
      </c>
      <c r="U45" s="113">
        <f t="shared" si="13"/>
        <v>447620.80701100023</v>
      </c>
    </row>
    <row r="46" spans="1:21">
      <c r="B46" s="143" t="s">
        <v>125</v>
      </c>
      <c r="C46" s="115">
        <v>17707.426109999993</v>
      </c>
      <c r="D46" s="115">
        <v>649.68649512000002</v>
      </c>
      <c r="E46" s="146">
        <f t="shared" si="14"/>
        <v>18357.112605119994</v>
      </c>
      <c r="G46" s="115">
        <v>6771.7343779999992</v>
      </c>
      <c r="H46" s="115">
        <v>996.10181571999999</v>
      </c>
      <c r="I46" s="146">
        <f t="shared" si="15"/>
        <v>7767.8361937199988</v>
      </c>
      <c r="K46" s="115">
        <v>545.26862300000005</v>
      </c>
      <c r="L46" s="115"/>
      <c r="M46" s="146">
        <f t="shared" si="16"/>
        <v>545.26862300000005</v>
      </c>
      <c r="O46" s="115"/>
      <c r="P46" s="115">
        <v>599.70682497999996</v>
      </c>
      <c r="Q46" s="146">
        <f t="shared" si="17"/>
        <v>599.70682497999996</v>
      </c>
      <c r="S46" s="141">
        <f t="shared" si="11"/>
        <v>25024.429110999994</v>
      </c>
      <c r="T46" s="141">
        <f t="shared" si="12"/>
        <v>2245.4951358200001</v>
      </c>
      <c r="U46" s="141">
        <f t="shared" si="13"/>
        <v>27269.924246819995</v>
      </c>
    </row>
    <row r="47" spans="1:21" ht="15">
      <c r="B47" s="118" t="s">
        <v>54</v>
      </c>
      <c r="C47" s="119">
        <f>+C19+C38</f>
        <v>6347853.0588668333</v>
      </c>
      <c r="D47" s="119">
        <f t="shared" ref="D47:E47" si="18">+D19+D38</f>
        <v>2546251.0969494306</v>
      </c>
      <c r="E47" s="119">
        <f t="shared" si="18"/>
        <v>8894104.1558162626</v>
      </c>
      <c r="G47" s="119">
        <f>+G19+G38</f>
        <v>4252254.1207417604</v>
      </c>
      <c r="H47" s="119">
        <f>+H19+H38</f>
        <v>2694016.1271733609</v>
      </c>
      <c r="I47" s="119">
        <f>+I19+I38</f>
        <v>6946270.2479151217</v>
      </c>
      <c r="K47" s="119">
        <f>+K19+K38</f>
        <v>3356914.7213548603</v>
      </c>
      <c r="L47" s="119">
        <f>+L19+L38</f>
        <v>3421925.8591971099</v>
      </c>
      <c r="M47" s="119">
        <f>+M19+M38</f>
        <v>6778840.5805519698</v>
      </c>
      <c r="O47" s="119">
        <f>+O19+O38</f>
        <v>31316076.767064899</v>
      </c>
      <c r="P47" s="119">
        <f>+P19+P38</f>
        <v>44746113.228031911</v>
      </c>
      <c r="Q47" s="119">
        <f>+Q19+Q38</f>
        <v>76062189.995096803</v>
      </c>
      <c r="S47" s="120">
        <f>+S19+S38</f>
        <v>45273098.668028355</v>
      </c>
      <c r="T47" s="120">
        <f>+T19+T38</f>
        <v>53408306.311351813</v>
      </c>
      <c r="U47" s="120">
        <f>+U19+U38</f>
        <v>98681404.979380161</v>
      </c>
    </row>
    <row r="49" spans="1:39" ht="15" thickBot="1">
      <c r="A49" s="65"/>
      <c r="B49" s="90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</row>
    <row r="50" spans="1:39">
      <c r="A50" s="65"/>
      <c r="B50" s="65"/>
      <c r="C50" s="103"/>
      <c r="D50" s="103"/>
      <c r="E50" s="103"/>
      <c r="F50" s="103"/>
      <c r="G50" s="103"/>
      <c r="H50" s="103"/>
      <c r="I50" s="103"/>
      <c r="J50" s="103"/>
    </row>
    <row r="51" spans="1:39">
      <c r="A51" s="65"/>
      <c r="B51" s="65"/>
      <c r="C51" s="103"/>
      <c r="D51" s="103"/>
      <c r="E51" s="103"/>
      <c r="F51" s="103"/>
      <c r="G51" s="103"/>
      <c r="H51" s="103"/>
      <c r="I51" s="103"/>
      <c r="J51" s="103"/>
    </row>
    <row r="52" spans="1:39" ht="15">
      <c r="A52" s="65"/>
      <c r="B52" s="92" t="s">
        <v>55</v>
      </c>
      <c r="C52" s="103"/>
      <c r="D52" s="103"/>
      <c r="E52" s="103"/>
      <c r="F52" s="103"/>
      <c r="G52" s="103"/>
      <c r="H52" s="103"/>
      <c r="I52" s="103"/>
      <c r="J52" s="80"/>
      <c r="R52" s="80"/>
    </row>
    <row r="53" spans="1:39" ht="15">
      <c r="A53" s="65"/>
      <c r="B53" s="92"/>
      <c r="C53" s="103"/>
      <c r="D53" s="103"/>
      <c r="E53" s="103"/>
      <c r="F53" s="103"/>
      <c r="G53" s="103"/>
      <c r="H53" s="103"/>
      <c r="I53" s="103"/>
      <c r="J53" s="80"/>
      <c r="N53" s="80"/>
      <c r="R53" s="80"/>
    </row>
    <row r="54" spans="1:39" s="109" customFormat="1" ht="24" customHeight="1">
      <c r="A54" s="89"/>
      <c r="B54" s="168"/>
      <c r="C54" s="169" t="s">
        <v>19</v>
      </c>
      <c r="D54" s="167"/>
      <c r="E54" s="167"/>
      <c r="F54" s="106"/>
      <c r="G54" s="167" t="s">
        <v>20</v>
      </c>
      <c r="H54" s="167"/>
      <c r="I54" s="167"/>
      <c r="J54" s="107"/>
      <c r="K54" s="169" t="s">
        <v>21</v>
      </c>
      <c r="L54" s="167"/>
      <c r="M54" s="167"/>
      <c r="N54" s="108"/>
      <c r="O54" s="167" t="s">
        <v>22</v>
      </c>
      <c r="P54" s="167"/>
      <c r="Q54" s="167"/>
      <c r="R54" s="107"/>
      <c r="S54" s="167" t="s">
        <v>33</v>
      </c>
      <c r="T54" s="167"/>
      <c r="U54" s="167"/>
    </row>
    <row r="55" spans="1:39" ht="15">
      <c r="A55" s="65"/>
      <c r="B55" s="168"/>
      <c r="C55" s="110"/>
      <c r="D55" s="110"/>
      <c r="E55" s="110"/>
      <c r="F55" s="103"/>
      <c r="G55" s="110"/>
      <c r="H55" s="110"/>
      <c r="I55" s="110"/>
      <c r="J55" s="111"/>
      <c r="K55" s="110"/>
      <c r="L55" s="110"/>
      <c r="M55" s="110"/>
      <c r="N55" s="111"/>
      <c r="O55" s="110"/>
      <c r="P55" s="110"/>
      <c r="Q55" s="110"/>
      <c r="R55" s="111"/>
      <c r="S55" s="110"/>
      <c r="T55" s="110"/>
      <c r="U55" s="110"/>
    </row>
    <row r="56" spans="1:39" ht="15">
      <c r="A56" s="65"/>
      <c r="B56" s="168"/>
      <c r="C56" s="112" t="s">
        <v>26</v>
      </c>
      <c r="D56" s="112" t="s">
        <v>27</v>
      </c>
      <c r="E56" s="112" t="s">
        <v>18</v>
      </c>
      <c r="F56" s="103"/>
      <c r="G56" s="112" t="s">
        <v>26</v>
      </c>
      <c r="H56" s="112" t="s">
        <v>27</v>
      </c>
      <c r="I56" s="112" t="s">
        <v>18</v>
      </c>
      <c r="J56" s="111"/>
      <c r="K56" s="112" t="s">
        <v>26</v>
      </c>
      <c r="L56" s="112" t="s">
        <v>27</v>
      </c>
      <c r="M56" s="112" t="s">
        <v>18</v>
      </c>
      <c r="N56" s="111"/>
      <c r="O56" s="112" t="s">
        <v>26</v>
      </c>
      <c r="P56" s="112" t="s">
        <v>27</v>
      </c>
      <c r="Q56" s="112" t="s">
        <v>18</v>
      </c>
      <c r="R56" s="111"/>
      <c r="S56" s="112" t="s">
        <v>26</v>
      </c>
      <c r="T56" s="112" t="s">
        <v>27</v>
      </c>
      <c r="U56" s="112" t="s">
        <v>18</v>
      </c>
    </row>
    <row r="57" spans="1:39">
      <c r="A57" s="65"/>
      <c r="B57" s="121"/>
      <c r="C57" s="93"/>
      <c r="D57" s="93"/>
      <c r="E57" s="93"/>
      <c r="F57" s="103"/>
      <c r="G57" s="93"/>
      <c r="H57" s="93"/>
      <c r="I57" s="93"/>
      <c r="J57" s="93"/>
      <c r="K57" s="93"/>
      <c r="L57" s="93"/>
      <c r="M57" s="93"/>
      <c r="N57" s="122"/>
      <c r="O57" s="93"/>
      <c r="P57" s="93"/>
      <c r="Q57" s="93"/>
      <c r="R57" s="93"/>
      <c r="S57" s="93"/>
      <c r="T57" s="93"/>
      <c r="U57" s="93"/>
    </row>
    <row r="58" spans="1:39" s="118" customFormat="1" ht="15">
      <c r="A58" s="92"/>
      <c r="B58" s="118" t="s">
        <v>126</v>
      </c>
      <c r="C58" s="84">
        <f>+SUM(C59:C75)</f>
        <v>256439</v>
      </c>
      <c r="D58" s="84">
        <f t="shared" ref="D58:E58" si="19">+SUM(D59:D75)</f>
        <v>6821</v>
      </c>
      <c r="E58" s="84">
        <f t="shared" si="19"/>
        <v>263260</v>
      </c>
      <c r="F58" s="145"/>
      <c r="G58" s="84">
        <f>+SUM(G59:G75)</f>
        <v>60336</v>
      </c>
      <c r="H58" s="84">
        <f t="shared" ref="H58" si="20">+SUM(H59:H75)</f>
        <v>7919</v>
      </c>
      <c r="I58" s="84">
        <f t="shared" ref="I58" si="21">+SUM(I59:I75)</f>
        <v>68255</v>
      </c>
      <c r="J58" s="84"/>
      <c r="K58" s="84">
        <f>+SUM(K59:K75)</f>
        <v>27419</v>
      </c>
      <c r="L58" s="84">
        <f t="shared" ref="L58" si="22">+SUM(L59:L75)</f>
        <v>5257</v>
      </c>
      <c r="M58" s="84">
        <f t="shared" ref="M58" si="23">+SUM(M59:M75)</f>
        <v>32676</v>
      </c>
      <c r="N58" s="111"/>
      <c r="O58" s="84">
        <f>+SUM(O59:O75)</f>
        <v>82618</v>
      </c>
      <c r="P58" s="84">
        <f t="shared" ref="P58" si="24">+SUM(P59:P75)</f>
        <v>20886</v>
      </c>
      <c r="Q58" s="84">
        <f>+SUM(Q59:Q75)</f>
        <v>103504</v>
      </c>
      <c r="R58" s="84"/>
      <c r="S58" s="144">
        <f>+C58+G58+K58+O58</f>
        <v>426812</v>
      </c>
      <c r="T58" s="144">
        <f>+D58+H58+L58+P58</f>
        <v>40883</v>
      </c>
      <c r="U58" s="144">
        <f>+S58+T58</f>
        <v>467695</v>
      </c>
    </row>
    <row r="59" spans="1:39">
      <c r="A59" s="65"/>
      <c r="B59" s="142" t="s">
        <v>107</v>
      </c>
      <c r="C59" s="80">
        <v>33474</v>
      </c>
      <c r="D59" s="80">
        <v>202</v>
      </c>
      <c r="E59" s="80">
        <f>+C59+D59</f>
        <v>33676</v>
      </c>
      <c r="F59" s="103"/>
      <c r="G59" s="80">
        <v>4845</v>
      </c>
      <c r="H59" s="80">
        <v>679</v>
      </c>
      <c r="I59" s="80">
        <f>+G59+H59</f>
        <v>5524</v>
      </c>
      <c r="J59" s="80"/>
      <c r="K59" s="80">
        <v>1041</v>
      </c>
      <c r="L59" s="80">
        <v>343</v>
      </c>
      <c r="M59" s="80">
        <f>+K59+L59</f>
        <v>1384</v>
      </c>
      <c r="N59" s="80"/>
      <c r="O59" s="80">
        <v>783</v>
      </c>
      <c r="P59" s="80">
        <v>274</v>
      </c>
      <c r="Q59" s="80">
        <f>+O59+P59</f>
        <v>1057</v>
      </c>
      <c r="R59" s="80"/>
      <c r="S59" s="113">
        <f>+C59+G59+K59+O59</f>
        <v>40143</v>
      </c>
      <c r="T59" s="113">
        <f>+D59+H59+L59+P59</f>
        <v>1498</v>
      </c>
      <c r="U59" s="113">
        <f>+S59+T59</f>
        <v>41641</v>
      </c>
    </row>
    <row r="60" spans="1:39">
      <c r="A60" s="65"/>
      <c r="B60" s="142" t="s">
        <v>122</v>
      </c>
      <c r="C60" s="80">
        <v>351</v>
      </c>
      <c r="D60" s="80">
        <v>110</v>
      </c>
      <c r="E60" s="80">
        <f t="shared" ref="E60:E75" si="25">+C60+D60</f>
        <v>461</v>
      </c>
      <c r="F60" s="103"/>
      <c r="G60" s="80">
        <v>381</v>
      </c>
      <c r="H60" s="80">
        <v>157</v>
      </c>
      <c r="I60" s="80">
        <f t="shared" ref="I60:I75" si="26">+G60+H60</f>
        <v>538</v>
      </c>
      <c r="J60" s="80"/>
      <c r="K60" s="80">
        <v>192</v>
      </c>
      <c r="L60" s="80">
        <v>109</v>
      </c>
      <c r="M60" s="80">
        <f t="shared" ref="M60:M75" si="27">+K60+L60</f>
        <v>301</v>
      </c>
      <c r="N60" s="80"/>
      <c r="O60" s="80">
        <v>195</v>
      </c>
      <c r="P60" s="80">
        <v>191</v>
      </c>
      <c r="Q60" s="80">
        <f t="shared" ref="Q60:Q75" si="28">+O60+P60</f>
        <v>386</v>
      </c>
      <c r="R60" s="80"/>
      <c r="S60" s="113">
        <f t="shared" ref="S60:S85" si="29">+C60+G60+K60+O60</f>
        <v>1119</v>
      </c>
      <c r="T60" s="113">
        <f t="shared" ref="T60:T85" si="30">+D60+H60+L60+P60</f>
        <v>567</v>
      </c>
      <c r="U60" s="113">
        <f t="shared" ref="U60:U85" si="31">+S60+T60</f>
        <v>1686</v>
      </c>
    </row>
    <row r="61" spans="1:39">
      <c r="A61" s="65"/>
      <c r="B61" s="142" t="s">
        <v>120</v>
      </c>
      <c r="C61" s="80">
        <v>12727</v>
      </c>
      <c r="D61" s="80">
        <v>162</v>
      </c>
      <c r="E61" s="80">
        <f t="shared" si="25"/>
        <v>12889</v>
      </c>
      <c r="F61" s="103"/>
      <c r="G61" s="80">
        <v>3255</v>
      </c>
      <c r="H61" s="80">
        <v>301</v>
      </c>
      <c r="I61" s="80">
        <f t="shared" si="26"/>
        <v>3556</v>
      </c>
      <c r="J61" s="80"/>
      <c r="K61" s="80">
        <v>1966</v>
      </c>
      <c r="L61" s="80">
        <v>222</v>
      </c>
      <c r="M61" s="80">
        <f t="shared" si="27"/>
        <v>2188</v>
      </c>
      <c r="N61" s="80"/>
      <c r="O61" s="80">
        <v>6969</v>
      </c>
      <c r="P61" s="80">
        <v>1966</v>
      </c>
      <c r="Q61" s="80">
        <f t="shared" si="28"/>
        <v>8935</v>
      </c>
      <c r="R61" s="80"/>
      <c r="S61" s="113">
        <f t="shared" si="29"/>
        <v>24917</v>
      </c>
      <c r="T61" s="113">
        <f t="shared" si="30"/>
        <v>2651</v>
      </c>
      <c r="U61" s="113">
        <f t="shared" si="31"/>
        <v>27568</v>
      </c>
    </row>
    <row r="62" spans="1:39">
      <c r="A62" s="65"/>
      <c r="B62" s="142" t="s">
        <v>121</v>
      </c>
      <c r="C62" s="80"/>
      <c r="D62" s="80"/>
      <c r="E62" s="80">
        <f t="shared" si="25"/>
        <v>0</v>
      </c>
      <c r="F62" s="103"/>
      <c r="G62" s="80"/>
      <c r="H62" s="80"/>
      <c r="I62" s="80">
        <f t="shared" si="26"/>
        <v>0</v>
      </c>
      <c r="J62" s="80"/>
      <c r="K62" s="80"/>
      <c r="L62" s="80"/>
      <c r="M62" s="80">
        <f t="shared" si="27"/>
        <v>0</v>
      </c>
      <c r="N62" s="80"/>
      <c r="O62" s="80">
        <v>71</v>
      </c>
      <c r="P62" s="80">
        <v>118</v>
      </c>
      <c r="Q62" s="80">
        <f t="shared" si="28"/>
        <v>189</v>
      </c>
      <c r="R62" s="80"/>
      <c r="S62" s="113">
        <f t="shared" si="29"/>
        <v>71</v>
      </c>
      <c r="T62" s="113">
        <f t="shared" si="30"/>
        <v>118</v>
      </c>
      <c r="U62" s="113">
        <f t="shared" si="31"/>
        <v>189</v>
      </c>
    </row>
    <row r="63" spans="1:39">
      <c r="A63" s="65"/>
      <c r="B63" s="142" t="s">
        <v>124</v>
      </c>
      <c r="C63" s="80"/>
      <c r="D63" s="80"/>
      <c r="E63" s="80">
        <f t="shared" si="25"/>
        <v>0</v>
      </c>
      <c r="F63" s="103"/>
      <c r="G63" s="80"/>
      <c r="H63" s="80">
        <v>1</v>
      </c>
      <c r="I63" s="80">
        <f t="shared" si="26"/>
        <v>1</v>
      </c>
      <c r="J63" s="80"/>
      <c r="K63" s="80">
        <v>1</v>
      </c>
      <c r="L63" s="80"/>
      <c r="M63" s="80">
        <f t="shared" si="27"/>
        <v>1</v>
      </c>
      <c r="N63" s="80"/>
      <c r="O63" s="80">
        <v>626</v>
      </c>
      <c r="P63" s="80">
        <v>156</v>
      </c>
      <c r="Q63" s="80">
        <f t="shared" si="28"/>
        <v>782</v>
      </c>
      <c r="R63" s="80"/>
      <c r="S63" s="113">
        <f t="shared" si="29"/>
        <v>627</v>
      </c>
      <c r="T63" s="113">
        <f t="shared" si="30"/>
        <v>157</v>
      </c>
      <c r="U63" s="113">
        <f t="shared" si="31"/>
        <v>784</v>
      </c>
    </row>
    <row r="64" spans="1:39">
      <c r="A64" s="65"/>
      <c r="B64" s="142" t="s">
        <v>119</v>
      </c>
      <c r="C64" s="80">
        <v>10167</v>
      </c>
      <c r="D64" s="80">
        <v>1933</v>
      </c>
      <c r="E64" s="80">
        <f t="shared" si="25"/>
        <v>12100</v>
      </c>
      <c r="F64" s="103"/>
      <c r="G64" s="80">
        <v>3101</v>
      </c>
      <c r="H64" s="80">
        <v>1408</v>
      </c>
      <c r="I64" s="80">
        <f t="shared" si="26"/>
        <v>4509</v>
      </c>
      <c r="J64" s="80"/>
      <c r="K64" s="80">
        <v>1227</v>
      </c>
      <c r="L64" s="80">
        <v>1151</v>
      </c>
      <c r="M64" s="80">
        <f t="shared" si="27"/>
        <v>2378</v>
      </c>
      <c r="N64" s="80"/>
      <c r="O64" s="80">
        <v>6181</v>
      </c>
      <c r="P64" s="80">
        <v>3503</v>
      </c>
      <c r="Q64" s="80">
        <f t="shared" si="28"/>
        <v>9684</v>
      </c>
      <c r="R64" s="80"/>
      <c r="S64" s="113">
        <f t="shared" si="29"/>
        <v>20676</v>
      </c>
      <c r="T64" s="113">
        <f t="shared" si="30"/>
        <v>7995</v>
      </c>
      <c r="U64" s="113">
        <f t="shared" si="31"/>
        <v>28671</v>
      </c>
    </row>
    <row r="65" spans="1:21">
      <c r="A65" s="65"/>
      <c r="B65" s="142" t="s">
        <v>118</v>
      </c>
      <c r="C65" s="80">
        <v>54036</v>
      </c>
      <c r="D65" s="80">
        <v>506</v>
      </c>
      <c r="E65" s="80">
        <f t="shared" si="25"/>
        <v>54542</v>
      </c>
      <c r="F65" s="103"/>
      <c r="G65" s="80">
        <v>7914</v>
      </c>
      <c r="H65" s="80">
        <v>338</v>
      </c>
      <c r="I65" s="80">
        <f t="shared" si="26"/>
        <v>8252</v>
      </c>
      <c r="J65" s="80"/>
      <c r="K65" s="80">
        <v>2782</v>
      </c>
      <c r="L65" s="80">
        <v>375</v>
      </c>
      <c r="M65" s="80">
        <f t="shared" si="27"/>
        <v>3157</v>
      </c>
      <c r="N65" s="80"/>
      <c r="O65" s="80">
        <v>6150</v>
      </c>
      <c r="P65" s="80">
        <v>1393</v>
      </c>
      <c r="Q65" s="80">
        <f t="shared" si="28"/>
        <v>7543</v>
      </c>
      <c r="R65" s="80"/>
      <c r="S65" s="113">
        <f t="shared" si="29"/>
        <v>70882</v>
      </c>
      <c r="T65" s="113">
        <f t="shared" si="30"/>
        <v>2612</v>
      </c>
      <c r="U65" s="113">
        <f t="shared" si="31"/>
        <v>73494</v>
      </c>
    </row>
    <row r="66" spans="1:21">
      <c r="A66" s="65"/>
      <c r="B66" s="142" t="s">
        <v>111</v>
      </c>
      <c r="C66" s="80">
        <v>16632</v>
      </c>
      <c r="D66" s="80">
        <v>338</v>
      </c>
      <c r="E66" s="80">
        <f t="shared" si="25"/>
        <v>16970</v>
      </c>
      <c r="F66" s="103"/>
      <c r="G66" s="80">
        <v>7659</v>
      </c>
      <c r="H66" s="80">
        <v>606</v>
      </c>
      <c r="I66" s="80">
        <f t="shared" si="26"/>
        <v>8265</v>
      </c>
      <c r="J66" s="80"/>
      <c r="K66" s="80">
        <v>4376</v>
      </c>
      <c r="L66" s="80">
        <v>469</v>
      </c>
      <c r="M66" s="80">
        <f t="shared" si="27"/>
        <v>4845</v>
      </c>
      <c r="N66" s="80"/>
      <c r="O66" s="80">
        <v>15936</v>
      </c>
      <c r="P66" s="80">
        <v>2085</v>
      </c>
      <c r="Q66" s="80">
        <f t="shared" si="28"/>
        <v>18021</v>
      </c>
      <c r="R66" s="80"/>
      <c r="S66" s="113">
        <f t="shared" si="29"/>
        <v>44603</v>
      </c>
      <c r="T66" s="113">
        <f t="shared" si="30"/>
        <v>3498</v>
      </c>
      <c r="U66" s="113">
        <f t="shared" si="31"/>
        <v>48101</v>
      </c>
    </row>
    <row r="67" spans="1:21">
      <c r="B67" s="143" t="s">
        <v>109</v>
      </c>
      <c r="C67" s="91">
        <v>9357</v>
      </c>
      <c r="D67" s="91">
        <v>537</v>
      </c>
      <c r="E67" s="80">
        <f t="shared" si="25"/>
        <v>9894</v>
      </c>
      <c r="G67" s="91">
        <v>3691</v>
      </c>
      <c r="H67" s="91">
        <v>1172</v>
      </c>
      <c r="I67" s="80">
        <f t="shared" si="26"/>
        <v>4863</v>
      </c>
      <c r="K67" s="91">
        <v>2130</v>
      </c>
      <c r="L67" s="91">
        <v>809</v>
      </c>
      <c r="M67" s="80">
        <f t="shared" si="27"/>
        <v>2939</v>
      </c>
      <c r="O67" s="91">
        <v>6736</v>
      </c>
      <c r="P67" s="91">
        <v>2456</v>
      </c>
      <c r="Q67" s="80">
        <f t="shared" si="28"/>
        <v>9192</v>
      </c>
      <c r="S67" s="113">
        <f t="shared" si="29"/>
        <v>21914</v>
      </c>
      <c r="T67" s="113">
        <f t="shared" si="30"/>
        <v>4974</v>
      </c>
      <c r="U67" s="113">
        <f t="shared" si="31"/>
        <v>26888</v>
      </c>
    </row>
    <row r="68" spans="1:21">
      <c r="B68" s="143" t="s">
        <v>110</v>
      </c>
      <c r="C68" s="91">
        <v>7786</v>
      </c>
      <c r="D68" s="91">
        <v>105</v>
      </c>
      <c r="E68" s="80">
        <f t="shared" si="25"/>
        <v>7891</v>
      </c>
      <c r="G68" s="91">
        <v>1701</v>
      </c>
      <c r="H68" s="91">
        <v>69</v>
      </c>
      <c r="I68" s="80">
        <f t="shared" si="26"/>
        <v>1770</v>
      </c>
      <c r="K68" s="91">
        <v>946</v>
      </c>
      <c r="L68" s="91">
        <v>44</v>
      </c>
      <c r="M68" s="80">
        <f t="shared" si="27"/>
        <v>990</v>
      </c>
      <c r="O68" s="91">
        <v>3171</v>
      </c>
      <c r="P68" s="91">
        <v>615</v>
      </c>
      <c r="Q68" s="80">
        <f t="shared" si="28"/>
        <v>3786</v>
      </c>
      <c r="S68" s="113">
        <f t="shared" si="29"/>
        <v>13604</v>
      </c>
      <c r="T68" s="113">
        <f t="shared" si="30"/>
        <v>833</v>
      </c>
      <c r="U68" s="113">
        <f t="shared" si="31"/>
        <v>14437</v>
      </c>
    </row>
    <row r="69" spans="1:21">
      <c r="B69" s="143" t="s">
        <v>112</v>
      </c>
      <c r="C69" s="91">
        <v>39026</v>
      </c>
      <c r="D69" s="91">
        <v>1359</v>
      </c>
      <c r="E69" s="80">
        <f t="shared" si="25"/>
        <v>40385</v>
      </c>
      <c r="G69" s="91">
        <v>10413</v>
      </c>
      <c r="H69" s="91">
        <v>1230</v>
      </c>
      <c r="I69" s="80">
        <f t="shared" si="26"/>
        <v>11643</v>
      </c>
      <c r="K69" s="91">
        <v>3765</v>
      </c>
      <c r="L69" s="91">
        <v>442</v>
      </c>
      <c r="M69" s="80">
        <f t="shared" si="27"/>
        <v>4207</v>
      </c>
      <c r="O69" s="91">
        <v>3879</v>
      </c>
      <c r="P69" s="91">
        <v>800</v>
      </c>
      <c r="Q69" s="80">
        <f t="shared" si="28"/>
        <v>4679</v>
      </c>
      <c r="S69" s="113">
        <f t="shared" si="29"/>
        <v>57083</v>
      </c>
      <c r="T69" s="113">
        <f t="shared" si="30"/>
        <v>3831</v>
      </c>
      <c r="U69" s="113">
        <f t="shared" si="31"/>
        <v>60914</v>
      </c>
    </row>
    <row r="70" spans="1:21">
      <c r="B70" s="143" t="s">
        <v>113</v>
      </c>
      <c r="C70" s="91">
        <v>3330</v>
      </c>
      <c r="D70" s="91">
        <v>383</v>
      </c>
      <c r="E70" s="80">
        <f t="shared" si="25"/>
        <v>3713</v>
      </c>
      <c r="G70" s="91">
        <v>2415</v>
      </c>
      <c r="H70" s="91">
        <v>487</v>
      </c>
      <c r="I70" s="80">
        <f t="shared" si="26"/>
        <v>2902</v>
      </c>
      <c r="K70" s="91">
        <v>1528</v>
      </c>
      <c r="L70" s="91">
        <v>390</v>
      </c>
      <c r="M70" s="80">
        <f t="shared" si="27"/>
        <v>1918</v>
      </c>
      <c r="O70" s="91">
        <v>2592</v>
      </c>
      <c r="P70" s="91">
        <v>1276</v>
      </c>
      <c r="Q70" s="80">
        <f t="shared" si="28"/>
        <v>3868</v>
      </c>
      <c r="S70" s="113">
        <f t="shared" si="29"/>
        <v>9865</v>
      </c>
      <c r="T70" s="113">
        <f t="shared" si="30"/>
        <v>2536</v>
      </c>
      <c r="U70" s="113">
        <f t="shared" si="31"/>
        <v>12401</v>
      </c>
    </row>
    <row r="71" spans="1:21">
      <c r="B71" s="143" t="s">
        <v>114</v>
      </c>
      <c r="C71" s="91">
        <v>38050</v>
      </c>
      <c r="D71" s="91">
        <v>145</v>
      </c>
      <c r="E71" s="80">
        <f t="shared" si="25"/>
        <v>38195</v>
      </c>
      <c r="G71" s="91">
        <v>7357</v>
      </c>
      <c r="H71" s="91">
        <v>367</v>
      </c>
      <c r="I71" s="80">
        <f t="shared" si="26"/>
        <v>7724</v>
      </c>
      <c r="K71" s="91">
        <v>2829</v>
      </c>
      <c r="L71" s="91">
        <v>171</v>
      </c>
      <c r="M71" s="80">
        <f t="shared" si="27"/>
        <v>3000</v>
      </c>
      <c r="O71" s="91">
        <v>8553</v>
      </c>
      <c r="P71" s="91">
        <v>529</v>
      </c>
      <c r="Q71" s="80">
        <f t="shared" si="28"/>
        <v>9082</v>
      </c>
      <c r="S71" s="113">
        <f t="shared" si="29"/>
        <v>56789</v>
      </c>
      <c r="T71" s="113">
        <f t="shared" si="30"/>
        <v>1212</v>
      </c>
      <c r="U71" s="113">
        <f t="shared" si="31"/>
        <v>58001</v>
      </c>
    </row>
    <row r="72" spans="1:21">
      <c r="B72" s="143" t="s">
        <v>115</v>
      </c>
      <c r="C72" s="91">
        <v>15085</v>
      </c>
      <c r="D72" s="91">
        <v>617</v>
      </c>
      <c r="E72" s="80">
        <f t="shared" si="25"/>
        <v>15702</v>
      </c>
      <c r="G72" s="91">
        <v>3719</v>
      </c>
      <c r="H72" s="91">
        <v>568</v>
      </c>
      <c r="I72" s="80">
        <f t="shared" si="26"/>
        <v>4287</v>
      </c>
      <c r="K72" s="91">
        <v>2072</v>
      </c>
      <c r="L72" s="91">
        <v>324</v>
      </c>
      <c r="M72" s="80">
        <f t="shared" si="27"/>
        <v>2396</v>
      </c>
      <c r="O72" s="91">
        <v>7520</v>
      </c>
      <c r="P72" s="91">
        <v>1270</v>
      </c>
      <c r="Q72" s="80">
        <f t="shared" si="28"/>
        <v>8790</v>
      </c>
      <c r="S72" s="113">
        <f t="shared" si="29"/>
        <v>28396</v>
      </c>
      <c r="T72" s="113">
        <f t="shared" si="30"/>
        <v>2779</v>
      </c>
      <c r="U72" s="113">
        <f t="shared" si="31"/>
        <v>31175</v>
      </c>
    </row>
    <row r="73" spans="1:21">
      <c r="B73" s="143" t="s">
        <v>116</v>
      </c>
      <c r="C73" s="91">
        <v>2265</v>
      </c>
      <c r="D73" s="91">
        <v>92</v>
      </c>
      <c r="E73" s="80">
        <f t="shared" si="25"/>
        <v>2357</v>
      </c>
      <c r="G73" s="91">
        <v>1296</v>
      </c>
      <c r="H73" s="91">
        <v>280</v>
      </c>
      <c r="I73" s="80">
        <f t="shared" si="26"/>
        <v>1576</v>
      </c>
      <c r="K73" s="91">
        <v>572</v>
      </c>
      <c r="L73" s="91">
        <v>205</v>
      </c>
      <c r="M73" s="80">
        <f t="shared" si="27"/>
        <v>777</v>
      </c>
      <c r="O73" s="91">
        <v>1960</v>
      </c>
      <c r="P73" s="91">
        <v>481</v>
      </c>
      <c r="Q73" s="80">
        <f t="shared" si="28"/>
        <v>2441</v>
      </c>
      <c r="S73" s="113">
        <f t="shared" si="29"/>
        <v>6093</v>
      </c>
      <c r="T73" s="113">
        <f t="shared" si="30"/>
        <v>1058</v>
      </c>
      <c r="U73" s="113">
        <f t="shared" si="31"/>
        <v>7151</v>
      </c>
    </row>
    <row r="74" spans="1:21">
      <c r="B74" s="143" t="s">
        <v>117</v>
      </c>
      <c r="C74" s="91">
        <v>6609</v>
      </c>
      <c r="D74" s="91">
        <v>120</v>
      </c>
      <c r="E74" s="80">
        <f t="shared" si="25"/>
        <v>6729</v>
      </c>
      <c r="G74" s="91">
        <v>1606</v>
      </c>
      <c r="H74" s="91">
        <v>144</v>
      </c>
      <c r="I74" s="80">
        <f t="shared" si="26"/>
        <v>1750</v>
      </c>
      <c r="K74" s="91">
        <v>957</v>
      </c>
      <c r="L74" s="91">
        <v>63</v>
      </c>
      <c r="M74" s="80">
        <f t="shared" si="27"/>
        <v>1020</v>
      </c>
      <c r="O74" s="91">
        <v>1839</v>
      </c>
      <c r="P74" s="91">
        <v>357</v>
      </c>
      <c r="Q74" s="80">
        <f t="shared" si="28"/>
        <v>2196</v>
      </c>
      <c r="S74" s="113">
        <f t="shared" si="29"/>
        <v>11011</v>
      </c>
      <c r="T74" s="113">
        <f t="shared" si="30"/>
        <v>684</v>
      </c>
      <c r="U74" s="113">
        <f t="shared" si="31"/>
        <v>11695</v>
      </c>
    </row>
    <row r="75" spans="1:21">
      <c r="B75" s="143" t="s">
        <v>108</v>
      </c>
      <c r="C75" s="91">
        <v>7544</v>
      </c>
      <c r="D75" s="91">
        <v>212</v>
      </c>
      <c r="E75" s="80">
        <f t="shared" si="25"/>
        <v>7756</v>
      </c>
      <c r="G75" s="91">
        <v>983</v>
      </c>
      <c r="H75" s="91">
        <v>112</v>
      </c>
      <c r="I75" s="80">
        <f t="shared" si="26"/>
        <v>1095</v>
      </c>
      <c r="K75" s="91">
        <v>1035</v>
      </c>
      <c r="L75" s="91">
        <v>140</v>
      </c>
      <c r="M75" s="80">
        <f t="shared" si="27"/>
        <v>1175</v>
      </c>
      <c r="O75" s="91">
        <v>9457</v>
      </c>
      <c r="P75" s="91">
        <v>3416</v>
      </c>
      <c r="Q75" s="80">
        <f t="shared" si="28"/>
        <v>12873</v>
      </c>
      <c r="S75" s="113">
        <f>+C75+G75+K75+O75</f>
        <v>19019</v>
      </c>
      <c r="T75" s="113">
        <f>+D75+H75+L75+P75</f>
        <v>3880</v>
      </c>
      <c r="U75" s="113">
        <f>+S75+T75</f>
        <v>22899</v>
      </c>
    </row>
    <row r="76" spans="1:21">
      <c r="E76" s="93"/>
      <c r="I76" s="93"/>
      <c r="M76" s="93"/>
      <c r="Q76" s="93"/>
      <c r="S76" s="113"/>
      <c r="T76" s="113"/>
      <c r="U76" s="113"/>
    </row>
    <row r="77" spans="1:21" s="118" customFormat="1" ht="15">
      <c r="A77" s="92"/>
      <c r="B77" s="118" t="s">
        <v>127</v>
      </c>
      <c r="C77" s="84">
        <f>+SUM(C78:C85)</f>
        <v>19446</v>
      </c>
      <c r="D77" s="84">
        <f>+SUM(D78:D85)</f>
        <v>601</v>
      </c>
      <c r="E77" s="84">
        <f>+SUM(E78:E85)</f>
        <v>20047</v>
      </c>
      <c r="F77" s="145"/>
      <c r="G77" s="84">
        <f>+SUM(G78:G85)</f>
        <v>4776</v>
      </c>
      <c r="H77" s="84">
        <f>+SUM(H78:H85)</f>
        <v>641</v>
      </c>
      <c r="I77" s="84">
        <f>+SUM(I78:I85)</f>
        <v>5417</v>
      </c>
      <c r="J77" s="84"/>
      <c r="K77" s="84">
        <f>+SUM(K78:K85)</f>
        <v>3497</v>
      </c>
      <c r="L77" s="84">
        <f>+SUM(L78:L85)</f>
        <v>357</v>
      </c>
      <c r="M77" s="84">
        <f>+SUM(M78:M85)</f>
        <v>3854</v>
      </c>
      <c r="N77" s="111"/>
      <c r="O77" s="84">
        <f>+SUM(O78:O85)</f>
        <v>5326</v>
      </c>
      <c r="P77" s="84">
        <f>+SUM(P78:P85)</f>
        <v>2358</v>
      </c>
      <c r="Q77" s="84">
        <f>+SUM(Q78:Q85)</f>
        <v>7684</v>
      </c>
      <c r="R77" s="84"/>
      <c r="S77" s="144">
        <f>+C77+G77+K77+O77</f>
        <v>33045</v>
      </c>
      <c r="T77" s="144">
        <f>+D77+H77+L77+P77</f>
        <v>3957</v>
      </c>
      <c r="U77" s="144">
        <f>+S77+T77</f>
        <v>37002</v>
      </c>
    </row>
    <row r="78" spans="1:21">
      <c r="B78" s="143" t="s">
        <v>101</v>
      </c>
      <c r="C78" s="91">
        <v>1712</v>
      </c>
      <c r="D78" s="91">
        <v>77</v>
      </c>
      <c r="E78" s="80">
        <f t="shared" ref="E78:E85" si="32">+C78+D78</f>
        <v>1789</v>
      </c>
      <c r="G78" s="91">
        <v>486</v>
      </c>
      <c r="H78" s="91">
        <v>68</v>
      </c>
      <c r="I78" s="80">
        <f t="shared" ref="I78:I85" si="33">+G78+H78</f>
        <v>554</v>
      </c>
      <c r="K78" s="91">
        <v>191</v>
      </c>
      <c r="L78" s="91">
        <v>31</v>
      </c>
      <c r="M78" s="80">
        <f t="shared" ref="M78:M85" si="34">+K78+L78</f>
        <v>222</v>
      </c>
      <c r="O78" s="91">
        <v>246</v>
      </c>
      <c r="P78" s="91">
        <v>731</v>
      </c>
      <c r="Q78" s="80">
        <f t="shared" ref="Q78:Q85" si="35">+O78+P78</f>
        <v>977</v>
      </c>
      <c r="S78" s="113">
        <f t="shared" si="29"/>
        <v>2635</v>
      </c>
      <c r="T78" s="113">
        <f t="shared" si="30"/>
        <v>907</v>
      </c>
      <c r="U78" s="113">
        <f t="shared" si="31"/>
        <v>3542</v>
      </c>
    </row>
    <row r="79" spans="1:21">
      <c r="B79" s="143" t="s">
        <v>102</v>
      </c>
      <c r="C79" s="91">
        <v>6525</v>
      </c>
      <c r="D79" s="91">
        <v>147</v>
      </c>
      <c r="E79" s="80">
        <f t="shared" si="32"/>
        <v>6672</v>
      </c>
      <c r="G79" s="91">
        <v>1017</v>
      </c>
      <c r="H79" s="91">
        <v>130</v>
      </c>
      <c r="I79" s="80">
        <f t="shared" si="33"/>
        <v>1147</v>
      </c>
      <c r="K79" s="91">
        <v>296</v>
      </c>
      <c r="L79" s="91">
        <v>48</v>
      </c>
      <c r="M79" s="80">
        <f t="shared" si="34"/>
        <v>344</v>
      </c>
      <c r="O79" s="91">
        <v>663</v>
      </c>
      <c r="P79" s="91">
        <v>327</v>
      </c>
      <c r="Q79" s="80">
        <f t="shared" si="35"/>
        <v>990</v>
      </c>
      <c r="S79" s="113">
        <f t="shared" si="29"/>
        <v>8501</v>
      </c>
      <c r="T79" s="113">
        <f t="shared" si="30"/>
        <v>652</v>
      </c>
      <c r="U79" s="113">
        <f t="shared" si="31"/>
        <v>9153</v>
      </c>
    </row>
    <row r="80" spans="1:21">
      <c r="B80" s="143" t="s">
        <v>103</v>
      </c>
      <c r="C80" s="91">
        <v>1614</v>
      </c>
      <c r="D80" s="91">
        <v>335</v>
      </c>
      <c r="E80" s="80">
        <f t="shared" si="32"/>
        <v>1949</v>
      </c>
      <c r="G80" s="91">
        <v>2011</v>
      </c>
      <c r="H80" s="91">
        <v>426</v>
      </c>
      <c r="I80" s="80">
        <f t="shared" si="33"/>
        <v>2437</v>
      </c>
      <c r="K80" s="91">
        <v>2396</v>
      </c>
      <c r="L80" s="91">
        <v>264</v>
      </c>
      <c r="M80" s="80">
        <f t="shared" si="34"/>
        <v>2660</v>
      </c>
      <c r="O80" s="91">
        <v>3472</v>
      </c>
      <c r="P80" s="91">
        <v>1059</v>
      </c>
      <c r="Q80" s="80">
        <f t="shared" si="35"/>
        <v>4531</v>
      </c>
      <c r="S80" s="113">
        <f t="shared" si="29"/>
        <v>9493</v>
      </c>
      <c r="T80" s="113">
        <f t="shared" si="30"/>
        <v>2084</v>
      </c>
      <c r="U80" s="113">
        <f t="shared" si="31"/>
        <v>11577</v>
      </c>
    </row>
    <row r="81" spans="2:21">
      <c r="B81" s="143" t="s">
        <v>123</v>
      </c>
      <c r="C81" s="91">
        <v>214</v>
      </c>
      <c r="D81" s="91">
        <v>21</v>
      </c>
      <c r="E81" s="80">
        <f t="shared" si="32"/>
        <v>235</v>
      </c>
      <c r="G81" s="91">
        <v>53</v>
      </c>
      <c r="H81" s="91">
        <v>4</v>
      </c>
      <c r="I81" s="80">
        <f t="shared" si="33"/>
        <v>57</v>
      </c>
      <c r="K81" s="91">
        <v>41</v>
      </c>
      <c r="L81" s="91">
        <v>1</v>
      </c>
      <c r="M81" s="80">
        <f t="shared" si="34"/>
        <v>42</v>
      </c>
      <c r="O81" s="91">
        <v>53</v>
      </c>
      <c r="P81" s="91">
        <v>10</v>
      </c>
      <c r="Q81" s="80">
        <f t="shared" si="35"/>
        <v>63</v>
      </c>
      <c r="S81" s="113">
        <f t="shared" si="29"/>
        <v>361</v>
      </c>
      <c r="T81" s="113">
        <f t="shared" si="30"/>
        <v>36</v>
      </c>
      <c r="U81" s="113">
        <f t="shared" si="31"/>
        <v>397</v>
      </c>
    </row>
    <row r="82" spans="2:21">
      <c r="B82" s="143" t="s">
        <v>104</v>
      </c>
      <c r="C82" s="91">
        <v>619</v>
      </c>
      <c r="D82" s="91">
        <v>5</v>
      </c>
      <c r="E82" s="80">
        <f t="shared" si="32"/>
        <v>624</v>
      </c>
      <c r="G82" s="91">
        <v>257</v>
      </c>
      <c r="H82" s="91">
        <v>2</v>
      </c>
      <c r="I82" s="80">
        <f t="shared" si="33"/>
        <v>259</v>
      </c>
      <c r="K82" s="91">
        <v>157</v>
      </c>
      <c r="L82" s="91">
        <v>5</v>
      </c>
      <c r="M82" s="80">
        <f t="shared" si="34"/>
        <v>162</v>
      </c>
      <c r="O82" s="91">
        <v>205</v>
      </c>
      <c r="P82" s="91">
        <v>48</v>
      </c>
      <c r="Q82" s="80">
        <f t="shared" si="35"/>
        <v>253</v>
      </c>
      <c r="S82" s="113">
        <f t="shared" si="29"/>
        <v>1238</v>
      </c>
      <c r="T82" s="113">
        <f t="shared" si="30"/>
        <v>60</v>
      </c>
      <c r="U82" s="113">
        <f t="shared" si="31"/>
        <v>1298</v>
      </c>
    </row>
    <row r="83" spans="2:21">
      <c r="B83" s="143" t="s">
        <v>105</v>
      </c>
      <c r="C83" s="91">
        <v>8002</v>
      </c>
      <c r="D83" s="91">
        <v>8</v>
      </c>
      <c r="E83" s="80">
        <f t="shared" si="32"/>
        <v>8010</v>
      </c>
      <c r="G83" s="91">
        <v>722</v>
      </c>
      <c r="H83" s="91">
        <v>2</v>
      </c>
      <c r="I83" s="80">
        <f t="shared" si="33"/>
        <v>724</v>
      </c>
      <c r="K83" s="91">
        <v>343</v>
      </c>
      <c r="L83" s="91">
        <v>3</v>
      </c>
      <c r="M83" s="80">
        <f t="shared" si="34"/>
        <v>346</v>
      </c>
      <c r="O83" s="91">
        <v>245</v>
      </c>
      <c r="P83" s="91">
        <v>39</v>
      </c>
      <c r="Q83" s="80">
        <f t="shared" si="35"/>
        <v>284</v>
      </c>
      <c r="S83" s="113">
        <f t="shared" si="29"/>
        <v>9312</v>
      </c>
      <c r="T83" s="113">
        <f t="shared" si="30"/>
        <v>52</v>
      </c>
      <c r="U83" s="113">
        <f t="shared" si="31"/>
        <v>9364</v>
      </c>
    </row>
    <row r="84" spans="2:21">
      <c r="B84" s="143" t="s">
        <v>106</v>
      </c>
      <c r="C84" s="91">
        <v>510</v>
      </c>
      <c r="D84" s="91">
        <v>4</v>
      </c>
      <c r="E84" s="80">
        <f t="shared" si="32"/>
        <v>514</v>
      </c>
      <c r="G84" s="91">
        <v>191</v>
      </c>
      <c r="H84" s="91">
        <v>5</v>
      </c>
      <c r="I84" s="80">
        <f t="shared" si="33"/>
        <v>196</v>
      </c>
      <c r="K84" s="91">
        <v>69</v>
      </c>
      <c r="L84" s="91">
        <v>5</v>
      </c>
      <c r="M84" s="80">
        <f t="shared" si="34"/>
        <v>74</v>
      </c>
      <c r="O84" s="91">
        <v>442</v>
      </c>
      <c r="P84" s="91">
        <v>143</v>
      </c>
      <c r="Q84" s="80">
        <f t="shared" si="35"/>
        <v>585</v>
      </c>
      <c r="S84" s="113">
        <f t="shared" si="29"/>
        <v>1212</v>
      </c>
      <c r="T84" s="113">
        <f t="shared" si="30"/>
        <v>157</v>
      </c>
      <c r="U84" s="113">
        <f t="shared" si="31"/>
        <v>1369</v>
      </c>
    </row>
    <row r="85" spans="2:21">
      <c r="B85" s="143" t="s">
        <v>125</v>
      </c>
      <c r="C85" s="115">
        <v>250</v>
      </c>
      <c r="D85" s="115">
        <v>4</v>
      </c>
      <c r="E85" s="146">
        <f t="shared" si="32"/>
        <v>254</v>
      </c>
      <c r="G85" s="115">
        <v>39</v>
      </c>
      <c r="H85" s="115">
        <v>4</v>
      </c>
      <c r="I85" s="146">
        <f t="shared" si="33"/>
        <v>43</v>
      </c>
      <c r="K85" s="115">
        <v>4</v>
      </c>
      <c r="L85" s="115"/>
      <c r="M85" s="146">
        <f t="shared" si="34"/>
        <v>4</v>
      </c>
      <c r="O85" s="115"/>
      <c r="P85" s="115">
        <v>1</v>
      </c>
      <c r="Q85" s="146">
        <f t="shared" si="35"/>
        <v>1</v>
      </c>
      <c r="S85" s="141">
        <f t="shared" si="29"/>
        <v>293</v>
      </c>
      <c r="T85" s="141">
        <f t="shared" si="30"/>
        <v>9</v>
      </c>
      <c r="U85" s="141">
        <f t="shared" si="31"/>
        <v>302</v>
      </c>
    </row>
    <row r="86" spans="2:21" ht="15">
      <c r="B86" s="118" t="s">
        <v>54</v>
      </c>
      <c r="C86" s="119">
        <f>+C58+C77</f>
        <v>275885</v>
      </c>
      <c r="D86" s="119">
        <f t="shared" ref="D86:E86" si="36">+D58+D77</f>
        <v>7422</v>
      </c>
      <c r="E86" s="119">
        <f t="shared" si="36"/>
        <v>283307</v>
      </c>
      <c r="G86" s="119">
        <f>+G58+G77</f>
        <v>65112</v>
      </c>
      <c r="H86" s="119">
        <f t="shared" ref="H86:I86" si="37">+H58+H77</f>
        <v>8560</v>
      </c>
      <c r="I86" s="119">
        <f t="shared" si="37"/>
        <v>73672</v>
      </c>
      <c r="K86" s="119">
        <f>+K58+K77</f>
        <v>30916</v>
      </c>
      <c r="L86" s="119">
        <f t="shared" ref="L86:M86" si="38">+L58+L77</f>
        <v>5614</v>
      </c>
      <c r="M86" s="119">
        <f t="shared" si="38"/>
        <v>36530</v>
      </c>
      <c r="O86" s="119">
        <f>+O58+O77</f>
        <v>87944</v>
      </c>
      <c r="P86" s="119">
        <f t="shared" ref="P86:Q86" si="39">+P58+P77</f>
        <v>23244</v>
      </c>
      <c r="Q86" s="119">
        <f t="shared" si="39"/>
        <v>111188</v>
      </c>
      <c r="S86" s="120">
        <f>+S58+S77</f>
        <v>459857</v>
      </c>
      <c r="T86" s="120">
        <f t="shared" ref="T86:U86" si="40">+T58+T77</f>
        <v>44840</v>
      </c>
      <c r="U86" s="120">
        <f t="shared" si="40"/>
        <v>504697</v>
      </c>
    </row>
    <row r="88" spans="2:21" ht="15">
      <c r="B88" s="97"/>
    </row>
  </sheetData>
  <mergeCells count="14">
    <mergeCell ref="O15:Q15"/>
    <mergeCell ref="S15:U15"/>
    <mergeCell ref="B8:U8"/>
    <mergeCell ref="B9:U9"/>
    <mergeCell ref="B54:B56"/>
    <mergeCell ref="C54:E54"/>
    <mergeCell ref="G54:I54"/>
    <mergeCell ref="K54:M54"/>
    <mergeCell ref="O54:Q54"/>
    <mergeCell ref="S54:U54"/>
    <mergeCell ref="B15:B17"/>
    <mergeCell ref="C15:E15"/>
    <mergeCell ref="G15:I15"/>
    <mergeCell ref="K15:M15"/>
  </mergeCells>
  <hyperlinks>
    <hyperlink ref="B1" location="Inicio!B10" display="Ir a inicio" xr:uid="{6B390F77-3455-469A-AE2A-338C1CF0CBFF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2" orientation="landscape" r:id="rId1"/>
  <headerFooter alignWithMargins="0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AE3C-538D-4C58-BB97-D0C00D19A918}">
  <sheetPr>
    <pageSetUpPr fitToPage="1"/>
  </sheetPr>
  <dimension ref="A1:U68"/>
  <sheetViews>
    <sheetView showGridLines="0" topLeftCell="A7" zoomScaleNormal="100" workbookViewId="0">
      <selection activeCell="O48" sqref="O48:P65"/>
    </sheetView>
  </sheetViews>
  <sheetFormatPr baseColWidth="10" defaultColWidth="11.42578125" defaultRowHeight="14.25"/>
  <cols>
    <col min="1" max="1" width="1.7109375" style="67" customWidth="1"/>
    <col min="2" max="2" width="24.42578125" style="67" bestFit="1" customWidth="1"/>
    <col min="3" max="5" width="12.28515625" style="91" customWidth="1"/>
    <col min="6" max="6" width="2.7109375" style="91" customWidth="1"/>
    <col min="7" max="9" width="12.28515625" style="91" customWidth="1"/>
    <col min="10" max="10" width="2.7109375" style="91" customWidth="1"/>
    <col min="11" max="13" width="12.28515625" style="91" customWidth="1"/>
    <col min="14" max="14" width="2.7109375" style="91" customWidth="1"/>
    <col min="15" max="17" width="13.140625" style="91" customWidth="1"/>
    <col min="18" max="18" width="2.7109375" style="91" customWidth="1"/>
    <col min="19" max="20" width="13.42578125" style="91" customWidth="1"/>
    <col min="21" max="21" width="14.5703125" style="91" customWidth="1"/>
    <col min="22" max="16384" width="11.42578125" style="67"/>
  </cols>
  <sheetData>
    <row r="1" spans="1:21">
      <c r="A1" s="87"/>
      <c r="B1" s="87" t="s">
        <v>12</v>
      </c>
      <c r="C1" s="103"/>
      <c r="D1" s="103"/>
      <c r="E1" s="103"/>
      <c r="F1" s="103"/>
      <c r="G1" s="103"/>
      <c r="H1" s="103"/>
      <c r="I1" s="103"/>
      <c r="J1" s="103"/>
    </row>
    <row r="2" spans="1:21">
      <c r="A2" s="88"/>
      <c r="B2" s="87"/>
      <c r="C2" s="103"/>
      <c r="D2" s="103"/>
      <c r="E2" s="103"/>
      <c r="F2" s="103"/>
    </row>
    <row r="3" spans="1:21">
      <c r="A3" s="88"/>
      <c r="B3" s="87"/>
      <c r="C3" s="103"/>
      <c r="D3" s="103"/>
      <c r="E3" s="103"/>
      <c r="F3" s="103"/>
    </row>
    <row r="4" spans="1:21">
      <c r="A4" s="88"/>
      <c r="B4" s="87"/>
      <c r="C4" s="103"/>
      <c r="D4" s="103"/>
      <c r="E4" s="103"/>
      <c r="F4" s="103"/>
    </row>
    <row r="5" spans="1:21">
      <c r="A5" s="88"/>
      <c r="B5" s="87"/>
      <c r="C5" s="103"/>
      <c r="D5" s="103"/>
      <c r="E5" s="103"/>
      <c r="F5" s="103"/>
    </row>
    <row r="6" spans="1:21">
      <c r="A6" s="88"/>
      <c r="B6" s="87"/>
      <c r="C6" s="103"/>
      <c r="D6" s="103"/>
      <c r="E6" s="103"/>
      <c r="F6" s="103"/>
    </row>
    <row r="7" spans="1:21">
      <c r="A7" s="88"/>
      <c r="B7" s="87"/>
      <c r="C7" s="103"/>
      <c r="D7" s="103"/>
      <c r="E7" s="103"/>
      <c r="F7" s="103"/>
    </row>
    <row r="8" spans="1:21" ht="26.25">
      <c r="A8" s="65"/>
      <c r="B8" s="165" t="s">
        <v>34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</row>
    <row r="9" spans="1:21">
      <c r="A9" s="65"/>
      <c r="B9" s="159" t="s">
        <v>130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</row>
    <row r="10" spans="1:21" ht="15" thickBot="1">
      <c r="A10" s="65"/>
      <c r="B10" s="90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</row>
    <row r="11" spans="1:21">
      <c r="A11" s="65"/>
      <c r="B11" s="65"/>
      <c r="C11" s="103"/>
      <c r="D11" s="103"/>
      <c r="E11" s="103"/>
      <c r="F11" s="103"/>
      <c r="G11" s="103"/>
      <c r="H11" s="103"/>
      <c r="I11" s="103"/>
      <c r="J11" s="103"/>
    </row>
    <row r="12" spans="1:21">
      <c r="A12" s="65"/>
      <c r="B12" s="65"/>
      <c r="C12" s="103"/>
      <c r="D12" s="103"/>
      <c r="E12" s="103"/>
      <c r="F12" s="103"/>
      <c r="G12" s="103"/>
      <c r="H12" s="103"/>
      <c r="I12" s="103"/>
      <c r="J12" s="103"/>
    </row>
    <row r="13" spans="1:21" ht="15">
      <c r="A13" s="65"/>
      <c r="B13" s="92" t="s">
        <v>35</v>
      </c>
      <c r="C13" s="103"/>
      <c r="D13" s="103"/>
      <c r="E13" s="103"/>
      <c r="F13" s="103"/>
      <c r="G13" s="103"/>
      <c r="H13" s="103"/>
      <c r="I13" s="103"/>
      <c r="J13" s="80"/>
      <c r="R13" s="80"/>
    </row>
    <row r="14" spans="1:21" ht="15">
      <c r="A14" s="65"/>
      <c r="B14" s="92"/>
      <c r="C14" s="103"/>
      <c r="D14" s="103"/>
      <c r="E14" s="103"/>
      <c r="F14" s="103"/>
      <c r="G14" s="103"/>
      <c r="H14" s="103"/>
      <c r="I14" s="103"/>
      <c r="J14" s="80"/>
      <c r="N14" s="80"/>
      <c r="R14" s="80"/>
    </row>
    <row r="15" spans="1:21" s="109" customFormat="1" ht="24" customHeight="1">
      <c r="A15" s="89"/>
      <c r="B15" s="168"/>
      <c r="C15" s="169" t="s">
        <v>19</v>
      </c>
      <c r="D15" s="167"/>
      <c r="E15" s="167"/>
      <c r="F15" s="106"/>
      <c r="G15" s="167" t="s">
        <v>20</v>
      </c>
      <c r="H15" s="167"/>
      <c r="I15" s="167"/>
      <c r="J15" s="107"/>
      <c r="K15" s="169" t="s">
        <v>21</v>
      </c>
      <c r="L15" s="167"/>
      <c r="M15" s="167"/>
      <c r="N15" s="108"/>
      <c r="O15" s="167" t="s">
        <v>22</v>
      </c>
      <c r="P15" s="167"/>
      <c r="Q15" s="167"/>
      <c r="R15" s="107"/>
      <c r="S15" s="167" t="s">
        <v>33</v>
      </c>
      <c r="T15" s="167"/>
      <c r="U15" s="167"/>
    </row>
    <row r="16" spans="1:21" ht="15">
      <c r="A16" s="65"/>
      <c r="B16" s="168"/>
      <c r="C16" s="110"/>
      <c r="D16" s="110"/>
      <c r="E16" s="110"/>
      <c r="F16" s="103"/>
      <c r="G16" s="110"/>
      <c r="H16" s="110"/>
      <c r="I16" s="110"/>
      <c r="J16" s="111"/>
      <c r="K16" s="110"/>
      <c r="L16" s="110"/>
      <c r="M16" s="110"/>
      <c r="N16" s="111"/>
      <c r="O16" s="110"/>
      <c r="P16" s="110"/>
      <c r="Q16" s="110"/>
      <c r="R16" s="111"/>
      <c r="S16" s="110"/>
      <c r="T16" s="110"/>
      <c r="U16" s="110"/>
    </row>
    <row r="17" spans="1:21" ht="15">
      <c r="A17" s="65"/>
      <c r="B17" s="168"/>
      <c r="C17" s="112" t="s">
        <v>26</v>
      </c>
      <c r="D17" s="112" t="s">
        <v>27</v>
      </c>
      <c r="E17" s="112" t="s">
        <v>18</v>
      </c>
      <c r="F17" s="103"/>
      <c r="G17" s="112" t="s">
        <v>26</v>
      </c>
      <c r="H17" s="112" t="s">
        <v>27</v>
      </c>
      <c r="I17" s="112" t="s">
        <v>18</v>
      </c>
      <c r="J17" s="111"/>
      <c r="K17" s="112" t="s">
        <v>26</v>
      </c>
      <c r="L17" s="112" t="s">
        <v>27</v>
      </c>
      <c r="M17" s="112" t="s">
        <v>18</v>
      </c>
      <c r="N17" s="111"/>
      <c r="O17" s="112" t="s">
        <v>26</v>
      </c>
      <c r="P17" s="112" t="s">
        <v>27</v>
      </c>
      <c r="Q17" s="112" t="s">
        <v>18</v>
      </c>
      <c r="R17" s="111"/>
      <c r="S17" s="112" t="s">
        <v>26</v>
      </c>
      <c r="T17" s="112" t="s">
        <v>27</v>
      </c>
      <c r="U17" s="112" t="s">
        <v>18</v>
      </c>
    </row>
    <row r="18" spans="1:21" ht="15">
      <c r="A18" s="65"/>
      <c r="C18" s="80"/>
      <c r="D18" s="80"/>
      <c r="E18" s="80"/>
      <c r="F18" s="103"/>
      <c r="G18" s="80"/>
      <c r="H18" s="80"/>
      <c r="I18" s="80"/>
      <c r="J18" s="80"/>
      <c r="K18" s="80"/>
      <c r="L18" s="80"/>
      <c r="M18" s="80"/>
      <c r="N18" s="111"/>
      <c r="O18" s="80"/>
      <c r="P18" s="80"/>
      <c r="Q18" s="80"/>
      <c r="R18" s="80"/>
      <c r="S18" s="80"/>
      <c r="T18" s="80"/>
      <c r="U18" s="80"/>
    </row>
    <row r="19" spans="1:21">
      <c r="A19" s="65"/>
      <c r="B19" s="65" t="s">
        <v>36</v>
      </c>
      <c r="C19" s="80">
        <v>6840.7854370000023</v>
      </c>
      <c r="D19" s="80">
        <v>70598.127915000005</v>
      </c>
      <c r="E19" s="80">
        <f>+C19+D19</f>
        <v>77438.913352000003</v>
      </c>
      <c r="F19" s="103"/>
      <c r="G19" s="80">
        <v>20114.119112999997</v>
      </c>
      <c r="H19" s="80">
        <v>18731.446648999998</v>
      </c>
      <c r="I19" s="80">
        <f>+G19+H19</f>
        <v>38845.565761999998</v>
      </c>
      <c r="J19" s="80"/>
      <c r="K19" s="80">
        <v>98777.942629999961</v>
      </c>
      <c r="L19" s="80">
        <v>53982.093640999999</v>
      </c>
      <c r="M19" s="80">
        <f>+K19+L19</f>
        <v>152760.03627099996</v>
      </c>
      <c r="N19" s="80"/>
      <c r="O19" s="80">
        <v>303984.04561500001</v>
      </c>
      <c r="P19" s="80">
        <v>359565.13131775009</v>
      </c>
      <c r="Q19" s="80">
        <f>+O19+P19</f>
        <v>663549.17693275004</v>
      </c>
      <c r="R19" s="80"/>
      <c r="S19" s="113">
        <f>+C19+G19+K19+O19</f>
        <v>429716.89279499999</v>
      </c>
      <c r="T19" s="113">
        <f>+D19+H19+L19+P19</f>
        <v>502876.79952275008</v>
      </c>
      <c r="U19" s="113">
        <f>+S19+T19</f>
        <v>932593.69231775007</v>
      </c>
    </row>
    <row r="20" spans="1:21">
      <c r="B20" s="67" t="s">
        <v>37</v>
      </c>
      <c r="C20" s="91">
        <v>520209.72498500155</v>
      </c>
      <c r="D20" s="91">
        <v>331313.90476204979</v>
      </c>
      <c r="E20" s="93">
        <f t="shared" ref="E20:E36" si="0">+C20+D20</f>
        <v>851523.62974705128</v>
      </c>
      <c r="G20" s="91">
        <v>472059.34975800064</v>
      </c>
      <c r="H20" s="91">
        <v>756012.25173333101</v>
      </c>
      <c r="I20" s="93">
        <f t="shared" ref="I20:I36" si="1">+G20+H20</f>
        <v>1228071.6014913316</v>
      </c>
      <c r="K20" s="91">
        <v>285550.55994300026</v>
      </c>
      <c r="L20" s="91">
        <v>1123779.4733111993</v>
      </c>
      <c r="M20" s="93">
        <f t="shared" ref="M20:M36" si="2">+K20+L20</f>
        <v>1409330.0332541997</v>
      </c>
      <c r="O20" s="91">
        <v>1511012.4807508707</v>
      </c>
      <c r="P20" s="91">
        <v>12718769.893394884</v>
      </c>
      <c r="Q20" s="93">
        <f t="shared" ref="Q20:Q36" si="3">+O20+P20</f>
        <v>14229782.374145754</v>
      </c>
      <c r="S20" s="114">
        <f t="shared" ref="S20:T36" si="4">+C20+G20+K20+O20</f>
        <v>2788832.1154368734</v>
      </c>
      <c r="T20" s="114">
        <f t="shared" si="4"/>
        <v>14929875.523201464</v>
      </c>
      <c r="U20" s="114">
        <f t="shared" ref="U20:U36" si="5">+S20+T20</f>
        <v>17718707.638638336</v>
      </c>
    </row>
    <row r="21" spans="1:21">
      <c r="B21" s="67" t="s">
        <v>38</v>
      </c>
      <c r="C21" s="91">
        <v>78000.534121000019</v>
      </c>
      <c r="D21" s="91">
        <v>10599.194975750004</v>
      </c>
      <c r="E21" s="93">
        <f t="shared" si="0"/>
        <v>88599.72909675003</v>
      </c>
      <c r="G21" s="91">
        <v>72565.387610000078</v>
      </c>
      <c r="H21" s="91">
        <v>40853.903048849985</v>
      </c>
      <c r="I21" s="93">
        <f t="shared" si="1"/>
        <v>113419.29065885006</v>
      </c>
      <c r="K21" s="91">
        <v>71754.157232000085</v>
      </c>
      <c r="L21" s="91">
        <v>105658.24238807004</v>
      </c>
      <c r="M21" s="93">
        <f t="shared" si="2"/>
        <v>177412.39962007012</v>
      </c>
      <c r="O21" s="91">
        <v>265535.9560810001</v>
      </c>
      <c r="P21" s="91">
        <v>761128.39362192969</v>
      </c>
      <c r="Q21" s="93">
        <f t="shared" si="3"/>
        <v>1026664.3497029298</v>
      </c>
      <c r="S21" s="114">
        <f t="shared" si="4"/>
        <v>487856.03504400025</v>
      </c>
      <c r="T21" s="114">
        <f t="shared" si="4"/>
        <v>918239.73403459974</v>
      </c>
      <c r="U21" s="114">
        <f t="shared" si="5"/>
        <v>1406095.7690786</v>
      </c>
    </row>
    <row r="22" spans="1:21">
      <c r="B22" s="67" t="s">
        <v>39</v>
      </c>
      <c r="C22" s="91">
        <v>76065.363521000094</v>
      </c>
      <c r="D22" s="91">
        <v>17458.596841450002</v>
      </c>
      <c r="E22" s="93">
        <f t="shared" si="0"/>
        <v>93523.960362450103</v>
      </c>
      <c r="G22" s="91">
        <v>88082.256841000024</v>
      </c>
      <c r="H22" s="91">
        <v>52279.578136959994</v>
      </c>
      <c r="I22" s="93">
        <f t="shared" si="1"/>
        <v>140361.83497796001</v>
      </c>
      <c r="K22" s="91">
        <v>105344.21011</v>
      </c>
      <c r="L22" s="91">
        <v>28221.514335999997</v>
      </c>
      <c r="M22" s="93">
        <f t="shared" si="2"/>
        <v>133565.72444600001</v>
      </c>
      <c r="O22" s="91">
        <v>691530.61227800045</v>
      </c>
      <c r="P22" s="91">
        <v>297712.24035971984</v>
      </c>
      <c r="Q22" s="93">
        <f t="shared" si="3"/>
        <v>989242.85263772029</v>
      </c>
      <c r="S22" s="114">
        <f t="shared" si="4"/>
        <v>961022.44275000063</v>
      </c>
      <c r="T22" s="114">
        <f t="shared" si="4"/>
        <v>395671.92967412982</v>
      </c>
      <c r="U22" s="114">
        <f t="shared" si="5"/>
        <v>1356694.3724241303</v>
      </c>
    </row>
    <row r="23" spans="1:21">
      <c r="B23" s="67" t="s">
        <v>40</v>
      </c>
      <c r="C23" s="91">
        <v>300766.39994600089</v>
      </c>
      <c r="D23" s="91">
        <v>67443.362507110025</v>
      </c>
      <c r="E23" s="93">
        <f t="shared" si="0"/>
        <v>368209.76245311089</v>
      </c>
      <c r="G23" s="91">
        <v>235982.46095281982</v>
      </c>
      <c r="H23" s="91">
        <v>160670.44353892995</v>
      </c>
      <c r="I23" s="93">
        <f t="shared" si="1"/>
        <v>396652.90449174977</v>
      </c>
      <c r="K23" s="91">
        <v>165972.5514689901</v>
      </c>
      <c r="L23" s="91">
        <v>160682.00412673983</v>
      </c>
      <c r="M23" s="93">
        <f t="shared" si="2"/>
        <v>326654.55559572997</v>
      </c>
      <c r="O23" s="91">
        <v>1141289.0630080001</v>
      </c>
      <c r="P23" s="91">
        <v>1457140.9429801216</v>
      </c>
      <c r="Q23" s="93">
        <f t="shared" si="3"/>
        <v>2598430.005988122</v>
      </c>
      <c r="S23" s="114">
        <f t="shared" si="4"/>
        <v>1844010.4753758109</v>
      </c>
      <c r="T23" s="114">
        <f t="shared" si="4"/>
        <v>1845936.7531529013</v>
      </c>
      <c r="U23" s="114">
        <f t="shared" si="5"/>
        <v>3689947.2285287119</v>
      </c>
    </row>
    <row r="24" spans="1:21">
      <c r="B24" s="67" t="s">
        <v>41</v>
      </c>
      <c r="C24" s="91">
        <v>75334.780484000104</v>
      </c>
      <c r="D24" s="91">
        <v>17403.959339540004</v>
      </c>
      <c r="E24" s="93">
        <f t="shared" si="0"/>
        <v>92738.739823540105</v>
      </c>
      <c r="G24" s="91">
        <v>31775.406590000006</v>
      </c>
      <c r="H24" s="91">
        <v>57377.949239619971</v>
      </c>
      <c r="I24" s="93">
        <f t="shared" si="1"/>
        <v>89153.355829619977</v>
      </c>
      <c r="K24" s="91">
        <v>27320.764771999995</v>
      </c>
      <c r="L24" s="91">
        <v>28627.371976770017</v>
      </c>
      <c r="M24" s="93">
        <f t="shared" si="2"/>
        <v>55948.136748770012</v>
      </c>
      <c r="O24" s="91">
        <v>37537.143575000016</v>
      </c>
      <c r="P24" s="91">
        <v>89779.589615489967</v>
      </c>
      <c r="Q24" s="93">
        <f t="shared" si="3"/>
        <v>127316.73319048999</v>
      </c>
      <c r="S24" s="114">
        <f t="shared" si="4"/>
        <v>171968.09542100012</v>
      </c>
      <c r="T24" s="114">
        <f t="shared" si="4"/>
        <v>193188.87017141996</v>
      </c>
      <c r="U24" s="114">
        <f t="shared" si="5"/>
        <v>365156.96559242008</v>
      </c>
    </row>
    <row r="25" spans="1:21">
      <c r="B25" s="67" t="s">
        <v>42</v>
      </c>
      <c r="C25" s="91">
        <v>150679.94995100042</v>
      </c>
      <c r="D25" s="91">
        <v>124188.76792742997</v>
      </c>
      <c r="E25" s="93">
        <f t="shared" si="0"/>
        <v>274868.71787843038</v>
      </c>
      <c r="G25" s="91">
        <v>148655.94065399948</v>
      </c>
      <c r="H25" s="91">
        <v>394308.46252613998</v>
      </c>
      <c r="I25" s="93">
        <f t="shared" si="1"/>
        <v>542964.40318013949</v>
      </c>
      <c r="K25" s="91">
        <v>104023.43961800005</v>
      </c>
      <c r="L25" s="91">
        <v>414476.38189762988</v>
      </c>
      <c r="M25" s="93">
        <f t="shared" si="2"/>
        <v>518499.82151562994</v>
      </c>
      <c r="O25" s="91">
        <v>187022.53954200007</v>
      </c>
      <c r="P25" s="91">
        <v>2909614.1202332117</v>
      </c>
      <c r="Q25" s="93">
        <f t="shared" si="3"/>
        <v>3096636.6597752119</v>
      </c>
      <c r="S25" s="114">
        <f t="shared" si="4"/>
        <v>590381.86976500007</v>
      </c>
      <c r="T25" s="114">
        <f t="shared" si="4"/>
        <v>3842587.7325844113</v>
      </c>
      <c r="U25" s="114">
        <f t="shared" si="5"/>
        <v>4432969.6023494117</v>
      </c>
    </row>
    <row r="26" spans="1:21">
      <c r="B26" s="67" t="s">
        <v>43</v>
      </c>
      <c r="C26" s="91">
        <v>1834513.3628800083</v>
      </c>
      <c r="D26" s="91">
        <v>1130503.0071827897</v>
      </c>
      <c r="E26" s="93">
        <f t="shared" si="0"/>
        <v>2965016.3700627983</v>
      </c>
      <c r="G26" s="91">
        <v>1097581.059505</v>
      </c>
      <c r="H26" s="91">
        <v>373883.13806080015</v>
      </c>
      <c r="I26" s="93">
        <f t="shared" si="1"/>
        <v>1471464.1975658</v>
      </c>
      <c r="K26" s="91">
        <v>1051254.8567187921</v>
      </c>
      <c r="L26" s="91">
        <v>487596.00142720062</v>
      </c>
      <c r="M26" s="93">
        <f t="shared" si="2"/>
        <v>1538850.8581459927</v>
      </c>
      <c r="O26" s="91">
        <v>15280301.182220634</v>
      </c>
      <c r="P26" s="91">
        <v>13638239.084299125</v>
      </c>
      <c r="Q26" s="93">
        <f t="shared" si="3"/>
        <v>28918540.266519759</v>
      </c>
      <c r="S26" s="114">
        <f t="shared" si="4"/>
        <v>19263650.461324435</v>
      </c>
      <c r="T26" s="114">
        <f t="shared" si="4"/>
        <v>15630221.230969915</v>
      </c>
      <c r="U26" s="114">
        <f t="shared" si="5"/>
        <v>34893871.692294352</v>
      </c>
    </row>
    <row r="27" spans="1:21">
      <c r="B27" s="67" t="s">
        <v>44</v>
      </c>
      <c r="C27" s="91">
        <v>1780326.9388258408</v>
      </c>
      <c r="D27" s="91">
        <v>321088.79145003011</v>
      </c>
      <c r="E27" s="93">
        <f t="shared" si="0"/>
        <v>2101415.7302758708</v>
      </c>
      <c r="G27" s="91">
        <v>928741.22153293691</v>
      </c>
      <c r="H27" s="91">
        <v>84952.184378110062</v>
      </c>
      <c r="I27" s="93">
        <f t="shared" si="1"/>
        <v>1013693.405911047</v>
      </c>
      <c r="K27" s="91">
        <v>712233.12682605884</v>
      </c>
      <c r="L27" s="91">
        <v>125941.13966970997</v>
      </c>
      <c r="M27" s="93">
        <f t="shared" si="2"/>
        <v>838174.2664957688</v>
      </c>
      <c r="O27" s="91">
        <v>8348668.1677163308</v>
      </c>
      <c r="P27" s="91">
        <v>4462502.7393027171</v>
      </c>
      <c r="Q27" s="93">
        <f t="shared" si="3"/>
        <v>12811170.907019049</v>
      </c>
      <c r="S27" s="114">
        <f t="shared" si="4"/>
        <v>11769969.454901166</v>
      </c>
      <c r="T27" s="114">
        <f t="shared" si="4"/>
        <v>4994484.854800567</v>
      </c>
      <c r="U27" s="114">
        <f t="shared" si="5"/>
        <v>16764454.309701733</v>
      </c>
    </row>
    <row r="28" spans="1:21">
      <c r="B28" s="67" t="s">
        <v>45</v>
      </c>
      <c r="C28" s="91">
        <v>157481.05104600021</v>
      </c>
      <c r="D28" s="91">
        <v>10280.819551909999</v>
      </c>
      <c r="E28" s="93">
        <f t="shared" si="0"/>
        <v>167761.87059791022</v>
      </c>
      <c r="G28" s="91">
        <v>157743.38726500035</v>
      </c>
      <c r="H28" s="91">
        <v>25105.128469620005</v>
      </c>
      <c r="I28" s="93">
        <f t="shared" si="1"/>
        <v>182848.51573462036</v>
      </c>
      <c r="K28" s="91">
        <v>108636.44405599998</v>
      </c>
      <c r="L28" s="91">
        <v>21586.748988590003</v>
      </c>
      <c r="M28" s="93">
        <f t="shared" si="2"/>
        <v>130223.19304458998</v>
      </c>
      <c r="O28" s="91">
        <v>198117.45951899956</v>
      </c>
      <c r="P28" s="91">
        <v>487210.2408265397</v>
      </c>
      <c r="Q28" s="93">
        <f t="shared" si="3"/>
        <v>685327.70034553926</v>
      </c>
      <c r="S28" s="114">
        <f t="shared" si="4"/>
        <v>621978.34188600013</v>
      </c>
      <c r="T28" s="114">
        <f t="shared" si="4"/>
        <v>544182.93783665972</v>
      </c>
      <c r="U28" s="114">
        <f t="shared" si="5"/>
        <v>1166161.2797226598</v>
      </c>
    </row>
    <row r="29" spans="1:21">
      <c r="B29" s="67" t="s">
        <v>46</v>
      </c>
      <c r="C29" s="91">
        <v>136403.38115750058</v>
      </c>
      <c r="D29" s="91">
        <v>5318.6797917200001</v>
      </c>
      <c r="E29" s="93">
        <f t="shared" si="0"/>
        <v>141722.06094922058</v>
      </c>
      <c r="G29" s="91">
        <v>99424.02482799998</v>
      </c>
      <c r="H29" s="91">
        <v>2809.1745362400002</v>
      </c>
      <c r="I29" s="93">
        <f t="shared" si="1"/>
        <v>102233.19936423998</v>
      </c>
      <c r="K29" s="91">
        <v>56104.610497000031</v>
      </c>
      <c r="L29" s="91">
        <v>18855.26585</v>
      </c>
      <c r="M29" s="93">
        <f t="shared" si="2"/>
        <v>74959.876347000027</v>
      </c>
      <c r="O29" s="91">
        <v>136430.64078600003</v>
      </c>
      <c r="P29" s="91">
        <v>16322.27705793</v>
      </c>
      <c r="Q29" s="93">
        <f t="shared" si="3"/>
        <v>152752.91784393004</v>
      </c>
      <c r="S29" s="114">
        <f t="shared" si="4"/>
        <v>428362.65726850065</v>
      </c>
      <c r="T29" s="114">
        <f t="shared" si="4"/>
        <v>43305.397235889999</v>
      </c>
      <c r="U29" s="114">
        <f t="shared" si="5"/>
        <v>471668.05450439063</v>
      </c>
    </row>
    <row r="30" spans="1:21">
      <c r="B30" s="67" t="s">
        <v>47</v>
      </c>
      <c r="C30" s="91">
        <v>91853.142201999988</v>
      </c>
      <c r="D30" s="91">
        <v>4810.3333240000002</v>
      </c>
      <c r="E30" s="93">
        <f t="shared" si="0"/>
        <v>96663.475525999995</v>
      </c>
      <c r="G30" s="91">
        <v>73658.3678069999</v>
      </c>
      <c r="H30" s="91">
        <v>6031.953539000001</v>
      </c>
      <c r="I30" s="93">
        <f t="shared" si="1"/>
        <v>79690.321345999895</v>
      </c>
      <c r="K30" s="91">
        <v>57487.482652019979</v>
      </c>
      <c r="L30" s="91">
        <v>3247.844392</v>
      </c>
      <c r="M30" s="93">
        <f t="shared" si="2"/>
        <v>60735.327044019978</v>
      </c>
      <c r="O30" s="91">
        <v>86450.944278999988</v>
      </c>
      <c r="P30" s="91">
        <v>13597.542731000001</v>
      </c>
      <c r="Q30" s="93">
        <f t="shared" si="3"/>
        <v>100048.48700999998</v>
      </c>
      <c r="S30" s="114">
        <f t="shared" si="4"/>
        <v>309449.93694001983</v>
      </c>
      <c r="T30" s="114">
        <f t="shared" si="4"/>
        <v>27687.673986000002</v>
      </c>
      <c r="U30" s="114">
        <f t="shared" si="5"/>
        <v>337137.61092601984</v>
      </c>
    </row>
    <row r="31" spans="1:21">
      <c r="B31" s="67" t="s">
        <v>48</v>
      </c>
      <c r="C31" s="91">
        <v>602978.70280499896</v>
      </c>
      <c r="D31" s="91">
        <v>217065.39729701</v>
      </c>
      <c r="E31" s="93">
        <f t="shared" si="0"/>
        <v>820044.10010200902</v>
      </c>
      <c r="G31" s="91">
        <v>379158.63437799999</v>
      </c>
      <c r="H31" s="91">
        <v>520610.86344941997</v>
      </c>
      <c r="I31" s="93">
        <f t="shared" si="1"/>
        <v>899769.49782742001</v>
      </c>
      <c r="K31" s="91">
        <v>298985.88107399992</v>
      </c>
      <c r="L31" s="91">
        <v>562165.86169567064</v>
      </c>
      <c r="M31" s="93">
        <f t="shared" si="2"/>
        <v>861151.74276967056</v>
      </c>
      <c r="O31" s="91">
        <v>1619031.5177140029</v>
      </c>
      <c r="P31" s="91">
        <v>5204163.688286176</v>
      </c>
      <c r="Q31" s="93">
        <f t="shared" si="3"/>
        <v>6823195.2060001791</v>
      </c>
      <c r="S31" s="114">
        <f t="shared" si="4"/>
        <v>2900154.7359710019</v>
      </c>
      <c r="T31" s="114">
        <f t="shared" si="4"/>
        <v>6504005.8107282761</v>
      </c>
      <c r="U31" s="114">
        <f t="shared" si="5"/>
        <v>9404160.5466992781</v>
      </c>
    </row>
    <row r="32" spans="1:21">
      <c r="B32" s="67" t="s">
        <v>49</v>
      </c>
      <c r="C32" s="91">
        <v>104148.82814500011</v>
      </c>
      <c r="D32" s="91">
        <v>2923.4238045199995</v>
      </c>
      <c r="E32" s="93">
        <f t="shared" si="0"/>
        <v>107072.25194952011</v>
      </c>
      <c r="G32" s="91">
        <v>53582.739399999977</v>
      </c>
      <c r="H32" s="91">
        <v>17910.187044980004</v>
      </c>
      <c r="I32" s="93">
        <f t="shared" si="1"/>
        <v>71492.926444979981</v>
      </c>
      <c r="K32" s="91">
        <v>22763.634721000002</v>
      </c>
      <c r="L32" s="91">
        <v>11068.042356920003</v>
      </c>
      <c r="M32" s="93">
        <f t="shared" si="2"/>
        <v>33831.677077920001</v>
      </c>
      <c r="O32" s="91">
        <v>97614.462891999981</v>
      </c>
      <c r="P32" s="91">
        <v>298850.18912140001</v>
      </c>
      <c r="Q32" s="93">
        <f t="shared" si="3"/>
        <v>396464.65201339999</v>
      </c>
      <c r="S32" s="114">
        <f t="shared" si="4"/>
        <v>278109.66515800008</v>
      </c>
      <c r="T32" s="114">
        <f t="shared" si="4"/>
        <v>330751.84232782002</v>
      </c>
      <c r="U32" s="114">
        <f t="shared" si="5"/>
        <v>608861.5074858201</v>
      </c>
    </row>
    <row r="33" spans="1:21">
      <c r="B33" s="67" t="s">
        <v>50</v>
      </c>
      <c r="C33" s="91">
        <v>55630.198414000028</v>
      </c>
      <c r="D33" s="91">
        <v>107534.740112</v>
      </c>
      <c r="E33" s="93">
        <f t="shared" si="0"/>
        <v>163164.93852600001</v>
      </c>
      <c r="G33" s="91">
        <v>57054.883036000014</v>
      </c>
      <c r="H33" s="91">
        <v>1274.548867</v>
      </c>
      <c r="I33" s="93">
        <f t="shared" si="1"/>
        <v>58329.431903000012</v>
      </c>
      <c r="K33" s="91">
        <v>12231.290730000001</v>
      </c>
      <c r="L33" s="91">
        <v>158.178797</v>
      </c>
      <c r="M33" s="93">
        <f t="shared" si="2"/>
        <v>12389.469527000001</v>
      </c>
      <c r="O33" s="91">
        <v>32706.750316000001</v>
      </c>
      <c r="P33" s="91">
        <v>11462.281091000001</v>
      </c>
      <c r="Q33" s="93">
        <f t="shared" si="3"/>
        <v>44169.031407000002</v>
      </c>
      <c r="S33" s="114">
        <f t="shared" si="4"/>
        <v>157623.12249600003</v>
      </c>
      <c r="T33" s="114">
        <f t="shared" si="4"/>
        <v>120429.748867</v>
      </c>
      <c r="U33" s="114">
        <f t="shared" si="5"/>
        <v>278052.87136300001</v>
      </c>
    </row>
    <row r="34" spans="1:21">
      <c r="B34" s="67" t="s">
        <v>51</v>
      </c>
      <c r="C34" s="91">
        <v>89717.72182199989</v>
      </c>
      <c r="D34" s="91">
        <v>46221.702516559999</v>
      </c>
      <c r="E34" s="93">
        <f t="shared" si="0"/>
        <v>135939.42433855988</v>
      </c>
      <c r="G34" s="91">
        <v>44941.999953999933</v>
      </c>
      <c r="H34" s="91">
        <v>190.52927926999999</v>
      </c>
      <c r="I34" s="93">
        <f t="shared" si="1"/>
        <v>45132.529233269932</v>
      </c>
      <c r="K34" s="91">
        <v>20395.685584999999</v>
      </c>
      <c r="L34" s="91">
        <v>15817.364250999999</v>
      </c>
      <c r="M34" s="93">
        <f t="shared" si="2"/>
        <v>36213.049835999998</v>
      </c>
      <c r="O34" s="91">
        <v>129333.86753800005</v>
      </c>
      <c r="P34" s="91">
        <v>4372.486699000001</v>
      </c>
      <c r="Q34" s="93">
        <f t="shared" si="3"/>
        <v>133706.35423700005</v>
      </c>
      <c r="S34" s="114">
        <f t="shared" si="4"/>
        <v>284389.27489899984</v>
      </c>
      <c r="T34" s="114">
        <f t="shared" si="4"/>
        <v>66602.082745830005</v>
      </c>
      <c r="U34" s="114">
        <f t="shared" si="5"/>
        <v>350991.35764482984</v>
      </c>
    </row>
    <row r="35" spans="1:21">
      <c r="B35" s="67" t="s">
        <v>52</v>
      </c>
      <c r="C35" s="91">
        <v>64217.068300999657</v>
      </c>
      <c r="D35" s="91">
        <v>16745.06060742</v>
      </c>
      <c r="E35" s="93">
        <f t="shared" si="0"/>
        <v>80962.128908419661</v>
      </c>
      <c r="G35" s="91">
        <v>108802.49000199999</v>
      </c>
      <c r="H35" s="91">
        <v>6526.9411653199995</v>
      </c>
      <c r="I35" s="93">
        <f t="shared" si="1"/>
        <v>115329.43116731998</v>
      </c>
      <c r="K35" s="91">
        <v>62275.588457000013</v>
      </c>
      <c r="L35" s="91">
        <v>20096.491844100005</v>
      </c>
      <c r="M35" s="93">
        <f t="shared" si="2"/>
        <v>82372.08030110001</v>
      </c>
      <c r="O35" s="91">
        <v>1086671.0868099991</v>
      </c>
      <c r="P35" s="91">
        <v>731223.67612218973</v>
      </c>
      <c r="Q35" s="93">
        <f t="shared" si="3"/>
        <v>1817894.7629321888</v>
      </c>
      <c r="S35" s="114">
        <f t="shared" si="4"/>
        <v>1321966.2335699988</v>
      </c>
      <c r="T35" s="114">
        <f t="shared" si="4"/>
        <v>774592.16973902972</v>
      </c>
      <c r="U35" s="114">
        <f t="shared" si="5"/>
        <v>2096558.4033090286</v>
      </c>
    </row>
    <row r="36" spans="1:21">
      <c r="B36" s="67" t="s">
        <v>53</v>
      </c>
      <c r="C36" s="115">
        <v>222685.12482349898</v>
      </c>
      <c r="D36" s="115">
        <v>44753.227043140025</v>
      </c>
      <c r="E36" s="116">
        <f t="shared" si="0"/>
        <v>267438.35186663899</v>
      </c>
      <c r="G36" s="115">
        <v>182330.39151500011</v>
      </c>
      <c r="H36" s="115">
        <v>174487.4435107699</v>
      </c>
      <c r="I36" s="116">
        <f t="shared" si="1"/>
        <v>356817.83502577001</v>
      </c>
      <c r="K36" s="115">
        <v>95802.494264000066</v>
      </c>
      <c r="L36" s="115">
        <v>239965.83824750996</v>
      </c>
      <c r="M36" s="116">
        <f t="shared" si="2"/>
        <v>335768.33251151</v>
      </c>
      <c r="O36" s="115">
        <v>162838.84642399973</v>
      </c>
      <c r="P36" s="115">
        <v>1284458.7109717398</v>
      </c>
      <c r="Q36" s="116">
        <f t="shared" si="3"/>
        <v>1447297.5573957395</v>
      </c>
      <c r="S36" s="117">
        <f t="shared" si="4"/>
        <v>663656.85702649888</v>
      </c>
      <c r="T36" s="117">
        <f t="shared" si="4"/>
        <v>1743665.2197731598</v>
      </c>
      <c r="U36" s="117">
        <f t="shared" si="5"/>
        <v>2407322.0767996586</v>
      </c>
    </row>
    <row r="37" spans="1:21" ht="15">
      <c r="B37" s="118" t="s">
        <v>54</v>
      </c>
      <c r="C37" s="119">
        <f>SUM(C19:C36)</f>
        <v>6347853.0588668501</v>
      </c>
      <c r="D37" s="119">
        <f t="shared" ref="D37" si="6">SUM(D19:D36)</f>
        <v>2546251.0969494297</v>
      </c>
      <c r="E37" s="119">
        <f>SUM(E19:E36)</f>
        <v>8894104.1558162812</v>
      </c>
      <c r="G37" s="119">
        <f>SUM(G19:G36)</f>
        <v>4252254.1207417576</v>
      </c>
      <c r="H37" s="119">
        <f t="shared" ref="H37:I37" si="7">SUM(H19:H36)</f>
        <v>2694016.1271733609</v>
      </c>
      <c r="I37" s="119">
        <f t="shared" si="7"/>
        <v>6946270.2479151189</v>
      </c>
      <c r="K37" s="119">
        <f>SUM(K19:K36)</f>
        <v>3356914.7213548617</v>
      </c>
      <c r="L37" s="119">
        <f t="shared" ref="L37:M37" si="8">SUM(L19:L36)</f>
        <v>3421925.8591971109</v>
      </c>
      <c r="M37" s="119">
        <f t="shared" si="8"/>
        <v>6778840.5805519726</v>
      </c>
      <c r="O37" s="119">
        <f>SUM(O19:O36)</f>
        <v>31316076.76706484</v>
      </c>
      <c r="P37" s="119">
        <f t="shared" ref="P37:Q37" si="9">SUM(P19:P36)</f>
        <v>44746113.228031933</v>
      </c>
      <c r="Q37" s="119">
        <f t="shared" si="9"/>
        <v>76062189.995096788</v>
      </c>
      <c r="S37" s="120">
        <f>SUM(S19:S36)</f>
        <v>45273098.668028317</v>
      </c>
      <c r="T37" s="120">
        <f t="shared" ref="T37:U37" si="10">SUM(T19:T36)</f>
        <v>53408306.311351821</v>
      </c>
      <c r="U37" s="120">
        <f t="shared" si="10"/>
        <v>98681404.979380146</v>
      </c>
    </row>
    <row r="39" spans="1:21" ht="15" thickBot="1">
      <c r="A39" s="65"/>
      <c r="B39" s="90"/>
      <c r="C39" s="104"/>
      <c r="D39" s="104"/>
      <c r="E39" s="104"/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</row>
    <row r="40" spans="1:21">
      <c r="A40" s="65"/>
      <c r="B40" s="65"/>
      <c r="C40" s="103"/>
      <c r="D40" s="103"/>
      <c r="E40" s="103"/>
      <c r="F40" s="103"/>
      <c r="G40" s="103"/>
      <c r="H40" s="103"/>
      <c r="I40" s="103"/>
      <c r="J40" s="103"/>
    </row>
    <row r="41" spans="1:21">
      <c r="A41" s="65"/>
      <c r="B41" s="65"/>
      <c r="C41" s="103"/>
      <c r="D41" s="103"/>
      <c r="E41" s="103"/>
      <c r="F41" s="103"/>
      <c r="G41" s="103"/>
      <c r="H41" s="103"/>
      <c r="I41" s="103"/>
      <c r="J41" s="103"/>
    </row>
    <row r="42" spans="1:21" ht="15">
      <c r="A42" s="65"/>
      <c r="B42" s="92" t="s">
        <v>55</v>
      </c>
      <c r="C42" s="103"/>
      <c r="D42" s="103"/>
      <c r="E42" s="103"/>
      <c r="F42" s="103"/>
      <c r="G42" s="103"/>
      <c r="H42" s="103"/>
      <c r="I42" s="103"/>
      <c r="J42" s="80"/>
      <c r="R42" s="80"/>
    </row>
    <row r="43" spans="1:21" ht="15">
      <c r="A43" s="65"/>
      <c r="B43" s="92"/>
      <c r="C43" s="103"/>
      <c r="D43" s="103"/>
      <c r="E43" s="103"/>
      <c r="F43" s="103"/>
      <c r="G43" s="103"/>
      <c r="H43" s="103"/>
      <c r="I43" s="103"/>
      <c r="J43" s="80"/>
      <c r="N43" s="80"/>
      <c r="R43" s="80"/>
    </row>
    <row r="44" spans="1:21" s="109" customFormat="1" ht="24" customHeight="1">
      <c r="A44" s="89"/>
      <c r="B44" s="168"/>
      <c r="C44" s="169" t="s">
        <v>19</v>
      </c>
      <c r="D44" s="167"/>
      <c r="E44" s="167"/>
      <c r="F44" s="106"/>
      <c r="G44" s="167" t="s">
        <v>20</v>
      </c>
      <c r="H44" s="167"/>
      <c r="I44" s="167"/>
      <c r="J44" s="107"/>
      <c r="K44" s="169" t="s">
        <v>21</v>
      </c>
      <c r="L44" s="167"/>
      <c r="M44" s="167"/>
      <c r="N44" s="108"/>
      <c r="O44" s="167" t="s">
        <v>22</v>
      </c>
      <c r="P44" s="167"/>
      <c r="Q44" s="167"/>
      <c r="R44" s="107"/>
      <c r="S44" s="167" t="s">
        <v>33</v>
      </c>
      <c r="T44" s="167"/>
      <c r="U44" s="167"/>
    </row>
    <row r="45" spans="1:21" ht="15">
      <c r="A45" s="65"/>
      <c r="B45" s="168"/>
      <c r="C45" s="110"/>
      <c r="D45" s="110"/>
      <c r="E45" s="110"/>
      <c r="F45" s="103"/>
      <c r="G45" s="110"/>
      <c r="H45" s="110"/>
      <c r="I45" s="110"/>
      <c r="J45" s="111"/>
      <c r="K45" s="110"/>
      <c r="L45" s="110"/>
      <c r="M45" s="110"/>
      <c r="N45" s="111"/>
      <c r="O45" s="110"/>
      <c r="P45" s="110"/>
      <c r="Q45" s="110"/>
      <c r="R45" s="111"/>
      <c r="S45" s="110"/>
      <c r="T45" s="110"/>
      <c r="U45" s="110"/>
    </row>
    <row r="46" spans="1:21" ht="15">
      <c r="A46" s="65"/>
      <c r="B46" s="168"/>
      <c r="C46" s="112" t="s">
        <v>26</v>
      </c>
      <c r="D46" s="112" t="s">
        <v>27</v>
      </c>
      <c r="E46" s="112" t="s">
        <v>18</v>
      </c>
      <c r="F46" s="103"/>
      <c r="G46" s="112" t="s">
        <v>26</v>
      </c>
      <c r="H46" s="112" t="s">
        <v>27</v>
      </c>
      <c r="I46" s="112" t="s">
        <v>18</v>
      </c>
      <c r="J46" s="111"/>
      <c r="K46" s="112" t="s">
        <v>26</v>
      </c>
      <c r="L46" s="112" t="s">
        <v>27</v>
      </c>
      <c r="M46" s="112" t="s">
        <v>18</v>
      </c>
      <c r="N46" s="111"/>
      <c r="O46" s="112" t="s">
        <v>26</v>
      </c>
      <c r="P46" s="112" t="s">
        <v>27</v>
      </c>
      <c r="Q46" s="112" t="s">
        <v>18</v>
      </c>
      <c r="R46" s="111"/>
      <c r="S46" s="112" t="s">
        <v>26</v>
      </c>
      <c r="T46" s="112" t="s">
        <v>27</v>
      </c>
      <c r="U46" s="112" t="s">
        <v>18</v>
      </c>
    </row>
    <row r="47" spans="1:21">
      <c r="A47" s="65"/>
      <c r="B47" s="121"/>
      <c r="C47" s="93"/>
      <c r="D47" s="93"/>
      <c r="E47" s="93"/>
      <c r="F47" s="103"/>
      <c r="G47" s="93"/>
      <c r="H47" s="93"/>
      <c r="I47" s="93"/>
      <c r="J47" s="93"/>
      <c r="K47" s="93"/>
      <c r="L47" s="93"/>
      <c r="M47" s="93"/>
      <c r="N47" s="122"/>
      <c r="O47" s="93"/>
      <c r="P47" s="93"/>
      <c r="Q47" s="93"/>
      <c r="R47" s="93"/>
      <c r="S47" s="93"/>
      <c r="T47" s="93"/>
      <c r="U47" s="93"/>
    </row>
    <row r="48" spans="1:21">
      <c r="A48" s="65"/>
      <c r="B48" s="65" t="s">
        <v>36</v>
      </c>
      <c r="C48" s="80">
        <v>222</v>
      </c>
      <c r="D48" s="80">
        <v>7</v>
      </c>
      <c r="E48" s="80">
        <f>+C48+D48</f>
        <v>229</v>
      </c>
      <c r="F48" s="103"/>
      <c r="G48" s="80">
        <v>99</v>
      </c>
      <c r="H48" s="80">
        <v>25</v>
      </c>
      <c r="I48" s="80">
        <f>+G48+H48</f>
        <v>124</v>
      </c>
      <c r="J48" s="80"/>
      <c r="K48" s="80">
        <v>121</v>
      </c>
      <c r="L48" s="80">
        <v>17</v>
      </c>
      <c r="M48" s="80">
        <f>+K48+L48</f>
        <v>138</v>
      </c>
      <c r="N48" s="80"/>
      <c r="O48" s="80">
        <v>86</v>
      </c>
      <c r="P48" s="80">
        <v>86</v>
      </c>
      <c r="Q48" s="80">
        <f>+O48+P48</f>
        <v>172</v>
      </c>
      <c r="R48" s="80"/>
      <c r="S48" s="113">
        <f>+C48+G48+K48+O48</f>
        <v>528</v>
      </c>
      <c r="T48" s="113">
        <f>+D48+H48+L48+P48</f>
        <v>135</v>
      </c>
      <c r="U48" s="113">
        <f>+S48+T48</f>
        <v>663</v>
      </c>
    </row>
    <row r="49" spans="2:21">
      <c r="B49" s="67" t="s">
        <v>37</v>
      </c>
      <c r="C49" s="91">
        <v>32059</v>
      </c>
      <c r="D49" s="91">
        <v>1826</v>
      </c>
      <c r="E49" s="93">
        <f t="shared" ref="E49:E65" si="11">+C49+D49</f>
        <v>33885</v>
      </c>
      <c r="G49" s="91">
        <v>9842</v>
      </c>
      <c r="H49" s="91">
        <v>2433</v>
      </c>
      <c r="I49" s="93">
        <f t="shared" ref="I49:I65" si="12">+G49+H49</f>
        <v>12275</v>
      </c>
      <c r="K49" s="91">
        <v>5437</v>
      </c>
      <c r="L49" s="91">
        <v>1719</v>
      </c>
      <c r="M49" s="93">
        <f t="shared" ref="M49:M65" si="13">+K49+L49</f>
        <v>7156</v>
      </c>
      <c r="O49" s="91">
        <v>18012</v>
      </c>
      <c r="P49" s="91">
        <v>5438</v>
      </c>
      <c r="Q49" s="93">
        <f t="shared" ref="Q49:Q65" si="14">+O49+P49</f>
        <v>23450</v>
      </c>
      <c r="S49" s="114">
        <f t="shared" ref="S49:T65" si="15">+C49+G49+K49+O49</f>
        <v>65350</v>
      </c>
      <c r="T49" s="114">
        <f t="shared" si="15"/>
        <v>11416</v>
      </c>
      <c r="U49" s="114">
        <f t="shared" ref="U49:U65" si="16">+S49+T49</f>
        <v>76766</v>
      </c>
    </row>
    <row r="50" spans="2:21">
      <c r="B50" s="67" t="s">
        <v>38</v>
      </c>
      <c r="C50" s="91">
        <v>3619</v>
      </c>
      <c r="D50" s="91">
        <v>85</v>
      </c>
      <c r="E50" s="93">
        <f t="shared" si="11"/>
        <v>3704</v>
      </c>
      <c r="G50" s="91">
        <v>1015</v>
      </c>
      <c r="H50" s="91">
        <v>117</v>
      </c>
      <c r="I50" s="93">
        <f t="shared" si="12"/>
        <v>1132</v>
      </c>
      <c r="K50" s="91">
        <v>753</v>
      </c>
      <c r="L50" s="91">
        <v>186</v>
      </c>
      <c r="M50" s="93">
        <f t="shared" si="13"/>
        <v>939</v>
      </c>
      <c r="O50" s="91">
        <v>2528</v>
      </c>
      <c r="P50" s="91">
        <v>381</v>
      </c>
      <c r="Q50" s="93">
        <f t="shared" si="14"/>
        <v>2909</v>
      </c>
      <c r="S50" s="114">
        <f t="shared" si="15"/>
        <v>7915</v>
      </c>
      <c r="T50" s="114">
        <f t="shared" si="15"/>
        <v>769</v>
      </c>
      <c r="U50" s="114">
        <f t="shared" si="16"/>
        <v>8684</v>
      </c>
    </row>
    <row r="51" spans="2:21">
      <c r="B51" s="67" t="s">
        <v>39</v>
      </c>
      <c r="C51" s="91">
        <v>2279</v>
      </c>
      <c r="D51" s="91">
        <v>22</v>
      </c>
      <c r="E51" s="93">
        <f t="shared" si="11"/>
        <v>2301</v>
      </c>
      <c r="G51" s="91">
        <v>995</v>
      </c>
      <c r="H51" s="91">
        <v>51</v>
      </c>
      <c r="I51" s="93">
        <f t="shared" si="12"/>
        <v>1046</v>
      </c>
      <c r="K51" s="91">
        <v>236</v>
      </c>
      <c r="L51" s="91">
        <v>35</v>
      </c>
      <c r="M51" s="93">
        <f t="shared" si="13"/>
        <v>271</v>
      </c>
      <c r="O51" s="91">
        <v>1150</v>
      </c>
      <c r="P51" s="91">
        <v>154</v>
      </c>
      <c r="Q51" s="93">
        <f t="shared" si="14"/>
        <v>1304</v>
      </c>
      <c r="S51" s="114">
        <f t="shared" si="15"/>
        <v>4660</v>
      </c>
      <c r="T51" s="114">
        <f t="shared" si="15"/>
        <v>262</v>
      </c>
      <c r="U51" s="114">
        <f t="shared" si="16"/>
        <v>4922</v>
      </c>
    </row>
    <row r="52" spans="2:21">
      <c r="B52" s="67" t="s">
        <v>40</v>
      </c>
      <c r="C52" s="91">
        <v>16016</v>
      </c>
      <c r="D52" s="91">
        <v>365</v>
      </c>
      <c r="E52" s="93">
        <f t="shared" si="11"/>
        <v>16381</v>
      </c>
      <c r="G52" s="91">
        <v>5554</v>
      </c>
      <c r="H52" s="91">
        <v>593</v>
      </c>
      <c r="I52" s="93">
        <f t="shared" si="12"/>
        <v>6147</v>
      </c>
      <c r="K52" s="91">
        <v>2437</v>
      </c>
      <c r="L52" s="91">
        <v>298</v>
      </c>
      <c r="M52" s="93">
        <f t="shared" si="13"/>
        <v>2735</v>
      </c>
      <c r="O52" s="91">
        <v>2362</v>
      </c>
      <c r="P52" s="91">
        <v>804</v>
      </c>
      <c r="Q52" s="93">
        <f t="shared" si="14"/>
        <v>3166</v>
      </c>
      <c r="S52" s="114">
        <f t="shared" si="15"/>
        <v>26369</v>
      </c>
      <c r="T52" s="114">
        <f t="shared" si="15"/>
        <v>2060</v>
      </c>
      <c r="U52" s="114">
        <f t="shared" si="16"/>
        <v>28429</v>
      </c>
    </row>
    <row r="53" spans="2:21">
      <c r="B53" s="67" t="s">
        <v>41</v>
      </c>
      <c r="C53" s="91">
        <v>3001</v>
      </c>
      <c r="D53" s="91">
        <v>118</v>
      </c>
      <c r="E53" s="93">
        <f t="shared" si="11"/>
        <v>3119</v>
      </c>
      <c r="G53" s="91">
        <v>573</v>
      </c>
      <c r="H53" s="91">
        <v>129</v>
      </c>
      <c r="I53" s="93">
        <f t="shared" si="12"/>
        <v>702</v>
      </c>
      <c r="K53" s="91">
        <v>217</v>
      </c>
      <c r="L53" s="91">
        <v>53</v>
      </c>
      <c r="M53" s="93">
        <f t="shared" si="13"/>
        <v>270</v>
      </c>
      <c r="O53" s="91">
        <v>373</v>
      </c>
      <c r="P53" s="91">
        <v>98</v>
      </c>
      <c r="Q53" s="93">
        <f t="shared" si="14"/>
        <v>471</v>
      </c>
      <c r="S53" s="114">
        <f t="shared" si="15"/>
        <v>4164</v>
      </c>
      <c r="T53" s="114">
        <f t="shared" si="15"/>
        <v>398</v>
      </c>
      <c r="U53" s="114">
        <f t="shared" si="16"/>
        <v>4562</v>
      </c>
    </row>
    <row r="54" spans="2:21">
      <c r="B54" s="67" t="s">
        <v>42</v>
      </c>
      <c r="C54" s="91">
        <v>6429</v>
      </c>
      <c r="D54" s="91">
        <v>726</v>
      </c>
      <c r="E54" s="93">
        <f t="shared" si="11"/>
        <v>7155</v>
      </c>
      <c r="G54" s="91">
        <v>2502</v>
      </c>
      <c r="H54" s="91">
        <v>1167</v>
      </c>
      <c r="I54" s="93">
        <f t="shared" si="12"/>
        <v>3669</v>
      </c>
      <c r="K54" s="91">
        <v>976</v>
      </c>
      <c r="L54" s="91">
        <v>616</v>
      </c>
      <c r="M54" s="93">
        <f t="shared" si="13"/>
        <v>1592</v>
      </c>
      <c r="O54" s="91">
        <v>1592</v>
      </c>
      <c r="P54" s="91">
        <v>1411</v>
      </c>
      <c r="Q54" s="93">
        <f t="shared" si="14"/>
        <v>3003</v>
      </c>
      <c r="S54" s="114">
        <f t="shared" si="15"/>
        <v>11499</v>
      </c>
      <c r="T54" s="114">
        <f t="shared" si="15"/>
        <v>3920</v>
      </c>
      <c r="U54" s="114">
        <f t="shared" si="16"/>
        <v>15419</v>
      </c>
    </row>
    <row r="55" spans="2:21">
      <c r="B55" s="67" t="s">
        <v>43</v>
      </c>
      <c r="C55" s="91">
        <v>60434</v>
      </c>
      <c r="D55" s="91">
        <v>1397</v>
      </c>
      <c r="E55" s="93">
        <f t="shared" si="11"/>
        <v>61831</v>
      </c>
      <c r="G55" s="91">
        <v>12196</v>
      </c>
      <c r="H55" s="91">
        <v>861</v>
      </c>
      <c r="I55" s="93">
        <f t="shared" si="12"/>
        <v>13057</v>
      </c>
      <c r="K55" s="91">
        <v>6757</v>
      </c>
      <c r="L55" s="91">
        <v>703</v>
      </c>
      <c r="M55" s="93">
        <f t="shared" si="13"/>
        <v>7460</v>
      </c>
      <c r="O55" s="91">
        <v>27263</v>
      </c>
      <c r="P55" s="91">
        <v>8776</v>
      </c>
      <c r="Q55" s="93">
        <f t="shared" si="14"/>
        <v>36039</v>
      </c>
      <c r="S55" s="114">
        <f t="shared" si="15"/>
        <v>106650</v>
      </c>
      <c r="T55" s="114">
        <f t="shared" si="15"/>
        <v>11737</v>
      </c>
      <c r="U55" s="114">
        <f t="shared" si="16"/>
        <v>118387</v>
      </c>
    </row>
    <row r="56" spans="2:21">
      <c r="B56" s="67" t="s">
        <v>44</v>
      </c>
      <c r="C56" s="91">
        <v>89373</v>
      </c>
      <c r="D56" s="91">
        <v>1322</v>
      </c>
      <c r="E56" s="93">
        <f t="shared" si="11"/>
        <v>90695</v>
      </c>
      <c r="G56" s="91">
        <v>15879</v>
      </c>
      <c r="H56" s="91">
        <v>534</v>
      </c>
      <c r="I56" s="93">
        <f t="shared" si="12"/>
        <v>16413</v>
      </c>
      <c r="K56" s="91">
        <v>7566</v>
      </c>
      <c r="L56" s="91">
        <v>560</v>
      </c>
      <c r="M56" s="93">
        <f t="shared" si="13"/>
        <v>8126</v>
      </c>
      <c r="O56" s="91">
        <v>24947</v>
      </c>
      <c r="P56" s="91">
        <v>2352</v>
      </c>
      <c r="Q56" s="93">
        <f t="shared" si="14"/>
        <v>27299</v>
      </c>
      <c r="S56" s="114">
        <f t="shared" si="15"/>
        <v>137765</v>
      </c>
      <c r="T56" s="114">
        <f t="shared" si="15"/>
        <v>4768</v>
      </c>
      <c r="U56" s="114">
        <f t="shared" si="16"/>
        <v>142533</v>
      </c>
    </row>
    <row r="57" spans="2:21">
      <c r="B57" s="67" t="s">
        <v>45</v>
      </c>
      <c r="C57" s="91">
        <v>6026</v>
      </c>
      <c r="D57" s="91">
        <v>122</v>
      </c>
      <c r="E57" s="93">
        <f t="shared" si="11"/>
        <v>6148</v>
      </c>
      <c r="G57" s="91">
        <v>1990</v>
      </c>
      <c r="H57" s="91">
        <v>157</v>
      </c>
      <c r="I57" s="93">
        <f t="shared" si="12"/>
        <v>2147</v>
      </c>
      <c r="K57" s="91">
        <v>838</v>
      </c>
      <c r="L57" s="91">
        <v>40</v>
      </c>
      <c r="M57" s="93">
        <f t="shared" si="13"/>
        <v>878</v>
      </c>
      <c r="O57" s="91">
        <v>1817</v>
      </c>
      <c r="P57" s="91">
        <v>305</v>
      </c>
      <c r="Q57" s="93">
        <f t="shared" si="14"/>
        <v>2122</v>
      </c>
      <c r="S57" s="114">
        <f t="shared" si="15"/>
        <v>10671</v>
      </c>
      <c r="T57" s="114">
        <f t="shared" si="15"/>
        <v>624</v>
      </c>
      <c r="U57" s="114">
        <f t="shared" si="16"/>
        <v>11295</v>
      </c>
    </row>
    <row r="58" spans="2:21">
      <c r="B58" s="67" t="s">
        <v>46</v>
      </c>
      <c r="C58" s="91">
        <v>6174</v>
      </c>
      <c r="D58" s="91">
        <v>17</v>
      </c>
      <c r="E58" s="93">
        <f t="shared" si="11"/>
        <v>6191</v>
      </c>
      <c r="G58" s="91">
        <v>1499</v>
      </c>
      <c r="H58" s="91">
        <v>53</v>
      </c>
      <c r="I58" s="93">
        <f t="shared" si="12"/>
        <v>1552</v>
      </c>
      <c r="K58" s="91">
        <v>644</v>
      </c>
      <c r="L58" s="91">
        <v>21</v>
      </c>
      <c r="M58" s="93">
        <f t="shared" si="13"/>
        <v>665</v>
      </c>
      <c r="O58" s="91">
        <v>403</v>
      </c>
      <c r="P58" s="91">
        <v>27</v>
      </c>
      <c r="Q58" s="93">
        <f t="shared" si="14"/>
        <v>430</v>
      </c>
      <c r="S58" s="114">
        <f t="shared" si="15"/>
        <v>8720</v>
      </c>
      <c r="T58" s="114">
        <f t="shared" si="15"/>
        <v>118</v>
      </c>
      <c r="U58" s="114">
        <f t="shared" si="16"/>
        <v>8838</v>
      </c>
    </row>
    <row r="59" spans="2:21">
      <c r="B59" s="67" t="s">
        <v>47</v>
      </c>
      <c r="C59" s="91">
        <v>5215</v>
      </c>
      <c r="D59" s="91">
        <v>43</v>
      </c>
      <c r="E59" s="93">
        <f t="shared" si="11"/>
        <v>5258</v>
      </c>
      <c r="G59" s="91">
        <v>1474</v>
      </c>
      <c r="H59" s="91">
        <v>57</v>
      </c>
      <c r="I59" s="93">
        <f t="shared" si="12"/>
        <v>1531</v>
      </c>
      <c r="K59" s="91">
        <v>635</v>
      </c>
      <c r="L59" s="91">
        <v>12</v>
      </c>
      <c r="M59" s="93">
        <f t="shared" si="13"/>
        <v>647</v>
      </c>
      <c r="O59" s="91">
        <v>732</v>
      </c>
      <c r="P59" s="91">
        <v>41</v>
      </c>
      <c r="Q59" s="93">
        <f t="shared" si="14"/>
        <v>773</v>
      </c>
      <c r="S59" s="114">
        <f t="shared" si="15"/>
        <v>8056</v>
      </c>
      <c r="T59" s="114">
        <f t="shared" si="15"/>
        <v>153</v>
      </c>
      <c r="U59" s="114">
        <f t="shared" si="16"/>
        <v>8209</v>
      </c>
    </row>
    <row r="60" spans="2:21">
      <c r="B60" s="67" t="s">
        <v>48</v>
      </c>
      <c r="C60" s="91">
        <v>21681</v>
      </c>
      <c r="D60" s="91">
        <v>976</v>
      </c>
      <c r="E60" s="93">
        <f t="shared" si="11"/>
        <v>22657</v>
      </c>
      <c r="G60" s="91">
        <v>5998</v>
      </c>
      <c r="H60" s="91">
        <v>1737</v>
      </c>
      <c r="I60" s="93">
        <f t="shared" si="12"/>
        <v>7735</v>
      </c>
      <c r="K60" s="91">
        <v>2679</v>
      </c>
      <c r="L60" s="91">
        <v>943</v>
      </c>
      <c r="M60" s="93">
        <f t="shared" si="13"/>
        <v>3622</v>
      </c>
      <c r="O60" s="91">
        <v>4479</v>
      </c>
      <c r="P60" s="91">
        <v>2057</v>
      </c>
      <c r="Q60" s="93">
        <f t="shared" si="14"/>
        <v>6536</v>
      </c>
      <c r="S60" s="114">
        <f t="shared" si="15"/>
        <v>34837</v>
      </c>
      <c r="T60" s="114">
        <f t="shared" si="15"/>
        <v>5713</v>
      </c>
      <c r="U60" s="114">
        <f t="shared" si="16"/>
        <v>40550</v>
      </c>
    </row>
    <row r="61" spans="2:21">
      <c r="B61" s="67" t="s">
        <v>49</v>
      </c>
      <c r="C61" s="91">
        <v>4383</v>
      </c>
      <c r="D61" s="91">
        <v>25</v>
      </c>
      <c r="E61" s="93">
        <f t="shared" si="11"/>
        <v>4408</v>
      </c>
      <c r="G61" s="91">
        <v>866</v>
      </c>
      <c r="H61" s="91">
        <v>65</v>
      </c>
      <c r="I61" s="93">
        <f t="shared" si="12"/>
        <v>931</v>
      </c>
      <c r="K61" s="91">
        <v>247</v>
      </c>
      <c r="L61" s="91">
        <v>19</v>
      </c>
      <c r="M61" s="93">
        <f t="shared" si="13"/>
        <v>266</v>
      </c>
      <c r="O61" s="91">
        <v>279</v>
      </c>
      <c r="P61" s="91">
        <v>86</v>
      </c>
      <c r="Q61" s="93">
        <f t="shared" si="14"/>
        <v>365</v>
      </c>
      <c r="S61" s="114">
        <f t="shared" si="15"/>
        <v>5775</v>
      </c>
      <c r="T61" s="114">
        <f t="shared" si="15"/>
        <v>195</v>
      </c>
      <c r="U61" s="114">
        <f t="shared" si="16"/>
        <v>5970</v>
      </c>
    </row>
    <row r="62" spans="2:21">
      <c r="B62" s="67" t="s">
        <v>50</v>
      </c>
      <c r="C62" s="91">
        <v>2716</v>
      </c>
      <c r="D62" s="91">
        <v>8</v>
      </c>
      <c r="E62" s="93">
        <f t="shared" si="11"/>
        <v>2724</v>
      </c>
      <c r="G62" s="91">
        <v>652</v>
      </c>
      <c r="H62" s="91">
        <v>7</v>
      </c>
      <c r="I62" s="93">
        <f t="shared" si="12"/>
        <v>659</v>
      </c>
      <c r="K62" s="91">
        <v>149</v>
      </c>
      <c r="L62" s="91">
        <v>1</v>
      </c>
      <c r="M62" s="93">
        <f t="shared" si="13"/>
        <v>150</v>
      </c>
      <c r="O62" s="91">
        <v>85</v>
      </c>
      <c r="P62" s="91">
        <v>18</v>
      </c>
      <c r="Q62" s="93">
        <f t="shared" si="14"/>
        <v>103</v>
      </c>
      <c r="S62" s="114">
        <f t="shared" si="15"/>
        <v>3602</v>
      </c>
      <c r="T62" s="114">
        <f t="shared" si="15"/>
        <v>34</v>
      </c>
      <c r="U62" s="114">
        <f t="shared" si="16"/>
        <v>3636</v>
      </c>
    </row>
    <row r="63" spans="2:21">
      <c r="B63" s="67" t="s">
        <v>51</v>
      </c>
      <c r="C63" s="91">
        <v>4555</v>
      </c>
      <c r="D63" s="91">
        <v>18</v>
      </c>
      <c r="E63" s="93">
        <f t="shared" si="11"/>
        <v>4573</v>
      </c>
      <c r="G63" s="91">
        <v>738</v>
      </c>
      <c r="H63" s="91">
        <v>3</v>
      </c>
      <c r="I63" s="93">
        <f t="shared" si="12"/>
        <v>741</v>
      </c>
      <c r="K63" s="91">
        <v>168</v>
      </c>
      <c r="L63" s="91">
        <v>5</v>
      </c>
      <c r="M63" s="93">
        <f t="shared" si="13"/>
        <v>173</v>
      </c>
      <c r="O63" s="91">
        <v>608</v>
      </c>
      <c r="P63" s="91">
        <v>6</v>
      </c>
      <c r="Q63" s="93">
        <f t="shared" si="14"/>
        <v>614</v>
      </c>
      <c r="S63" s="114">
        <f t="shared" si="15"/>
        <v>6069</v>
      </c>
      <c r="T63" s="114">
        <f t="shared" si="15"/>
        <v>32</v>
      </c>
      <c r="U63" s="114">
        <f t="shared" si="16"/>
        <v>6101</v>
      </c>
    </row>
    <row r="64" spans="2:21">
      <c r="B64" s="67" t="s">
        <v>52</v>
      </c>
      <c r="C64" s="91">
        <v>2928</v>
      </c>
      <c r="D64" s="91">
        <v>44</v>
      </c>
      <c r="E64" s="93">
        <f t="shared" si="11"/>
        <v>2972</v>
      </c>
      <c r="G64" s="91">
        <v>689</v>
      </c>
      <c r="H64" s="91">
        <v>27</v>
      </c>
      <c r="I64" s="93">
        <f t="shared" si="12"/>
        <v>716</v>
      </c>
      <c r="K64" s="91">
        <v>199</v>
      </c>
      <c r="L64" s="91">
        <v>25</v>
      </c>
      <c r="M64" s="93">
        <f t="shared" si="13"/>
        <v>224</v>
      </c>
      <c r="O64" s="91">
        <v>338</v>
      </c>
      <c r="P64" s="91">
        <v>333</v>
      </c>
      <c r="Q64" s="93">
        <f t="shared" si="14"/>
        <v>671</v>
      </c>
      <c r="S64" s="114">
        <f t="shared" si="15"/>
        <v>4154</v>
      </c>
      <c r="T64" s="114">
        <f t="shared" si="15"/>
        <v>429</v>
      </c>
      <c r="U64" s="114">
        <f t="shared" si="16"/>
        <v>4583</v>
      </c>
    </row>
    <row r="65" spans="2:21">
      <c r="B65" s="67" t="s">
        <v>53</v>
      </c>
      <c r="C65" s="115">
        <v>8775</v>
      </c>
      <c r="D65" s="115">
        <v>301</v>
      </c>
      <c r="E65" s="116">
        <f t="shared" si="11"/>
        <v>9076</v>
      </c>
      <c r="G65" s="115">
        <v>2551</v>
      </c>
      <c r="H65" s="115">
        <v>544</v>
      </c>
      <c r="I65" s="116">
        <f t="shared" si="12"/>
        <v>3095</v>
      </c>
      <c r="K65" s="115">
        <v>857</v>
      </c>
      <c r="L65" s="115">
        <v>361</v>
      </c>
      <c r="M65" s="116">
        <f t="shared" si="13"/>
        <v>1218</v>
      </c>
      <c r="O65" s="115">
        <v>890</v>
      </c>
      <c r="P65" s="115">
        <v>871</v>
      </c>
      <c r="Q65" s="116">
        <f t="shared" si="14"/>
        <v>1761</v>
      </c>
      <c r="S65" s="117">
        <f t="shared" si="15"/>
        <v>13073</v>
      </c>
      <c r="T65" s="117">
        <f t="shared" si="15"/>
        <v>2077</v>
      </c>
      <c r="U65" s="117">
        <f t="shared" si="16"/>
        <v>15150</v>
      </c>
    </row>
    <row r="66" spans="2:21" ht="15">
      <c r="B66" s="118" t="s">
        <v>54</v>
      </c>
      <c r="C66" s="119">
        <f>SUM(C48:C65)</f>
        <v>275885</v>
      </c>
      <c r="D66" s="119">
        <f t="shared" ref="D66:E66" si="17">SUM(D48:D65)</f>
        <v>7422</v>
      </c>
      <c r="E66" s="119">
        <f t="shared" si="17"/>
        <v>283307</v>
      </c>
      <c r="G66" s="119">
        <f>SUM(G48:G65)</f>
        <v>65112</v>
      </c>
      <c r="H66" s="119">
        <f t="shared" ref="H66:I66" si="18">SUM(H48:H65)</f>
        <v>8560</v>
      </c>
      <c r="I66" s="119">
        <f t="shared" si="18"/>
        <v>73672</v>
      </c>
      <c r="K66" s="119">
        <f>SUM(K48:K65)</f>
        <v>30916</v>
      </c>
      <c r="L66" s="119">
        <f t="shared" ref="L66:M66" si="19">SUM(L48:L65)</f>
        <v>5614</v>
      </c>
      <c r="M66" s="119">
        <f t="shared" si="19"/>
        <v>36530</v>
      </c>
      <c r="O66" s="119">
        <f>SUM(O48:O65)</f>
        <v>87944</v>
      </c>
      <c r="P66" s="119">
        <f t="shared" ref="P66:Q66" si="20">SUM(P48:P65)</f>
        <v>23244</v>
      </c>
      <c r="Q66" s="119">
        <f t="shared" si="20"/>
        <v>111188</v>
      </c>
      <c r="S66" s="120">
        <f>SUM(S48:S65)</f>
        <v>459857</v>
      </c>
      <c r="T66" s="120">
        <f t="shared" ref="T66:U66" si="21">SUM(T48:T65)</f>
        <v>44840</v>
      </c>
      <c r="U66" s="120">
        <f t="shared" si="21"/>
        <v>504697</v>
      </c>
    </row>
    <row r="68" spans="2:21" ht="15">
      <c r="B68" s="97" t="s">
        <v>56</v>
      </c>
    </row>
  </sheetData>
  <mergeCells count="14">
    <mergeCell ref="S44:U44"/>
    <mergeCell ref="B8:U8"/>
    <mergeCell ref="B9:U9"/>
    <mergeCell ref="B15:B17"/>
    <mergeCell ref="C15:E15"/>
    <mergeCell ref="G15:I15"/>
    <mergeCell ref="K15:M15"/>
    <mergeCell ref="O15:Q15"/>
    <mergeCell ref="S15:U15"/>
    <mergeCell ref="B44:B46"/>
    <mergeCell ref="C44:E44"/>
    <mergeCell ref="G44:I44"/>
    <mergeCell ref="K44:M44"/>
    <mergeCell ref="O44:Q44"/>
  </mergeCells>
  <hyperlinks>
    <hyperlink ref="B1" location="Inicio!B10" display="Ir a inicio" xr:uid="{EC0E6BFF-CAFD-4154-BCD9-7F69E62841C1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2" orientation="landscape" r:id="rId1"/>
  <headerFooter alignWithMargins="0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2EE0-59EA-4704-AF5C-16E023B1CC2B}">
  <sheetPr>
    <pageSetUpPr fitToPage="1"/>
  </sheetPr>
  <dimension ref="A1:U66"/>
  <sheetViews>
    <sheetView showGridLines="0" zoomScaleNormal="100" workbookViewId="0">
      <selection activeCell="Q66" sqref="Q66"/>
    </sheetView>
  </sheetViews>
  <sheetFormatPr baseColWidth="10" defaultColWidth="11.42578125" defaultRowHeight="14.25"/>
  <cols>
    <col min="1" max="1" width="1.7109375" style="67" customWidth="1"/>
    <col min="2" max="2" width="45.140625" style="67" customWidth="1"/>
    <col min="3" max="5" width="12.28515625" style="91" customWidth="1"/>
    <col min="6" max="6" width="2.7109375" style="91" customWidth="1"/>
    <col min="7" max="9" width="12.28515625" style="91" customWidth="1"/>
    <col min="10" max="10" width="2.7109375" style="91" customWidth="1"/>
    <col min="11" max="13" width="12.28515625" style="91" customWidth="1"/>
    <col min="14" max="14" width="2.7109375" style="91" customWidth="1"/>
    <col min="15" max="17" width="14.7109375" style="91" customWidth="1"/>
    <col min="18" max="18" width="2.7109375" style="91" customWidth="1"/>
    <col min="19" max="21" width="14.140625" style="91" customWidth="1"/>
    <col min="22" max="16384" width="11.42578125" style="67"/>
  </cols>
  <sheetData>
    <row r="1" spans="1:21">
      <c r="A1" s="87"/>
      <c r="B1" s="87" t="s">
        <v>12</v>
      </c>
      <c r="C1" s="103"/>
      <c r="D1" s="103"/>
      <c r="E1" s="103"/>
      <c r="F1" s="103"/>
      <c r="G1" s="103"/>
      <c r="H1" s="103"/>
      <c r="I1" s="103"/>
      <c r="J1" s="103"/>
    </row>
    <row r="2" spans="1:21">
      <c r="A2" s="88"/>
      <c r="B2" s="87"/>
      <c r="C2" s="103"/>
      <c r="D2" s="103"/>
      <c r="E2" s="103"/>
      <c r="F2" s="103"/>
    </row>
    <row r="3" spans="1:21">
      <c r="A3" s="88"/>
      <c r="B3" s="87"/>
      <c r="C3" s="103"/>
      <c r="D3" s="103"/>
      <c r="E3" s="103"/>
      <c r="F3" s="103"/>
    </row>
    <row r="4" spans="1:21">
      <c r="A4" s="88"/>
      <c r="B4" s="87"/>
      <c r="C4" s="103"/>
      <c r="D4" s="103"/>
      <c r="E4" s="103"/>
      <c r="F4" s="103"/>
    </row>
    <row r="5" spans="1:21">
      <c r="A5" s="88"/>
      <c r="B5" s="87"/>
      <c r="C5" s="103"/>
      <c r="D5" s="103"/>
      <c r="E5" s="103"/>
      <c r="F5" s="103"/>
    </row>
    <row r="6" spans="1:21">
      <c r="A6" s="88"/>
      <c r="B6" s="87"/>
      <c r="C6" s="103"/>
      <c r="D6" s="103"/>
      <c r="E6" s="103"/>
      <c r="F6" s="103"/>
    </row>
    <row r="7" spans="1:21">
      <c r="A7" s="88"/>
      <c r="B7" s="87"/>
      <c r="C7" s="103"/>
      <c r="D7" s="103"/>
      <c r="E7" s="103"/>
      <c r="F7" s="103"/>
    </row>
    <row r="8" spans="1:21" ht="26.25">
      <c r="A8" s="65"/>
      <c r="B8" s="165" t="s">
        <v>57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</row>
    <row r="9" spans="1:21">
      <c r="A9" s="65"/>
      <c r="B9" s="159" t="s">
        <v>130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</row>
    <row r="10" spans="1:21" ht="15" thickBot="1">
      <c r="A10" s="65"/>
      <c r="B10" s="90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</row>
    <row r="11" spans="1:21">
      <c r="A11" s="65"/>
      <c r="B11" s="65"/>
      <c r="C11" s="103"/>
      <c r="D11" s="103"/>
      <c r="E11" s="103"/>
      <c r="F11" s="103"/>
      <c r="G11" s="103"/>
      <c r="H11" s="103"/>
      <c r="I11" s="103"/>
      <c r="J11" s="103"/>
    </row>
    <row r="12" spans="1:21">
      <c r="A12" s="65"/>
      <c r="B12" s="65"/>
      <c r="C12" s="103"/>
      <c r="D12" s="103"/>
      <c r="E12" s="103"/>
      <c r="F12" s="103"/>
      <c r="G12" s="103"/>
      <c r="H12" s="103"/>
      <c r="I12" s="103"/>
      <c r="J12" s="103"/>
    </row>
    <row r="13" spans="1:21" ht="15">
      <c r="A13" s="65"/>
      <c r="B13" s="92" t="s">
        <v>35</v>
      </c>
      <c r="C13" s="103"/>
      <c r="D13" s="103"/>
      <c r="E13" s="103"/>
      <c r="F13" s="103"/>
      <c r="G13" s="103"/>
      <c r="H13" s="103"/>
      <c r="I13" s="103"/>
      <c r="J13" s="80"/>
      <c r="R13" s="80"/>
    </row>
    <row r="14" spans="1:21" ht="15">
      <c r="A14" s="65"/>
      <c r="B14" s="92"/>
      <c r="C14" s="103"/>
      <c r="D14" s="103"/>
      <c r="E14" s="103"/>
      <c r="F14" s="103"/>
      <c r="G14" s="103"/>
      <c r="H14" s="103"/>
      <c r="I14" s="103"/>
      <c r="J14" s="80"/>
      <c r="N14" s="80"/>
      <c r="R14" s="80"/>
    </row>
    <row r="15" spans="1:21" s="109" customFormat="1" ht="24" customHeight="1">
      <c r="A15" s="89"/>
      <c r="B15" s="168"/>
      <c r="C15" s="169" t="s">
        <v>19</v>
      </c>
      <c r="D15" s="167"/>
      <c r="E15" s="167"/>
      <c r="F15" s="106"/>
      <c r="G15" s="167" t="s">
        <v>20</v>
      </c>
      <c r="H15" s="167"/>
      <c r="I15" s="167"/>
      <c r="J15" s="107"/>
      <c r="K15" s="169" t="s">
        <v>21</v>
      </c>
      <c r="L15" s="167"/>
      <c r="M15" s="167"/>
      <c r="N15" s="108"/>
      <c r="O15" s="167" t="s">
        <v>22</v>
      </c>
      <c r="P15" s="167"/>
      <c r="Q15" s="167"/>
      <c r="R15" s="107"/>
      <c r="S15" s="167" t="s">
        <v>33</v>
      </c>
      <c r="T15" s="167"/>
      <c r="U15" s="167"/>
    </row>
    <row r="16" spans="1:21" ht="15">
      <c r="A16" s="65"/>
      <c r="B16" s="168"/>
      <c r="C16" s="110"/>
      <c r="D16" s="110"/>
      <c r="E16" s="110"/>
      <c r="F16" s="103"/>
      <c r="G16" s="110"/>
      <c r="H16" s="110"/>
      <c r="I16" s="110"/>
      <c r="J16" s="111"/>
      <c r="K16" s="110"/>
      <c r="L16" s="110"/>
      <c r="M16" s="110"/>
      <c r="N16" s="111"/>
      <c r="O16" s="110"/>
      <c r="P16" s="110"/>
      <c r="Q16" s="110"/>
      <c r="R16" s="111"/>
      <c r="S16" s="110"/>
      <c r="T16" s="110"/>
      <c r="U16" s="110"/>
    </row>
    <row r="17" spans="1:21" ht="15">
      <c r="A17" s="65"/>
      <c r="B17" s="168"/>
      <c r="C17" s="112" t="s">
        <v>26</v>
      </c>
      <c r="D17" s="112" t="s">
        <v>27</v>
      </c>
      <c r="E17" s="112" t="s">
        <v>18</v>
      </c>
      <c r="F17" s="103"/>
      <c r="G17" s="112" t="s">
        <v>26</v>
      </c>
      <c r="H17" s="112" t="s">
        <v>27</v>
      </c>
      <c r="I17" s="112" t="s">
        <v>18</v>
      </c>
      <c r="J17" s="111"/>
      <c r="K17" s="112" t="s">
        <v>26</v>
      </c>
      <c r="L17" s="112" t="s">
        <v>27</v>
      </c>
      <c r="M17" s="112" t="s">
        <v>18</v>
      </c>
      <c r="N17" s="111"/>
      <c r="O17" s="112" t="s">
        <v>26</v>
      </c>
      <c r="P17" s="112" t="s">
        <v>27</v>
      </c>
      <c r="Q17" s="112" t="s">
        <v>18</v>
      </c>
      <c r="R17" s="111"/>
      <c r="S17" s="112" t="s">
        <v>26</v>
      </c>
      <c r="T17" s="112" t="s">
        <v>27</v>
      </c>
      <c r="U17" s="112" t="s">
        <v>18</v>
      </c>
    </row>
    <row r="18" spans="1:21" ht="15">
      <c r="A18" s="65"/>
      <c r="B18" s="92"/>
      <c r="C18" s="80"/>
      <c r="D18" s="80"/>
      <c r="E18" s="80"/>
      <c r="F18" s="103"/>
      <c r="G18" s="80"/>
      <c r="H18" s="80"/>
      <c r="I18" s="80"/>
      <c r="J18" s="80"/>
      <c r="K18" s="80"/>
      <c r="L18" s="80"/>
      <c r="M18" s="80"/>
      <c r="N18" s="111"/>
      <c r="O18" s="80"/>
      <c r="P18" s="80"/>
      <c r="Q18" s="80"/>
      <c r="R18" s="80"/>
      <c r="S18" s="80"/>
      <c r="T18" s="80"/>
      <c r="U18" s="80"/>
    </row>
    <row r="19" spans="1:21">
      <c r="A19" s="65"/>
      <c r="B19" s="65" t="s">
        <v>58</v>
      </c>
      <c r="C19" s="80">
        <v>454529.30103100021</v>
      </c>
      <c r="D19" s="80">
        <v>684332.06373959011</v>
      </c>
      <c r="E19" s="80">
        <f>+C19+D19</f>
        <v>1138861.3647705903</v>
      </c>
      <c r="F19" s="103"/>
      <c r="G19" s="80">
        <v>644054.87124000234</v>
      </c>
      <c r="H19" s="80">
        <v>1688187.7889968914</v>
      </c>
      <c r="I19" s="80">
        <f>+G19+H19</f>
        <v>2332242.6602368937</v>
      </c>
      <c r="J19" s="80"/>
      <c r="K19" s="80">
        <v>568321.82741000038</v>
      </c>
      <c r="L19" s="80">
        <v>2193880.3994208681</v>
      </c>
      <c r="M19" s="80">
        <f>+K19+L19</f>
        <v>2762202.2268308685</v>
      </c>
      <c r="N19" s="80"/>
      <c r="O19" s="80">
        <v>2895982.7241473468</v>
      </c>
      <c r="P19" s="80">
        <v>10493801.186572187</v>
      </c>
      <c r="Q19" s="80">
        <f>+O19+P19</f>
        <v>13389783.910719533</v>
      </c>
      <c r="R19" s="80"/>
      <c r="S19" s="113">
        <f>+C19+G19+K19+O19</f>
        <v>4562888.7238283493</v>
      </c>
      <c r="T19" s="113">
        <f>+D19+H19+L19+P19</f>
        <v>15060201.438729536</v>
      </c>
      <c r="U19" s="113">
        <f>+S19+T19</f>
        <v>19623090.162557885</v>
      </c>
    </row>
    <row r="20" spans="1:21">
      <c r="B20" s="67" t="s">
        <v>59</v>
      </c>
      <c r="C20" s="91">
        <v>368156.02047999937</v>
      </c>
      <c r="D20" s="91">
        <v>106608.09514944999</v>
      </c>
      <c r="E20" s="93">
        <f t="shared" ref="E20:E36" si="0">+C20+D20</f>
        <v>474764.11562944937</v>
      </c>
      <c r="G20" s="91">
        <v>125330.08458099999</v>
      </c>
      <c r="H20" s="91">
        <v>42129.004894430007</v>
      </c>
      <c r="I20" s="93">
        <f t="shared" ref="I20:I36" si="1">+G20+H20</f>
        <v>167459.08947543</v>
      </c>
      <c r="K20" s="91">
        <v>103681.70591899999</v>
      </c>
      <c r="L20" s="91">
        <v>165603.18212356008</v>
      </c>
      <c r="M20" s="93">
        <f t="shared" ref="M20:M36" si="2">+K20+L20</f>
        <v>269284.88804256008</v>
      </c>
      <c r="O20" s="91">
        <v>761472.759545999</v>
      </c>
      <c r="P20" s="91">
        <v>377534.83622416022</v>
      </c>
      <c r="Q20" s="93">
        <f t="shared" ref="Q20:Q36" si="3">+O20+P20</f>
        <v>1139007.5957701593</v>
      </c>
      <c r="S20" s="114">
        <f t="shared" ref="S20:T36" si="4">+C20+G20+K20+O20</f>
        <v>1358640.5705259982</v>
      </c>
      <c r="T20" s="114">
        <f t="shared" si="4"/>
        <v>691875.1183916002</v>
      </c>
      <c r="U20" s="114">
        <f t="shared" ref="U20:U36" si="5">+S20+T20</f>
        <v>2050515.6889175985</v>
      </c>
    </row>
    <row r="21" spans="1:21">
      <c r="B21" s="67" t="s">
        <v>60</v>
      </c>
      <c r="C21" s="91">
        <v>5869.3160370000005</v>
      </c>
      <c r="D21" s="91">
        <v>11707.871960999999</v>
      </c>
      <c r="E21" s="93">
        <f t="shared" si="0"/>
        <v>17577.187998000001</v>
      </c>
      <c r="G21" s="91">
        <v>1528.4443980000003</v>
      </c>
      <c r="I21" s="93">
        <f t="shared" si="1"/>
        <v>1528.4443980000003</v>
      </c>
      <c r="K21" s="91">
        <v>7261.0893980000001</v>
      </c>
      <c r="L21" s="91">
        <v>16891.521194020002</v>
      </c>
      <c r="M21" s="93">
        <f t="shared" si="2"/>
        <v>24152.610592020003</v>
      </c>
      <c r="O21" s="91">
        <v>32440.056014319987</v>
      </c>
      <c r="P21" s="91">
        <v>77564.173545150014</v>
      </c>
      <c r="Q21" s="93">
        <f t="shared" si="3"/>
        <v>110004.22955947</v>
      </c>
      <c r="S21" s="114">
        <f t="shared" si="4"/>
        <v>47098.905847319984</v>
      </c>
      <c r="T21" s="114">
        <f t="shared" si="4"/>
        <v>106163.56670017002</v>
      </c>
      <c r="U21" s="114">
        <f t="shared" si="5"/>
        <v>153262.47254749</v>
      </c>
    </row>
    <row r="22" spans="1:21">
      <c r="B22" s="67" t="s">
        <v>61</v>
      </c>
      <c r="C22" s="91">
        <v>1891528.8949823545</v>
      </c>
      <c r="D22" s="91">
        <v>514102.68855954998</v>
      </c>
      <c r="E22" s="93">
        <f t="shared" si="0"/>
        <v>2405631.5835419046</v>
      </c>
      <c r="G22" s="91">
        <v>1502254.0138369298</v>
      </c>
      <c r="H22" s="91">
        <v>298918.06536675064</v>
      </c>
      <c r="I22" s="93">
        <f t="shared" si="1"/>
        <v>1801172.0792036804</v>
      </c>
      <c r="K22" s="91">
        <v>1347108.4296248674</v>
      </c>
      <c r="L22" s="91">
        <v>552737.5972710615</v>
      </c>
      <c r="M22" s="93">
        <f t="shared" si="2"/>
        <v>1899846.0268959289</v>
      </c>
      <c r="O22" s="91">
        <v>12888468.608872317</v>
      </c>
      <c r="P22" s="91">
        <v>19289159.292080596</v>
      </c>
      <c r="Q22" s="93">
        <f t="shared" si="3"/>
        <v>32177627.900952913</v>
      </c>
      <c r="S22" s="114">
        <f t="shared" si="4"/>
        <v>17629359.947316468</v>
      </c>
      <c r="T22" s="114">
        <f t="shared" si="4"/>
        <v>20654917.643277958</v>
      </c>
      <c r="U22" s="114">
        <f t="shared" si="5"/>
        <v>38284277.590594426</v>
      </c>
    </row>
    <row r="23" spans="1:21">
      <c r="B23" s="67" t="s">
        <v>62</v>
      </c>
      <c r="C23" s="91">
        <v>264904.45415399969</v>
      </c>
      <c r="D23" s="91">
        <v>169863.6123842801</v>
      </c>
      <c r="E23" s="93">
        <f t="shared" si="0"/>
        <v>434768.06653827976</v>
      </c>
      <c r="G23" s="91">
        <v>194177.97959400015</v>
      </c>
      <c r="H23" s="91">
        <v>69986.537670989987</v>
      </c>
      <c r="I23" s="93">
        <f t="shared" si="1"/>
        <v>264164.51726499014</v>
      </c>
      <c r="K23" s="91">
        <v>187373.92455399985</v>
      </c>
      <c r="L23" s="91">
        <v>34028.143677999986</v>
      </c>
      <c r="M23" s="93">
        <f t="shared" si="2"/>
        <v>221402.06823199985</v>
      </c>
      <c r="O23" s="91">
        <v>2871799.0876080021</v>
      </c>
      <c r="P23" s="91">
        <v>803865.20467444928</v>
      </c>
      <c r="Q23" s="93">
        <f t="shared" si="3"/>
        <v>3675664.2922824514</v>
      </c>
      <c r="S23" s="114">
        <f t="shared" si="4"/>
        <v>3518255.4459100021</v>
      </c>
      <c r="T23" s="114">
        <f t="shared" si="4"/>
        <v>1077743.4984077194</v>
      </c>
      <c r="U23" s="114">
        <f t="shared" si="5"/>
        <v>4595998.9443177218</v>
      </c>
    </row>
    <row r="24" spans="1:21">
      <c r="B24" s="67" t="s">
        <v>63</v>
      </c>
      <c r="C24" s="91">
        <v>15984.000788000005</v>
      </c>
      <c r="D24" s="91">
        <v>108657.39064851003</v>
      </c>
      <c r="E24" s="93">
        <f t="shared" si="0"/>
        <v>124641.39143651004</v>
      </c>
      <c r="G24" s="91">
        <v>65594.662557000003</v>
      </c>
      <c r="H24" s="91">
        <v>7620.1546595899999</v>
      </c>
      <c r="I24" s="93">
        <f t="shared" si="1"/>
        <v>73214.817216590003</v>
      </c>
      <c r="K24" s="91">
        <v>64008.371008000031</v>
      </c>
      <c r="L24" s="91">
        <v>17915.180382659997</v>
      </c>
      <c r="M24" s="93">
        <f t="shared" si="2"/>
        <v>81923.551390660024</v>
      </c>
      <c r="O24" s="91">
        <v>739263.42186100013</v>
      </c>
      <c r="P24" s="91">
        <v>1828753.7014477095</v>
      </c>
      <c r="Q24" s="93">
        <f t="shared" si="3"/>
        <v>2568017.1233087098</v>
      </c>
      <c r="S24" s="114">
        <f t="shared" si="4"/>
        <v>884850.45621400024</v>
      </c>
      <c r="T24" s="114">
        <f t="shared" si="4"/>
        <v>1962946.4271384694</v>
      </c>
      <c r="U24" s="114">
        <f t="shared" si="5"/>
        <v>2847796.8833524697</v>
      </c>
    </row>
    <row r="25" spans="1:21">
      <c r="B25" s="67" t="s">
        <v>64</v>
      </c>
      <c r="C25" s="91">
        <v>4067.7363739999982</v>
      </c>
      <c r="D25" s="91">
        <v>105.87025014</v>
      </c>
      <c r="E25" s="93">
        <f t="shared" si="0"/>
        <v>4173.6066241399985</v>
      </c>
      <c r="G25" s="91">
        <v>97397.094297000018</v>
      </c>
      <c r="H25" s="91">
        <v>9000.7162443699999</v>
      </c>
      <c r="I25" s="93">
        <f t="shared" si="1"/>
        <v>106397.81054137001</v>
      </c>
      <c r="K25" s="91">
        <v>6759.5635840000004</v>
      </c>
      <c r="L25" s="91">
        <v>4600.0122667000005</v>
      </c>
      <c r="M25" s="93">
        <f t="shared" si="2"/>
        <v>11359.575850700001</v>
      </c>
      <c r="O25" s="91">
        <v>6404.8580660000007</v>
      </c>
      <c r="P25" s="91">
        <v>28887.303140099997</v>
      </c>
      <c r="Q25" s="93">
        <f t="shared" si="3"/>
        <v>35292.161206099998</v>
      </c>
      <c r="S25" s="114">
        <f t="shared" si="4"/>
        <v>114629.25232100002</v>
      </c>
      <c r="T25" s="114">
        <f t="shared" si="4"/>
        <v>42593.901901309997</v>
      </c>
      <c r="U25" s="114">
        <f t="shared" si="5"/>
        <v>157223.15422231003</v>
      </c>
    </row>
    <row r="26" spans="1:21">
      <c r="B26" s="67" t="s">
        <v>65</v>
      </c>
      <c r="C26" s="91">
        <v>221714.34598100025</v>
      </c>
      <c r="D26" s="91">
        <v>23023.871988950003</v>
      </c>
      <c r="E26" s="93">
        <f t="shared" si="0"/>
        <v>244738.21796995026</v>
      </c>
      <c r="G26" s="91">
        <v>246715.95137800003</v>
      </c>
      <c r="H26" s="91">
        <v>89417.67574852999</v>
      </c>
      <c r="I26" s="93">
        <f t="shared" si="1"/>
        <v>336133.62712653005</v>
      </c>
      <c r="K26" s="91">
        <v>277216.69221000001</v>
      </c>
      <c r="L26" s="91">
        <v>109060.21411876996</v>
      </c>
      <c r="M26" s="93">
        <f t="shared" si="2"/>
        <v>386276.90632876998</v>
      </c>
      <c r="O26" s="91">
        <v>2583945.8232970042</v>
      </c>
      <c r="P26" s="91">
        <v>1397023.4171579988</v>
      </c>
      <c r="Q26" s="93">
        <f t="shared" si="3"/>
        <v>3980969.240455003</v>
      </c>
      <c r="S26" s="114">
        <f t="shared" si="4"/>
        <v>3329592.8128660046</v>
      </c>
      <c r="T26" s="114">
        <f t="shared" si="4"/>
        <v>1618525.1790142488</v>
      </c>
      <c r="U26" s="114">
        <f t="shared" si="5"/>
        <v>4948117.991880253</v>
      </c>
    </row>
    <row r="27" spans="1:21">
      <c r="B27" s="67" t="s">
        <v>66</v>
      </c>
      <c r="C27" s="91">
        <v>95725.373514000355</v>
      </c>
      <c r="D27" s="91">
        <v>7510.6622939999997</v>
      </c>
      <c r="E27" s="93">
        <f t="shared" si="0"/>
        <v>103236.03580800035</v>
      </c>
      <c r="G27" s="91">
        <v>59461.247330999962</v>
      </c>
      <c r="H27" s="91">
        <v>7195.2751829200042</v>
      </c>
      <c r="I27" s="93">
        <f t="shared" si="1"/>
        <v>66656.522513919961</v>
      </c>
      <c r="K27" s="91">
        <v>37601.812637999996</v>
      </c>
      <c r="L27" s="91">
        <v>28568.980401979996</v>
      </c>
      <c r="M27" s="93">
        <f t="shared" si="2"/>
        <v>66170.793039979995</v>
      </c>
      <c r="O27" s="91">
        <v>203706.03337099979</v>
      </c>
      <c r="P27" s="91">
        <v>530890.39457014017</v>
      </c>
      <c r="Q27" s="93">
        <f t="shared" si="3"/>
        <v>734596.42794114002</v>
      </c>
      <c r="S27" s="114">
        <f t="shared" si="4"/>
        <v>396494.46685400011</v>
      </c>
      <c r="T27" s="114">
        <f t="shared" si="4"/>
        <v>574165.31244904012</v>
      </c>
      <c r="U27" s="114">
        <f t="shared" si="5"/>
        <v>970659.77930304024</v>
      </c>
    </row>
    <row r="28" spans="1:21">
      <c r="B28" s="67" t="s">
        <v>67</v>
      </c>
      <c r="C28" s="91">
        <v>35608.711822999976</v>
      </c>
      <c r="D28" s="91">
        <v>294542.95808338025</v>
      </c>
      <c r="E28" s="93">
        <f t="shared" si="0"/>
        <v>330151.66990638024</v>
      </c>
      <c r="G28" s="91">
        <v>33461.973192000019</v>
      </c>
      <c r="H28" s="91">
        <v>25791.767509239999</v>
      </c>
      <c r="I28" s="93">
        <f t="shared" si="1"/>
        <v>59253.740701240022</v>
      </c>
      <c r="K28" s="91">
        <v>63380.886139000002</v>
      </c>
      <c r="L28" s="91">
        <v>2629.6553924099999</v>
      </c>
      <c r="M28" s="93">
        <f t="shared" si="2"/>
        <v>66010.541531409996</v>
      </c>
      <c r="O28" s="91">
        <v>1087733.3694759985</v>
      </c>
      <c r="P28" s="91">
        <v>503554.54765145003</v>
      </c>
      <c r="Q28" s="93">
        <f t="shared" si="3"/>
        <v>1591287.9171274486</v>
      </c>
      <c r="S28" s="114">
        <f t="shared" si="4"/>
        <v>1220184.9406299985</v>
      </c>
      <c r="T28" s="114">
        <f t="shared" si="4"/>
        <v>826518.92863648036</v>
      </c>
      <c r="U28" s="114">
        <f t="shared" si="5"/>
        <v>2046703.8692664788</v>
      </c>
    </row>
    <row r="29" spans="1:21">
      <c r="B29" s="67" t="s">
        <v>68</v>
      </c>
      <c r="C29" s="91">
        <v>6639.3936339999982</v>
      </c>
      <c r="D29" s="91">
        <v>37334.386767270007</v>
      </c>
      <c r="E29" s="93">
        <f t="shared" si="0"/>
        <v>43973.780401270007</v>
      </c>
      <c r="G29" s="91">
        <v>13837.862689000005</v>
      </c>
      <c r="H29" s="91">
        <v>2010.8704019999998</v>
      </c>
      <c r="I29" s="93">
        <f t="shared" si="1"/>
        <v>15848.733091000006</v>
      </c>
      <c r="K29" s="91">
        <v>6870.8453710000013</v>
      </c>
      <c r="L29" s="91">
        <v>5001.1899967099998</v>
      </c>
      <c r="M29" s="93">
        <f t="shared" si="2"/>
        <v>11872.035367710001</v>
      </c>
      <c r="O29" s="91">
        <v>224897.50867700001</v>
      </c>
      <c r="P29" s="91">
        <v>120131.96169432007</v>
      </c>
      <c r="Q29" s="93">
        <f t="shared" si="3"/>
        <v>345029.47037132009</v>
      </c>
      <c r="S29" s="114">
        <f t="shared" si="4"/>
        <v>252245.61037100002</v>
      </c>
      <c r="T29" s="114">
        <f t="shared" si="4"/>
        <v>164478.40886030009</v>
      </c>
      <c r="U29" s="114">
        <f t="shared" si="5"/>
        <v>416724.0192313001</v>
      </c>
    </row>
    <row r="30" spans="1:21">
      <c r="B30" s="67" t="s">
        <v>69</v>
      </c>
      <c r="C30" s="91">
        <v>123413.99852900005</v>
      </c>
      <c r="D30" s="91">
        <v>118556.33273599998</v>
      </c>
      <c r="E30" s="93">
        <f t="shared" si="0"/>
        <v>241970.33126500004</v>
      </c>
      <c r="G30" s="91">
        <v>134876.4809090003</v>
      </c>
      <c r="H30" s="91">
        <v>22850.689536639999</v>
      </c>
      <c r="I30" s="93">
        <f t="shared" si="1"/>
        <v>157727.17044564028</v>
      </c>
      <c r="K30" s="91">
        <v>114266.48452800012</v>
      </c>
      <c r="L30" s="91">
        <v>15689.835295700001</v>
      </c>
      <c r="M30" s="93">
        <f t="shared" si="2"/>
        <v>129956.31982370012</v>
      </c>
      <c r="O30" s="91">
        <v>2554621.0609336374</v>
      </c>
      <c r="P30" s="91">
        <v>2138636.1314669498</v>
      </c>
      <c r="Q30" s="93">
        <f t="shared" si="3"/>
        <v>4693257.1924005877</v>
      </c>
      <c r="S30" s="114">
        <f t="shared" si="4"/>
        <v>2927178.0248996378</v>
      </c>
      <c r="T30" s="114">
        <f t="shared" si="4"/>
        <v>2295732.9890352897</v>
      </c>
      <c r="U30" s="114">
        <f t="shared" si="5"/>
        <v>5222911.0139349271</v>
      </c>
    </row>
    <row r="31" spans="1:21">
      <c r="B31" s="67" t="s">
        <v>70</v>
      </c>
      <c r="C31" s="91">
        <v>28667.423057999975</v>
      </c>
      <c r="D31" s="91">
        <v>1401.7241657699999</v>
      </c>
      <c r="E31" s="93">
        <f t="shared" si="0"/>
        <v>30069.147223769975</v>
      </c>
      <c r="G31" s="91">
        <v>15008.853000999989</v>
      </c>
      <c r="H31" s="91">
        <v>439.11388599999998</v>
      </c>
      <c r="I31" s="93">
        <f t="shared" si="1"/>
        <v>15447.966886999988</v>
      </c>
      <c r="K31" s="91">
        <v>20780.951777999999</v>
      </c>
      <c r="L31" s="91">
        <v>18.414282</v>
      </c>
      <c r="M31" s="93">
        <f t="shared" si="2"/>
        <v>20799.36606</v>
      </c>
      <c r="O31" s="91">
        <v>739971.69393700152</v>
      </c>
      <c r="P31" s="91">
        <v>1824531.9092147204</v>
      </c>
      <c r="Q31" s="93">
        <f t="shared" si="3"/>
        <v>2564503.6031517219</v>
      </c>
      <c r="S31" s="114">
        <f t="shared" si="4"/>
        <v>804428.92177400144</v>
      </c>
      <c r="T31" s="114">
        <f t="shared" si="4"/>
        <v>1826391.1615484904</v>
      </c>
      <c r="U31" s="114">
        <f t="shared" si="5"/>
        <v>2630820.083322492</v>
      </c>
    </row>
    <row r="32" spans="1:21">
      <c r="B32" s="67" t="s">
        <v>71</v>
      </c>
      <c r="C32" s="91">
        <v>5176.5698459999994</v>
      </c>
      <c r="D32" s="91">
        <v>14936.023011880001</v>
      </c>
      <c r="E32" s="93">
        <f t="shared" si="0"/>
        <v>20112.592857880001</v>
      </c>
      <c r="G32" s="91">
        <v>66931.887437999991</v>
      </c>
      <c r="H32" s="91">
        <v>112.426304</v>
      </c>
      <c r="I32" s="93">
        <f t="shared" si="1"/>
        <v>67044.313741999984</v>
      </c>
      <c r="K32" s="91">
        <v>4359.0785539999997</v>
      </c>
      <c r="L32" s="91">
        <v>251.92983899999996</v>
      </c>
      <c r="M32" s="93">
        <f t="shared" si="2"/>
        <v>4611.0083930000001</v>
      </c>
      <c r="O32" s="91">
        <v>233652.79485100004</v>
      </c>
      <c r="P32" s="91">
        <v>639301.86723898002</v>
      </c>
      <c r="Q32" s="93">
        <f t="shared" si="3"/>
        <v>872954.66208998009</v>
      </c>
      <c r="S32" s="114">
        <f t="shared" si="4"/>
        <v>310120.33068900002</v>
      </c>
      <c r="T32" s="114">
        <f t="shared" si="4"/>
        <v>654602.24639385997</v>
      </c>
      <c r="U32" s="114">
        <f t="shared" si="5"/>
        <v>964722.57708286005</v>
      </c>
    </row>
    <row r="33" spans="1:21">
      <c r="B33" s="67" t="s">
        <v>72</v>
      </c>
      <c r="C33" s="91">
        <v>172543.84332399935</v>
      </c>
      <c r="D33" s="91">
        <v>10302.533185720002</v>
      </c>
      <c r="E33" s="93">
        <f t="shared" si="0"/>
        <v>182846.37650971935</v>
      </c>
      <c r="G33" s="91">
        <v>84621.070516999986</v>
      </c>
      <c r="H33" s="91">
        <v>74159.587864699992</v>
      </c>
      <c r="I33" s="93">
        <f t="shared" si="1"/>
        <v>158780.65838169999</v>
      </c>
      <c r="K33" s="91">
        <v>71044.736824000007</v>
      </c>
      <c r="L33" s="91">
        <v>46987.264809999993</v>
      </c>
      <c r="M33" s="93">
        <f t="shared" si="2"/>
        <v>118032.001634</v>
      </c>
      <c r="O33" s="91">
        <v>136148.05419600004</v>
      </c>
      <c r="P33" s="91">
        <v>93586.67712996999</v>
      </c>
      <c r="Q33" s="93">
        <f t="shared" si="3"/>
        <v>229734.73132597003</v>
      </c>
      <c r="S33" s="114">
        <f t="shared" si="4"/>
        <v>464357.70486099937</v>
      </c>
      <c r="T33" s="114">
        <f t="shared" si="4"/>
        <v>225036.06299039</v>
      </c>
      <c r="U33" s="114">
        <f t="shared" si="5"/>
        <v>689393.76785138936</v>
      </c>
    </row>
    <row r="34" spans="1:21">
      <c r="B34" s="67" t="s">
        <v>73</v>
      </c>
      <c r="C34" s="91">
        <v>2275761.2238735021</v>
      </c>
      <c r="D34" s="91">
        <v>368598.15427873033</v>
      </c>
      <c r="E34" s="93">
        <f t="shared" si="0"/>
        <v>2644359.3781522326</v>
      </c>
      <c r="G34" s="91">
        <v>737718.91177400015</v>
      </c>
      <c r="H34" s="91">
        <v>288800.89621859021</v>
      </c>
      <c r="I34" s="93">
        <f t="shared" si="1"/>
        <v>1026519.8079925904</v>
      </c>
      <c r="K34" s="91">
        <v>319513.14800799993</v>
      </c>
      <c r="L34" s="91">
        <v>175809.95447058018</v>
      </c>
      <c r="M34" s="93">
        <f t="shared" si="2"/>
        <v>495323.10247858008</v>
      </c>
      <c r="O34" s="91">
        <v>1683384.0919696707</v>
      </c>
      <c r="P34" s="91">
        <v>1250719.1128983095</v>
      </c>
      <c r="Q34" s="93">
        <f t="shared" si="3"/>
        <v>2934103.2048679804</v>
      </c>
      <c r="S34" s="114">
        <f t="shared" si="4"/>
        <v>5016377.3756251726</v>
      </c>
      <c r="T34" s="114">
        <f t="shared" si="4"/>
        <v>2083928.1178662102</v>
      </c>
      <c r="U34" s="114">
        <f t="shared" si="5"/>
        <v>7100305.4934913833</v>
      </c>
    </row>
    <row r="35" spans="1:21">
      <c r="B35" s="67" t="s">
        <v>74</v>
      </c>
      <c r="C35" s="91">
        <v>92163.006536000059</v>
      </c>
      <c r="D35" s="91">
        <v>8600.2619438399997</v>
      </c>
      <c r="E35" s="93">
        <f t="shared" si="0"/>
        <v>100763.26847984006</v>
      </c>
      <c r="G35" s="91">
        <v>64290.126936819979</v>
      </c>
      <c r="H35" s="91">
        <v>5623.807242920001</v>
      </c>
      <c r="I35" s="93">
        <f t="shared" si="1"/>
        <v>69913.934179739983</v>
      </c>
      <c r="K35" s="91">
        <v>43609.914774999976</v>
      </c>
      <c r="L35" s="91">
        <v>7784.7596340099999</v>
      </c>
      <c r="M35" s="93">
        <f t="shared" si="2"/>
        <v>51394.674409009975</v>
      </c>
      <c r="O35" s="91">
        <v>930168.63333673053</v>
      </c>
      <c r="P35" s="91">
        <v>1159940.0196407507</v>
      </c>
      <c r="Q35" s="93">
        <f t="shared" si="3"/>
        <v>2090108.6529774813</v>
      </c>
      <c r="S35" s="114">
        <f t="shared" si="4"/>
        <v>1130231.6815845505</v>
      </c>
      <c r="T35" s="114">
        <f t="shared" si="4"/>
        <v>1181948.8484615206</v>
      </c>
      <c r="U35" s="114">
        <f t="shared" si="5"/>
        <v>2312180.5300460709</v>
      </c>
    </row>
    <row r="36" spans="1:21">
      <c r="B36" s="67" t="s">
        <v>75</v>
      </c>
      <c r="C36" s="115">
        <v>285399.44490200066</v>
      </c>
      <c r="D36" s="115">
        <v>66066.59580137</v>
      </c>
      <c r="E36" s="116">
        <f t="shared" si="0"/>
        <v>351466.04070337064</v>
      </c>
      <c r="G36" s="115">
        <v>164992.60507200967</v>
      </c>
      <c r="H36" s="115">
        <v>61771.749444799927</v>
      </c>
      <c r="I36" s="116">
        <f t="shared" si="1"/>
        <v>226764.3545168096</v>
      </c>
      <c r="K36" s="115">
        <v>113755.25903199997</v>
      </c>
      <c r="L36" s="115">
        <v>44467.624619079979</v>
      </c>
      <c r="M36" s="116">
        <f t="shared" si="2"/>
        <v>158222.88365107996</v>
      </c>
      <c r="O36" s="115">
        <v>742016.18690497999</v>
      </c>
      <c r="P36" s="115">
        <v>2188231.4916839981</v>
      </c>
      <c r="Q36" s="116">
        <f t="shared" si="3"/>
        <v>2930247.678588978</v>
      </c>
      <c r="S36" s="117">
        <f t="shared" si="4"/>
        <v>1306163.4959109903</v>
      </c>
      <c r="T36" s="117">
        <f t="shared" si="4"/>
        <v>2360537.4615492481</v>
      </c>
      <c r="U36" s="117">
        <f t="shared" si="5"/>
        <v>3666700.9574602386</v>
      </c>
    </row>
    <row r="37" spans="1:21" ht="15">
      <c r="B37" s="118" t="s">
        <v>54</v>
      </c>
      <c r="C37" s="119">
        <f>SUM(C19:C36)</f>
        <v>6347853.0588668576</v>
      </c>
      <c r="D37" s="119">
        <f t="shared" ref="D37:E37" si="6">SUM(D19:D36)</f>
        <v>2546251.0969494316</v>
      </c>
      <c r="E37" s="119">
        <f t="shared" si="6"/>
        <v>8894104.1558162887</v>
      </c>
      <c r="G37" s="119">
        <f>SUM(G19:G36)</f>
        <v>4252254.1207417622</v>
      </c>
      <c r="H37" s="119">
        <f t="shared" ref="H37:I37" si="7">SUM(H19:H36)</f>
        <v>2694016.1271733623</v>
      </c>
      <c r="I37" s="119">
        <f t="shared" si="7"/>
        <v>6946270.2479151245</v>
      </c>
      <c r="K37" s="119">
        <f>SUM(K19:K36)</f>
        <v>3356914.7213548669</v>
      </c>
      <c r="L37" s="119">
        <f t="shared" ref="L37:M37" si="8">SUM(L19:L36)</f>
        <v>3421925.8591971099</v>
      </c>
      <c r="M37" s="119">
        <f t="shared" si="8"/>
        <v>6778840.5805519763</v>
      </c>
      <c r="O37" s="119">
        <f>SUM(O19:O36)</f>
        <v>31316076.767065011</v>
      </c>
      <c r="P37" s="119">
        <f t="shared" ref="P37:Q37" si="9">SUM(P19:P36)</f>
        <v>44746113.228031948</v>
      </c>
      <c r="Q37" s="119">
        <f t="shared" si="9"/>
        <v>76062189.995096937</v>
      </c>
      <c r="S37" s="120">
        <f>SUM(S19:S36)</f>
        <v>45273098.668028489</v>
      </c>
      <c r="T37" s="120">
        <f t="shared" ref="T37:U37" si="10">SUM(T19:T36)</f>
        <v>53408306.311351851</v>
      </c>
      <c r="U37" s="120">
        <f t="shared" si="10"/>
        <v>98681404.979380339</v>
      </c>
    </row>
    <row r="39" spans="1:21">
      <c r="A39" s="65"/>
      <c r="B39" s="65"/>
      <c r="C39" s="103"/>
      <c r="D39" s="103"/>
      <c r="E39" s="103"/>
      <c r="F39" s="103"/>
      <c r="G39" s="103"/>
      <c r="H39" s="103"/>
      <c r="I39" s="103"/>
      <c r="J39" s="103"/>
    </row>
    <row r="40" spans="1:21" ht="15">
      <c r="A40" s="65"/>
      <c r="B40" s="92" t="s">
        <v>55</v>
      </c>
      <c r="C40" s="103"/>
      <c r="D40" s="103"/>
      <c r="E40" s="103"/>
      <c r="F40" s="103"/>
      <c r="G40" s="103"/>
      <c r="H40" s="103"/>
      <c r="I40" s="103"/>
      <c r="J40" s="80"/>
      <c r="R40" s="80"/>
    </row>
    <row r="41" spans="1:21" ht="15">
      <c r="A41" s="65"/>
      <c r="B41" s="92"/>
      <c r="C41" s="103"/>
      <c r="D41" s="103"/>
      <c r="E41" s="103"/>
      <c r="F41" s="103"/>
      <c r="G41" s="103"/>
      <c r="H41" s="103"/>
      <c r="I41" s="103"/>
      <c r="J41" s="80"/>
      <c r="N41" s="80"/>
      <c r="R41" s="80"/>
    </row>
    <row r="42" spans="1:21" s="109" customFormat="1" ht="24" customHeight="1">
      <c r="A42" s="89"/>
      <c r="B42" s="171"/>
      <c r="C42" s="172" t="s">
        <v>19</v>
      </c>
      <c r="D42" s="170"/>
      <c r="E42" s="170"/>
      <c r="F42" s="106"/>
      <c r="G42" s="170" t="s">
        <v>20</v>
      </c>
      <c r="H42" s="170"/>
      <c r="I42" s="170"/>
      <c r="J42" s="123"/>
      <c r="K42" s="172" t="s">
        <v>21</v>
      </c>
      <c r="L42" s="170"/>
      <c r="M42" s="170"/>
      <c r="N42" s="108"/>
      <c r="O42" s="170" t="s">
        <v>22</v>
      </c>
      <c r="P42" s="170"/>
      <c r="Q42" s="170"/>
      <c r="R42" s="123"/>
      <c r="S42" s="170" t="s">
        <v>33</v>
      </c>
      <c r="T42" s="170"/>
      <c r="U42" s="170"/>
    </row>
    <row r="43" spans="1:21">
      <c r="A43" s="65"/>
      <c r="B43" s="171"/>
      <c r="C43" s="124"/>
      <c r="D43" s="124"/>
      <c r="E43" s="124"/>
      <c r="F43" s="103"/>
      <c r="G43" s="124"/>
      <c r="H43" s="124"/>
      <c r="I43" s="124"/>
      <c r="J43" s="122"/>
      <c r="K43" s="124"/>
      <c r="L43" s="124"/>
      <c r="M43" s="124"/>
      <c r="N43" s="122"/>
      <c r="O43" s="124"/>
      <c r="P43" s="124"/>
      <c r="Q43" s="124"/>
      <c r="R43" s="122"/>
      <c r="S43" s="124"/>
      <c r="T43" s="124"/>
      <c r="U43" s="124"/>
    </row>
    <row r="44" spans="1:21">
      <c r="A44" s="65"/>
      <c r="B44" s="171"/>
      <c r="C44" s="125" t="s">
        <v>26</v>
      </c>
      <c r="D44" s="125" t="s">
        <v>27</v>
      </c>
      <c r="E44" s="125" t="s">
        <v>18</v>
      </c>
      <c r="F44" s="103"/>
      <c r="G44" s="125" t="s">
        <v>26</v>
      </c>
      <c r="H44" s="125" t="s">
        <v>27</v>
      </c>
      <c r="I44" s="125" t="s">
        <v>18</v>
      </c>
      <c r="J44" s="122"/>
      <c r="K44" s="125" t="s">
        <v>26</v>
      </c>
      <c r="L44" s="125" t="s">
        <v>27</v>
      </c>
      <c r="M44" s="125" t="s">
        <v>18</v>
      </c>
      <c r="N44" s="122"/>
      <c r="O44" s="125" t="s">
        <v>26</v>
      </c>
      <c r="P44" s="125" t="s">
        <v>27</v>
      </c>
      <c r="Q44" s="125" t="s">
        <v>18</v>
      </c>
      <c r="R44" s="122"/>
      <c r="S44" s="125" t="s">
        <v>26</v>
      </c>
      <c r="T44" s="125" t="s">
        <v>27</v>
      </c>
      <c r="U44" s="125" t="s">
        <v>18</v>
      </c>
    </row>
    <row r="45" spans="1:21" ht="15">
      <c r="A45" s="65"/>
      <c r="B45" s="92"/>
      <c r="C45" s="80"/>
      <c r="D45" s="80"/>
      <c r="E45" s="80"/>
      <c r="F45" s="103"/>
      <c r="G45" s="80"/>
      <c r="H45" s="80"/>
      <c r="I45" s="80"/>
      <c r="J45" s="80"/>
      <c r="K45" s="80"/>
      <c r="L45" s="80"/>
      <c r="M45" s="80"/>
      <c r="N45" s="111"/>
      <c r="O45" s="80"/>
      <c r="P45" s="80"/>
      <c r="Q45" s="80"/>
      <c r="R45" s="80"/>
      <c r="S45" s="80"/>
      <c r="T45" s="80"/>
      <c r="U45" s="80"/>
    </row>
    <row r="46" spans="1:21">
      <c r="A46" s="65"/>
      <c r="B46" s="65" t="s">
        <v>58</v>
      </c>
      <c r="C46" s="126">
        <v>12167</v>
      </c>
      <c r="D46" s="126">
        <v>1989</v>
      </c>
      <c r="E46" s="126">
        <f>+C46+D46</f>
        <v>14156</v>
      </c>
      <c r="F46" s="127"/>
      <c r="G46" s="126">
        <v>6303</v>
      </c>
      <c r="H46" s="126">
        <v>4569</v>
      </c>
      <c r="I46" s="126">
        <f>+G46+H46</f>
        <v>10872</v>
      </c>
      <c r="J46" s="126"/>
      <c r="K46" s="126">
        <v>2544</v>
      </c>
      <c r="L46" s="126">
        <v>2816</v>
      </c>
      <c r="M46" s="126">
        <f>+K46+L46</f>
        <v>5360</v>
      </c>
      <c r="N46" s="126"/>
      <c r="O46" s="126">
        <v>3174</v>
      </c>
      <c r="P46" s="126">
        <v>4255</v>
      </c>
      <c r="Q46" s="126">
        <f>+O46+P46</f>
        <v>7429</v>
      </c>
      <c r="R46" s="126"/>
      <c r="S46" s="128">
        <f>+C46+G46+K46+O46</f>
        <v>24188</v>
      </c>
      <c r="T46" s="128">
        <f>+D46+H46+L46+P46</f>
        <v>13629</v>
      </c>
      <c r="U46" s="128">
        <f>+S46+T46</f>
        <v>37817</v>
      </c>
    </row>
    <row r="47" spans="1:21">
      <c r="B47" s="67" t="s">
        <v>59</v>
      </c>
      <c r="C47" s="129">
        <v>6260</v>
      </c>
      <c r="D47" s="129">
        <v>222</v>
      </c>
      <c r="E47" s="130">
        <f t="shared" ref="E47:E63" si="11">+C47+D47</f>
        <v>6482</v>
      </c>
      <c r="F47" s="129"/>
      <c r="G47" s="129">
        <v>733</v>
      </c>
      <c r="H47" s="129">
        <v>95</v>
      </c>
      <c r="I47" s="130">
        <f t="shared" ref="I47:I63" si="12">+G47+H47</f>
        <v>828</v>
      </c>
      <c r="J47" s="129"/>
      <c r="K47" s="129">
        <v>250</v>
      </c>
      <c r="L47" s="129">
        <v>88</v>
      </c>
      <c r="M47" s="130">
        <f t="shared" ref="M47:M63" si="13">+K47+L47</f>
        <v>338</v>
      </c>
      <c r="N47" s="129"/>
      <c r="O47" s="129">
        <v>556</v>
      </c>
      <c r="P47" s="129">
        <v>280</v>
      </c>
      <c r="Q47" s="130">
        <f t="shared" ref="Q47:Q63" si="14">+O47+P47</f>
        <v>836</v>
      </c>
      <c r="R47" s="129"/>
      <c r="S47" s="131">
        <f t="shared" ref="S47:T63" si="15">+C47+G47+K47+O47</f>
        <v>7799</v>
      </c>
      <c r="T47" s="131">
        <f t="shared" si="15"/>
        <v>685</v>
      </c>
      <c r="U47" s="131">
        <f t="shared" ref="U47:U63" si="16">+S47+T47</f>
        <v>8484</v>
      </c>
    </row>
    <row r="48" spans="1:21">
      <c r="B48" s="67" t="s">
        <v>60</v>
      </c>
      <c r="C48" s="129">
        <v>135</v>
      </c>
      <c r="D48" s="129">
        <v>6</v>
      </c>
      <c r="E48" s="130">
        <f t="shared" si="11"/>
        <v>141</v>
      </c>
      <c r="F48" s="129"/>
      <c r="G48" s="129">
        <v>24</v>
      </c>
      <c r="H48" s="129"/>
      <c r="I48" s="130">
        <f t="shared" si="12"/>
        <v>24</v>
      </c>
      <c r="J48" s="129"/>
      <c r="K48" s="129">
        <v>48</v>
      </c>
      <c r="L48" s="129">
        <v>36</v>
      </c>
      <c r="M48" s="130">
        <f t="shared" si="13"/>
        <v>84</v>
      </c>
      <c r="N48" s="129"/>
      <c r="O48" s="129">
        <v>227</v>
      </c>
      <c r="P48" s="129">
        <v>67</v>
      </c>
      <c r="Q48" s="130">
        <f t="shared" si="14"/>
        <v>294</v>
      </c>
      <c r="R48" s="129"/>
      <c r="S48" s="131">
        <f t="shared" si="15"/>
        <v>434</v>
      </c>
      <c r="T48" s="131">
        <f t="shared" si="15"/>
        <v>109</v>
      </c>
      <c r="U48" s="131">
        <f t="shared" si="16"/>
        <v>543</v>
      </c>
    </row>
    <row r="49" spans="2:21">
      <c r="B49" s="67" t="s">
        <v>61</v>
      </c>
      <c r="C49" s="129">
        <v>95732</v>
      </c>
      <c r="D49" s="129">
        <v>1757</v>
      </c>
      <c r="E49" s="130">
        <f t="shared" si="11"/>
        <v>97489</v>
      </c>
      <c r="F49" s="129"/>
      <c r="G49" s="129">
        <v>32344</v>
      </c>
      <c r="H49" s="129">
        <v>1980</v>
      </c>
      <c r="I49" s="130">
        <f t="shared" si="12"/>
        <v>34324</v>
      </c>
      <c r="J49" s="129"/>
      <c r="K49" s="129">
        <v>19065</v>
      </c>
      <c r="L49" s="129">
        <v>1391</v>
      </c>
      <c r="M49" s="130">
        <f t="shared" si="13"/>
        <v>20456</v>
      </c>
      <c r="N49" s="129"/>
      <c r="O49" s="129">
        <v>64708</v>
      </c>
      <c r="P49" s="129">
        <v>13256</v>
      </c>
      <c r="Q49" s="130">
        <f t="shared" si="14"/>
        <v>77964</v>
      </c>
      <c r="R49" s="129"/>
      <c r="S49" s="131">
        <f t="shared" si="15"/>
        <v>211849</v>
      </c>
      <c r="T49" s="131">
        <f t="shared" si="15"/>
        <v>18384</v>
      </c>
      <c r="U49" s="131">
        <f t="shared" si="16"/>
        <v>230233</v>
      </c>
    </row>
    <row r="50" spans="2:21">
      <c r="B50" s="67" t="s">
        <v>62</v>
      </c>
      <c r="C50" s="129">
        <v>8304</v>
      </c>
      <c r="D50" s="129">
        <v>222</v>
      </c>
      <c r="E50" s="130">
        <f t="shared" si="11"/>
        <v>8526</v>
      </c>
      <c r="F50" s="129"/>
      <c r="G50" s="129">
        <v>2646</v>
      </c>
      <c r="H50" s="129">
        <v>111</v>
      </c>
      <c r="I50" s="130">
        <f t="shared" si="12"/>
        <v>2757</v>
      </c>
      <c r="J50" s="129"/>
      <c r="K50" s="129">
        <v>1372</v>
      </c>
      <c r="L50" s="129">
        <v>157</v>
      </c>
      <c r="M50" s="130">
        <f t="shared" si="13"/>
        <v>1529</v>
      </c>
      <c r="N50" s="129"/>
      <c r="O50" s="129">
        <v>2164</v>
      </c>
      <c r="P50" s="129">
        <v>515</v>
      </c>
      <c r="Q50" s="130">
        <f t="shared" si="14"/>
        <v>2679</v>
      </c>
      <c r="R50" s="129"/>
      <c r="S50" s="131">
        <f t="shared" si="15"/>
        <v>14486</v>
      </c>
      <c r="T50" s="131">
        <f t="shared" si="15"/>
        <v>1005</v>
      </c>
      <c r="U50" s="131">
        <f t="shared" si="16"/>
        <v>15491</v>
      </c>
    </row>
    <row r="51" spans="2:21">
      <c r="B51" s="67" t="s">
        <v>63</v>
      </c>
      <c r="C51" s="129">
        <v>764</v>
      </c>
      <c r="D51" s="129">
        <v>58</v>
      </c>
      <c r="E51" s="130">
        <f t="shared" si="11"/>
        <v>822</v>
      </c>
      <c r="F51" s="129"/>
      <c r="G51" s="129">
        <v>289</v>
      </c>
      <c r="H51" s="129">
        <v>41</v>
      </c>
      <c r="I51" s="130">
        <f t="shared" si="12"/>
        <v>330</v>
      </c>
      <c r="J51" s="129"/>
      <c r="K51" s="129">
        <v>678</v>
      </c>
      <c r="L51" s="129">
        <v>63</v>
      </c>
      <c r="M51" s="130">
        <f t="shared" si="13"/>
        <v>741</v>
      </c>
      <c r="N51" s="129"/>
      <c r="O51" s="129">
        <v>2867</v>
      </c>
      <c r="P51" s="129">
        <v>514</v>
      </c>
      <c r="Q51" s="130">
        <f t="shared" si="14"/>
        <v>3381</v>
      </c>
      <c r="R51" s="129"/>
      <c r="S51" s="131">
        <f t="shared" si="15"/>
        <v>4598</v>
      </c>
      <c r="T51" s="131">
        <f t="shared" si="15"/>
        <v>676</v>
      </c>
      <c r="U51" s="131">
        <f t="shared" si="16"/>
        <v>5274</v>
      </c>
    </row>
    <row r="52" spans="2:21">
      <c r="B52" s="67" t="s">
        <v>64</v>
      </c>
      <c r="C52" s="129">
        <v>217</v>
      </c>
      <c r="D52" s="129">
        <v>2</v>
      </c>
      <c r="E52" s="130">
        <f t="shared" si="11"/>
        <v>219</v>
      </c>
      <c r="F52" s="129"/>
      <c r="G52" s="129">
        <v>84</v>
      </c>
      <c r="H52" s="129">
        <v>7</v>
      </c>
      <c r="I52" s="130">
        <f t="shared" si="12"/>
        <v>91</v>
      </c>
      <c r="J52" s="129"/>
      <c r="K52" s="129">
        <v>43</v>
      </c>
      <c r="L52" s="129">
        <v>16</v>
      </c>
      <c r="M52" s="130">
        <f t="shared" si="13"/>
        <v>59</v>
      </c>
      <c r="N52" s="129"/>
      <c r="O52" s="129">
        <v>42</v>
      </c>
      <c r="P52" s="129">
        <v>83</v>
      </c>
      <c r="Q52" s="130">
        <f t="shared" si="14"/>
        <v>125</v>
      </c>
      <c r="R52" s="129"/>
      <c r="S52" s="131">
        <f t="shared" si="15"/>
        <v>386</v>
      </c>
      <c r="T52" s="131">
        <f t="shared" si="15"/>
        <v>108</v>
      </c>
      <c r="U52" s="131">
        <f t="shared" si="16"/>
        <v>494</v>
      </c>
    </row>
    <row r="53" spans="2:21">
      <c r="B53" s="67" t="s">
        <v>65</v>
      </c>
      <c r="C53" s="129">
        <v>3157</v>
      </c>
      <c r="D53" s="129">
        <v>82</v>
      </c>
      <c r="E53" s="130">
        <f t="shared" si="11"/>
        <v>3239</v>
      </c>
      <c r="F53" s="129"/>
      <c r="G53" s="129">
        <v>1359</v>
      </c>
      <c r="H53" s="129">
        <v>143</v>
      </c>
      <c r="I53" s="130">
        <f t="shared" si="12"/>
        <v>1502</v>
      </c>
      <c r="J53" s="129"/>
      <c r="K53" s="129">
        <v>491</v>
      </c>
      <c r="L53" s="129">
        <v>99</v>
      </c>
      <c r="M53" s="130">
        <f t="shared" si="13"/>
        <v>590</v>
      </c>
      <c r="N53" s="129"/>
      <c r="O53" s="129">
        <v>1644</v>
      </c>
      <c r="P53" s="129">
        <v>636</v>
      </c>
      <c r="Q53" s="130">
        <f t="shared" si="14"/>
        <v>2280</v>
      </c>
      <c r="R53" s="129"/>
      <c r="S53" s="131">
        <f t="shared" si="15"/>
        <v>6651</v>
      </c>
      <c r="T53" s="131">
        <f t="shared" si="15"/>
        <v>960</v>
      </c>
      <c r="U53" s="131">
        <f t="shared" si="16"/>
        <v>7611</v>
      </c>
    </row>
    <row r="54" spans="2:21">
      <c r="B54" s="67" t="s">
        <v>66</v>
      </c>
      <c r="C54" s="129">
        <v>6123</v>
      </c>
      <c r="D54" s="129">
        <v>95</v>
      </c>
      <c r="E54" s="130">
        <f t="shared" si="11"/>
        <v>6218</v>
      </c>
      <c r="F54" s="129"/>
      <c r="G54" s="129">
        <v>1310</v>
      </c>
      <c r="H54" s="129">
        <v>90</v>
      </c>
      <c r="I54" s="130">
        <f t="shared" si="12"/>
        <v>1400</v>
      </c>
      <c r="J54" s="129"/>
      <c r="K54" s="129">
        <v>396</v>
      </c>
      <c r="L54" s="129">
        <v>24</v>
      </c>
      <c r="M54" s="130">
        <f t="shared" si="13"/>
        <v>420</v>
      </c>
      <c r="N54" s="129"/>
      <c r="O54" s="129">
        <v>2167</v>
      </c>
      <c r="P54" s="129">
        <v>138</v>
      </c>
      <c r="Q54" s="130">
        <f t="shared" si="14"/>
        <v>2305</v>
      </c>
      <c r="R54" s="129"/>
      <c r="S54" s="131">
        <f t="shared" si="15"/>
        <v>9996</v>
      </c>
      <c r="T54" s="131">
        <f t="shared" si="15"/>
        <v>347</v>
      </c>
      <c r="U54" s="131">
        <f t="shared" si="16"/>
        <v>10343</v>
      </c>
    </row>
    <row r="55" spans="2:21">
      <c r="B55" s="67" t="s">
        <v>67</v>
      </c>
      <c r="C55" s="129">
        <v>946</v>
      </c>
      <c r="D55" s="129">
        <v>46</v>
      </c>
      <c r="E55" s="130">
        <f t="shared" si="11"/>
        <v>992</v>
      </c>
      <c r="F55" s="129"/>
      <c r="G55" s="129">
        <v>387</v>
      </c>
      <c r="H55" s="129">
        <v>37</v>
      </c>
      <c r="I55" s="130">
        <f t="shared" si="12"/>
        <v>424</v>
      </c>
      <c r="J55" s="129"/>
      <c r="K55" s="129">
        <v>326</v>
      </c>
      <c r="L55" s="129">
        <v>10</v>
      </c>
      <c r="M55" s="130">
        <f t="shared" si="13"/>
        <v>336</v>
      </c>
      <c r="N55" s="129"/>
      <c r="O55" s="129">
        <v>1314</v>
      </c>
      <c r="P55" s="129">
        <v>223</v>
      </c>
      <c r="Q55" s="130">
        <f t="shared" si="14"/>
        <v>1537</v>
      </c>
      <c r="R55" s="129"/>
      <c r="S55" s="131">
        <f t="shared" si="15"/>
        <v>2973</v>
      </c>
      <c r="T55" s="131">
        <f t="shared" si="15"/>
        <v>316</v>
      </c>
      <c r="U55" s="131">
        <f t="shared" si="16"/>
        <v>3289</v>
      </c>
    </row>
    <row r="56" spans="2:21">
      <c r="B56" s="67" t="s">
        <v>68</v>
      </c>
      <c r="C56" s="129">
        <v>176</v>
      </c>
      <c r="D56" s="129">
        <v>4</v>
      </c>
      <c r="E56" s="130">
        <f t="shared" si="11"/>
        <v>180</v>
      </c>
      <c r="F56" s="129"/>
      <c r="G56" s="129">
        <v>123</v>
      </c>
      <c r="H56" s="129">
        <v>7</v>
      </c>
      <c r="I56" s="130">
        <f t="shared" si="12"/>
        <v>130</v>
      </c>
      <c r="J56" s="129"/>
      <c r="K56" s="129">
        <v>20</v>
      </c>
      <c r="L56" s="129">
        <v>11</v>
      </c>
      <c r="M56" s="130">
        <f t="shared" si="13"/>
        <v>31</v>
      </c>
      <c r="N56" s="129"/>
      <c r="O56" s="129">
        <v>131</v>
      </c>
      <c r="P56" s="129">
        <v>52</v>
      </c>
      <c r="Q56" s="130">
        <f t="shared" si="14"/>
        <v>183</v>
      </c>
      <c r="R56" s="129"/>
      <c r="S56" s="131">
        <f t="shared" si="15"/>
        <v>450</v>
      </c>
      <c r="T56" s="131">
        <f t="shared" si="15"/>
        <v>74</v>
      </c>
      <c r="U56" s="131">
        <f t="shared" si="16"/>
        <v>524</v>
      </c>
    </row>
    <row r="57" spans="2:21">
      <c r="B57" s="67" t="s">
        <v>69</v>
      </c>
      <c r="C57" s="129">
        <v>7388</v>
      </c>
      <c r="D57" s="129">
        <v>142</v>
      </c>
      <c r="E57" s="130">
        <f t="shared" si="11"/>
        <v>7530</v>
      </c>
      <c r="F57" s="129"/>
      <c r="G57" s="129">
        <v>2712</v>
      </c>
      <c r="H57" s="129">
        <v>155</v>
      </c>
      <c r="I57" s="130">
        <f t="shared" si="12"/>
        <v>2867</v>
      </c>
      <c r="J57" s="129"/>
      <c r="K57" s="129">
        <v>1281</v>
      </c>
      <c r="L57" s="129">
        <v>97</v>
      </c>
      <c r="M57" s="130">
        <f t="shared" si="13"/>
        <v>1378</v>
      </c>
      <c r="N57" s="129"/>
      <c r="O57" s="129">
        <v>3011</v>
      </c>
      <c r="P57" s="129">
        <v>785</v>
      </c>
      <c r="Q57" s="130">
        <f t="shared" si="14"/>
        <v>3796</v>
      </c>
      <c r="R57" s="129"/>
      <c r="S57" s="131">
        <f t="shared" si="15"/>
        <v>14392</v>
      </c>
      <c r="T57" s="131">
        <f t="shared" si="15"/>
        <v>1179</v>
      </c>
      <c r="U57" s="131">
        <f t="shared" si="16"/>
        <v>15571</v>
      </c>
    </row>
    <row r="58" spans="2:21">
      <c r="B58" s="67" t="s">
        <v>70</v>
      </c>
      <c r="C58" s="129">
        <v>2776</v>
      </c>
      <c r="D58" s="129">
        <v>17</v>
      </c>
      <c r="E58" s="130">
        <f t="shared" si="11"/>
        <v>2793</v>
      </c>
      <c r="F58" s="129"/>
      <c r="G58" s="129">
        <v>271</v>
      </c>
      <c r="H58" s="129">
        <v>5</v>
      </c>
      <c r="I58" s="130">
        <f t="shared" si="12"/>
        <v>276</v>
      </c>
      <c r="J58" s="129"/>
      <c r="K58" s="129">
        <v>111</v>
      </c>
      <c r="L58" s="129">
        <v>1</v>
      </c>
      <c r="M58" s="130">
        <f t="shared" si="13"/>
        <v>112</v>
      </c>
      <c r="N58" s="129"/>
      <c r="O58" s="129">
        <v>760</v>
      </c>
      <c r="P58" s="129">
        <v>411</v>
      </c>
      <c r="Q58" s="130">
        <f t="shared" si="14"/>
        <v>1171</v>
      </c>
      <c r="R58" s="129"/>
      <c r="S58" s="131">
        <f t="shared" si="15"/>
        <v>3918</v>
      </c>
      <c r="T58" s="131">
        <f t="shared" si="15"/>
        <v>434</v>
      </c>
      <c r="U58" s="131">
        <f t="shared" si="16"/>
        <v>4352</v>
      </c>
    </row>
    <row r="59" spans="2:21">
      <c r="B59" s="67" t="s">
        <v>71</v>
      </c>
      <c r="C59" s="129">
        <v>162</v>
      </c>
      <c r="D59" s="129">
        <v>4</v>
      </c>
      <c r="E59" s="130">
        <f t="shared" si="11"/>
        <v>166</v>
      </c>
      <c r="F59" s="129"/>
      <c r="G59" s="129">
        <v>126</v>
      </c>
      <c r="H59" s="129">
        <v>1</v>
      </c>
      <c r="I59" s="130">
        <f t="shared" si="12"/>
        <v>127</v>
      </c>
      <c r="J59" s="129"/>
      <c r="K59" s="129">
        <v>35</v>
      </c>
      <c r="L59" s="129">
        <v>3</v>
      </c>
      <c r="M59" s="130">
        <f t="shared" si="13"/>
        <v>38</v>
      </c>
      <c r="N59" s="129"/>
      <c r="O59" s="129">
        <v>227</v>
      </c>
      <c r="P59" s="129">
        <v>90</v>
      </c>
      <c r="Q59" s="130">
        <f t="shared" si="14"/>
        <v>317</v>
      </c>
      <c r="R59" s="129"/>
      <c r="S59" s="131">
        <f t="shared" si="15"/>
        <v>550</v>
      </c>
      <c r="T59" s="131">
        <f t="shared" si="15"/>
        <v>98</v>
      </c>
      <c r="U59" s="131">
        <f t="shared" si="16"/>
        <v>648</v>
      </c>
    </row>
    <row r="60" spans="2:21">
      <c r="B60" s="67" t="s">
        <v>72</v>
      </c>
      <c r="C60" s="129">
        <v>10618</v>
      </c>
      <c r="D60" s="129">
        <v>104</v>
      </c>
      <c r="E60" s="130">
        <f t="shared" si="11"/>
        <v>10722</v>
      </c>
      <c r="F60" s="129"/>
      <c r="G60" s="129">
        <v>1314</v>
      </c>
      <c r="H60" s="129">
        <v>74</v>
      </c>
      <c r="I60" s="130">
        <f t="shared" si="12"/>
        <v>1388</v>
      </c>
      <c r="J60" s="129"/>
      <c r="K60" s="129">
        <v>317</v>
      </c>
      <c r="L60" s="129">
        <v>46</v>
      </c>
      <c r="M60" s="130">
        <f t="shared" si="13"/>
        <v>363</v>
      </c>
      <c r="N60" s="129"/>
      <c r="O60" s="129">
        <v>351</v>
      </c>
      <c r="P60" s="129">
        <v>20</v>
      </c>
      <c r="Q60" s="130">
        <f t="shared" si="14"/>
        <v>371</v>
      </c>
      <c r="R60" s="129"/>
      <c r="S60" s="131">
        <f t="shared" si="15"/>
        <v>12600</v>
      </c>
      <c r="T60" s="131">
        <f t="shared" si="15"/>
        <v>244</v>
      </c>
      <c r="U60" s="131">
        <f t="shared" si="16"/>
        <v>12844</v>
      </c>
    </row>
    <row r="61" spans="2:21">
      <c r="B61" s="67" t="s">
        <v>73</v>
      </c>
      <c r="C61" s="129">
        <v>101771</v>
      </c>
      <c r="D61" s="129">
        <v>2173</v>
      </c>
      <c r="E61" s="130">
        <f t="shared" si="11"/>
        <v>103944</v>
      </c>
      <c r="F61" s="129"/>
      <c r="G61" s="129">
        <v>11347</v>
      </c>
      <c r="H61" s="129">
        <v>860</v>
      </c>
      <c r="I61" s="130">
        <f t="shared" si="12"/>
        <v>12207</v>
      </c>
      <c r="J61" s="129"/>
      <c r="K61" s="129">
        <v>2610</v>
      </c>
      <c r="L61" s="129">
        <v>394</v>
      </c>
      <c r="M61" s="130">
        <f t="shared" si="13"/>
        <v>3004</v>
      </c>
      <c r="N61" s="129"/>
      <c r="O61" s="129">
        <v>2233</v>
      </c>
      <c r="P61" s="129">
        <v>760</v>
      </c>
      <c r="Q61" s="130">
        <f t="shared" si="14"/>
        <v>2993</v>
      </c>
      <c r="R61" s="129"/>
      <c r="S61" s="131">
        <f t="shared" si="15"/>
        <v>117961</v>
      </c>
      <c r="T61" s="131">
        <f t="shared" si="15"/>
        <v>4187</v>
      </c>
      <c r="U61" s="131">
        <f t="shared" si="16"/>
        <v>122148</v>
      </c>
    </row>
    <row r="62" spans="2:21">
      <c r="B62" s="67" t="s">
        <v>74</v>
      </c>
      <c r="C62" s="129">
        <v>5105</v>
      </c>
      <c r="D62" s="129">
        <v>97</v>
      </c>
      <c r="E62" s="130">
        <f t="shared" si="11"/>
        <v>5202</v>
      </c>
      <c r="F62" s="129"/>
      <c r="G62" s="129">
        <v>808</v>
      </c>
      <c r="H62" s="129">
        <v>42</v>
      </c>
      <c r="I62" s="130">
        <f t="shared" si="12"/>
        <v>850</v>
      </c>
      <c r="J62" s="129"/>
      <c r="K62" s="129">
        <v>238</v>
      </c>
      <c r="L62" s="129">
        <v>22</v>
      </c>
      <c r="M62" s="130">
        <f t="shared" si="13"/>
        <v>260</v>
      </c>
      <c r="N62" s="129"/>
      <c r="O62" s="129">
        <v>731</v>
      </c>
      <c r="P62" s="129">
        <v>346</v>
      </c>
      <c r="Q62" s="130">
        <f t="shared" si="14"/>
        <v>1077</v>
      </c>
      <c r="R62" s="129"/>
      <c r="S62" s="131">
        <f t="shared" si="15"/>
        <v>6882</v>
      </c>
      <c r="T62" s="131">
        <f t="shared" si="15"/>
        <v>507</v>
      </c>
      <c r="U62" s="131">
        <f t="shared" si="16"/>
        <v>7389</v>
      </c>
    </row>
    <row r="63" spans="2:21">
      <c r="B63" s="67" t="s">
        <v>75</v>
      </c>
      <c r="C63" s="132">
        <v>14084</v>
      </c>
      <c r="D63" s="132">
        <v>402</v>
      </c>
      <c r="E63" s="133">
        <f t="shared" si="11"/>
        <v>14486</v>
      </c>
      <c r="F63" s="129"/>
      <c r="G63" s="132">
        <v>2932</v>
      </c>
      <c r="H63" s="132">
        <v>343</v>
      </c>
      <c r="I63" s="133">
        <f t="shared" si="12"/>
        <v>3275</v>
      </c>
      <c r="J63" s="129"/>
      <c r="K63" s="132">
        <v>1091</v>
      </c>
      <c r="L63" s="132">
        <v>340</v>
      </c>
      <c r="M63" s="133">
        <f t="shared" si="13"/>
        <v>1431</v>
      </c>
      <c r="N63" s="129"/>
      <c r="O63" s="132">
        <v>1637</v>
      </c>
      <c r="P63" s="132">
        <v>813</v>
      </c>
      <c r="Q63" s="133">
        <f t="shared" si="14"/>
        <v>2450</v>
      </c>
      <c r="R63" s="129"/>
      <c r="S63" s="134">
        <f t="shared" si="15"/>
        <v>19744</v>
      </c>
      <c r="T63" s="134">
        <f t="shared" si="15"/>
        <v>1898</v>
      </c>
      <c r="U63" s="134">
        <f t="shared" si="16"/>
        <v>21642</v>
      </c>
    </row>
    <row r="64" spans="2:21" ht="15">
      <c r="B64" s="118" t="s">
        <v>54</v>
      </c>
      <c r="C64" s="135">
        <f>SUM(C46:C63)</f>
        <v>275885</v>
      </c>
      <c r="D64" s="135">
        <f t="shared" ref="D64:E64" si="17">SUM(D46:D63)</f>
        <v>7422</v>
      </c>
      <c r="E64" s="135">
        <f t="shared" si="17"/>
        <v>283307</v>
      </c>
      <c r="F64" s="129"/>
      <c r="G64" s="135">
        <f>SUM(G46:G63)</f>
        <v>65112</v>
      </c>
      <c r="H64" s="135">
        <f t="shared" ref="H64:I64" si="18">SUM(H46:H63)</f>
        <v>8560</v>
      </c>
      <c r="I64" s="135">
        <f t="shared" si="18"/>
        <v>73672</v>
      </c>
      <c r="J64" s="129"/>
      <c r="K64" s="135">
        <f>SUM(K46:K63)</f>
        <v>30916</v>
      </c>
      <c r="L64" s="135">
        <f t="shared" ref="L64:M64" si="19">SUM(L46:L63)</f>
        <v>5614</v>
      </c>
      <c r="M64" s="135">
        <f t="shared" si="19"/>
        <v>36530</v>
      </c>
      <c r="N64" s="129"/>
      <c r="O64" s="135">
        <f>SUM(O46:O63)</f>
        <v>87944</v>
      </c>
      <c r="P64" s="135">
        <f t="shared" ref="P64:Q64" si="20">SUM(P46:P63)</f>
        <v>23244</v>
      </c>
      <c r="Q64" s="135">
        <f t="shared" si="20"/>
        <v>111188</v>
      </c>
      <c r="R64" s="129"/>
      <c r="S64" s="136">
        <f>SUM(S46:S63)</f>
        <v>459857</v>
      </c>
      <c r="T64" s="136">
        <f t="shared" ref="T64:U64" si="21">SUM(T46:T63)</f>
        <v>44840</v>
      </c>
      <c r="U64" s="136">
        <f t="shared" si="21"/>
        <v>504697</v>
      </c>
    </row>
    <row r="66" spans="2:2">
      <c r="B66" s="67" t="s">
        <v>76</v>
      </c>
    </row>
  </sheetData>
  <mergeCells count="14">
    <mergeCell ref="S42:U42"/>
    <mergeCell ref="B8:U8"/>
    <mergeCell ref="B9:U9"/>
    <mergeCell ref="B15:B17"/>
    <mergeCell ref="C15:E15"/>
    <mergeCell ref="G15:I15"/>
    <mergeCell ref="K15:M15"/>
    <mergeCell ref="O15:Q15"/>
    <mergeCell ref="S15:U15"/>
    <mergeCell ref="B42:B44"/>
    <mergeCell ref="C42:E42"/>
    <mergeCell ref="G42:I42"/>
    <mergeCell ref="K42:M42"/>
    <mergeCell ref="O42:Q42"/>
  </mergeCells>
  <hyperlinks>
    <hyperlink ref="B1" location="Inicio!B10" display="Ir a inicio" xr:uid="{3E9D23DE-849B-4A94-806B-8ADE40324E68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2" orientation="landscape" r:id="rId1"/>
  <headerFooter alignWithMargins="0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9180-345A-46F2-BB7F-895181310D52}">
  <sheetPr>
    <pageSetUpPr fitToPage="1"/>
  </sheetPr>
  <dimension ref="A1:W43"/>
  <sheetViews>
    <sheetView showGridLines="0" zoomScaleNormal="100" workbookViewId="0">
      <selection activeCell="A27" sqref="A27"/>
    </sheetView>
  </sheetViews>
  <sheetFormatPr baseColWidth="10" defaultColWidth="11.42578125" defaultRowHeight="14.25"/>
  <cols>
    <col min="1" max="1" width="1.7109375" style="67" customWidth="1"/>
    <col min="2" max="2" width="36.7109375" style="67" customWidth="1"/>
    <col min="3" max="5" width="12.28515625" style="91" customWidth="1"/>
    <col min="6" max="6" width="2.7109375" style="91" customWidth="1"/>
    <col min="7" max="9" width="12.28515625" style="91" customWidth="1"/>
    <col min="10" max="10" width="2.7109375" style="91" customWidth="1"/>
    <col min="11" max="13" width="12.28515625" style="91" customWidth="1"/>
    <col min="14" max="14" width="2.7109375" style="91" customWidth="1"/>
    <col min="15" max="17" width="12.28515625" style="91" customWidth="1"/>
    <col min="18" max="18" width="2.7109375" style="91" customWidth="1"/>
    <col min="19" max="21" width="14.28515625" style="91" customWidth="1"/>
    <col min="22" max="16384" width="11.42578125" style="67"/>
  </cols>
  <sheetData>
    <row r="1" spans="1:21">
      <c r="A1" s="87"/>
      <c r="B1" s="87" t="s">
        <v>12</v>
      </c>
      <c r="C1" s="103"/>
      <c r="D1" s="103"/>
      <c r="E1" s="103"/>
      <c r="F1" s="103"/>
      <c r="G1" s="103"/>
      <c r="H1" s="103"/>
      <c r="I1" s="103"/>
      <c r="J1" s="103"/>
    </row>
    <row r="2" spans="1:21">
      <c r="A2" s="88"/>
      <c r="B2" s="87"/>
      <c r="C2" s="103"/>
      <c r="D2" s="103"/>
      <c r="E2" s="103"/>
      <c r="F2" s="103"/>
    </row>
    <row r="3" spans="1:21">
      <c r="A3" s="88"/>
      <c r="B3" s="87"/>
      <c r="C3" s="103"/>
      <c r="D3" s="103"/>
      <c r="E3" s="103"/>
      <c r="F3" s="103"/>
    </row>
    <row r="4" spans="1:21">
      <c r="A4" s="88"/>
      <c r="B4" s="87"/>
      <c r="C4" s="103"/>
      <c r="D4" s="103"/>
      <c r="E4" s="103"/>
      <c r="F4" s="103"/>
    </row>
    <row r="5" spans="1:21">
      <c r="A5" s="88"/>
      <c r="B5" s="87"/>
      <c r="C5" s="103"/>
      <c r="D5" s="103"/>
      <c r="E5" s="103"/>
      <c r="F5" s="103"/>
    </row>
    <row r="6" spans="1:21">
      <c r="A6" s="88"/>
      <c r="B6" s="87"/>
      <c r="C6" s="103"/>
      <c r="D6" s="103"/>
      <c r="E6" s="103"/>
      <c r="F6" s="103"/>
    </row>
    <row r="7" spans="1:21">
      <c r="A7" s="88"/>
      <c r="B7" s="87"/>
      <c r="C7" s="103"/>
      <c r="D7" s="103"/>
      <c r="E7" s="103"/>
      <c r="F7" s="103"/>
    </row>
    <row r="8" spans="1:21" ht="26.25">
      <c r="A8" s="65"/>
      <c r="B8" s="165" t="s">
        <v>77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</row>
    <row r="9" spans="1:21">
      <c r="A9" s="65"/>
      <c r="B9" s="159" t="s">
        <v>130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</row>
    <row r="10" spans="1:21" ht="15" thickBot="1">
      <c r="A10" s="65"/>
      <c r="B10" s="90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</row>
    <row r="11" spans="1:21">
      <c r="A11" s="65"/>
      <c r="B11" s="65"/>
      <c r="C11" s="103"/>
      <c r="D11" s="103"/>
      <c r="E11" s="103"/>
      <c r="F11" s="103"/>
      <c r="G11" s="103"/>
      <c r="H11" s="103"/>
      <c r="I11" s="103"/>
      <c r="J11" s="103"/>
    </row>
    <row r="12" spans="1:21">
      <c r="A12" s="65"/>
      <c r="B12" s="65"/>
      <c r="C12" s="103"/>
      <c r="D12" s="103"/>
      <c r="E12" s="103"/>
      <c r="F12" s="103"/>
      <c r="G12" s="103"/>
      <c r="H12" s="103"/>
      <c r="I12" s="103"/>
      <c r="J12" s="103"/>
    </row>
    <row r="13" spans="1:21" ht="15">
      <c r="A13" s="65"/>
      <c r="B13" s="92" t="s">
        <v>35</v>
      </c>
      <c r="C13" s="103"/>
      <c r="D13" s="103"/>
      <c r="E13" s="103"/>
      <c r="F13" s="103"/>
      <c r="G13" s="103"/>
      <c r="H13" s="103"/>
      <c r="I13" s="103"/>
      <c r="J13" s="80"/>
      <c r="R13" s="80"/>
    </row>
    <row r="14" spans="1:21" ht="15">
      <c r="A14" s="65"/>
      <c r="B14" s="92"/>
      <c r="C14" s="103"/>
      <c r="D14" s="103"/>
      <c r="E14" s="103"/>
      <c r="F14" s="103"/>
      <c r="G14" s="103"/>
      <c r="H14" s="103"/>
      <c r="I14" s="103"/>
      <c r="J14" s="80"/>
      <c r="N14" s="80"/>
      <c r="R14" s="80"/>
    </row>
    <row r="15" spans="1:21" s="109" customFormat="1" ht="24" customHeight="1">
      <c r="A15" s="89"/>
      <c r="B15" s="173" t="s">
        <v>86</v>
      </c>
      <c r="C15" s="169" t="s">
        <v>19</v>
      </c>
      <c r="D15" s="167"/>
      <c r="E15" s="167"/>
      <c r="F15" s="106"/>
      <c r="G15" s="167" t="s">
        <v>20</v>
      </c>
      <c r="H15" s="167"/>
      <c r="I15" s="167"/>
      <c r="J15" s="107"/>
      <c r="K15" s="169" t="s">
        <v>21</v>
      </c>
      <c r="L15" s="167"/>
      <c r="M15" s="167"/>
      <c r="N15" s="108"/>
      <c r="O15" s="167" t="s">
        <v>22</v>
      </c>
      <c r="P15" s="167"/>
      <c r="Q15" s="167"/>
      <c r="R15" s="107"/>
      <c r="S15" s="167" t="s">
        <v>33</v>
      </c>
      <c r="T15" s="167"/>
      <c r="U15" s="167"/>
    </row>
    <row r="16" spans="1:21" ht="15">
      <c r="A16" s="65"/>
      <c r="B16" s="173"/>
      <c r="C16" s="110"/>
      <c r="D16" s="110"/>
      <c r="E16" s="110"/>
      <c r="F16" s="103"/>
      <c r="G16" s="110"/>
      <c r="H16" s="110"/>
      <c r="I16" s="110"/>
      <c r="J16" s="111"/>
      <c r="K16" s="110"/>
      <c r="L16" s="110"/>
      <c r="M16" s="110"/>
      <c r="N16" s="111"/>
      <c r="O16" s="110"/>
      <c r="P16" s="110"/>
      <c r="Q16" s="110"/>
      <c r="R16" s="111"/>
      <c r="S16" s="110"/>
      <c r="T16" s="110"/>
      <c r="U16" s="110"/>
    </row>
    <row r="17" spans="1:21" ht="15">
      <c r="A17" s="65"/>
      <c r="B17" s="173"/>
      <c r="C17" s="112" t="s">
        <v>26</v>
      </c>
      <c r="D17" s="112" t="s">
        <v>27</v>
      </c>
      <c r="E17" s="112" t="s">
        <v>18</v>
      </c>
      <c r="F17" s="103"/>
      <c r="G17" s="112" t="s">
        <v>26</v>
      </c>
      <c r="H17" s="112" t="s">
        <v>27</v>
      </c>
      <c r="I17" s="112" t="s">
        <v>18</v>
      </c>
      <c r="J17" s="111"/>
      <c r="K17" s="112" t="s">
        <v>26</v>
      </c>
      <c r="L17" s="112" t="s">
        <v>27</v>
      </c>
      <c r="M17" s="112" t="s">
        <v>18</v>
      </c>
      <c r="N17" s="111"/>
      <c r="O17" s="112" t="s">
        <v>26</v>
      </c>
      <c r="P17" s="112" t="s">
        <v>27</v>
      </c>
      <c r="Q17" s="112" t="s">
        <v>18</v>
      </c>
      <c r="R17" s="111"/>
      <c r="S17" s="112" t="s">
        <v>26</v>
      </c>
      <c r="T17" s="112" t="s">
        <v>27</v>
      </c>
      <c r="U17" s="112" t="s">
        <v>18</v>
      </c>
    </row>
    <row r="18" spans="1:21">
      <c r="A18" s="65"/>
      <c r="B18" s="121"/>
      <c r="C18" s="93"/>
      <c r="D18" s="93"/>
      <c r="E18" s="93"/>
      <c r="F18" s="103"/>
      <c r="G18" s="93"/>
      <c r="H18" s="93"/>
      <c r="I18" s="93"/>
      <c r="J18" s="93"/>
      <c r="K18" s="93"/>
      <c r="L18" s="93"/>
      <c r="M18" s="93"/>
      <c r="N18" s="122"/>
      <c r="O18" s="93"/>
      <c r="P18" s="93"/>
      <c r="Q18" s="93"/>
      <c r="R18" s="93"/>
      <c r="S18" s="93"/>
      <c r="T18" s="93"/>
      <c r="U18" s="93"/>
    </row>
    <row r="19" spans="1:21">
      <c r="A19" s="65"/>
      <c r="B19" s="137" t="s">
        <v>78</v>
      </c>
      <c r="C19" s="126">
        <v>2190969.2032658346</v>
      </c>
      <c r="D19" s="126">
        <v>57369.82422674002</v>
      </c>
      <c r="E19" s="126">
        <f>+C19+D19</f>
        <v>2248339.0274925744</v>
      </c>
      <c r="F19" s="127"/>
      <c r="G19" s="126">
        <v>580738.8785936872</v>
      </c>
      <c r="H19" s="126">
        <v>37391.015849890035</v>
      </c>
      <c r="I19" s="126">
        <f>+G19+H19</f>
        <v>618129.89444357727</v>
      </c>
      <c r="J19" s="126"/>
      <c r="K19" s="126">
        <v>273804.94771260954</v>
      </c>
      <c r="L19" s="126">
        <v>21300.356781799936</v>
      </c>
      <c r="M19" s="126">
        <f>+K19+L19</f>
        <v>295105.30449440947</v>
      </c>
      <c r="N19" s="126"/>
      <c r="O19" s="126">
        <v>647352.07245271979</v>
      </c>
      <c r="P19" s="126">
        <v>98435.182501829899</v>
      </c>
      <c r="Q19" s="126">
        <f>+O19+P19</f>
        <v>745787.25495454972</v>
      </c>
      <c r="R19" s="126"/>
      <c r="S19" s="128">
        <f>+C19+G19+K19+O19</f>
        <v>3692865.1020248509</v>
      </c>
      <c r="T19" s="128">
        <f>+D19+H19+L19+P19</f>
        <v>214496.37936025989</v>
      </c>
      <c r="U19" s="128">
        <f>+S19+T19</f>
        <v>3907361.4813851109</v>
      </c>
    </row>
    <row r="20" spans="1:21">
      <c r="B20" s="138" t="s">
        <v>79</v>
      </c>
      <c r="C20" s="129">
        <v>1369298.9274310071</v>
      </c>
      <c r="D20" s="129">
        <v>172016.05135322004</v>
      </c>
      <c r="E20" s="130">
        <f t="shared" ref="E20:E23" si="0">+C20+D20</f>
        <v>1541314.9787842273</v>
      </c>
      <c r="F20" s="129"/>
      <c r="G20" s="129">
        <v>849335.32767899858</v>
      </c>
      <c r="H20" s="129">
        <v>204155.10238612015</v>
      </c>
      <c r="I20" s="130">
        <f t="shared" ref="I20:I23" si="1">+G20+H20</f>
        <v>1053490.4300651187</v>
      </c>
      <c r="J20" s="129"/>
      <c r="K20" s="129">
        <v>398534.93589825026</v>
      </c>
      <c r="L20" s="129">
        <v>81680.010934520018</v>
      </c>
      <c r="M20" s="130">
        <f t="shared" ref="M20:M23" si="2">+K20+L20</f>
        <v>480214.94683277025</v>
      </c>
      <c r="N20" s="129"/>
      <c r="O20" s="129">
        <v>580395.24161161098</v>
      </c>
      <c r="P20" s="129">
        <v>227172.99939329995</v>
      </c>
      <c r="Q20" s="130">
        <f t="shared" ref="Q20:Q23" si="3">+O20+P20</f>
        <v>807568.2410049109</v>
      </c>
      <c r="R20" s="129"/>
      <c r="S20" s="131">
        <f t="shared" ref="S20:T23" si="4">+C20+G20+K20+O20</f>
        <v>3197564.4326198674</v>
      </c>
      <c r="T20" s="131">
        <f t="shared" si="4"/>
        <v>685024.16406716011</v>
      </c>
      <c r="U20" s="131">
        <f t="shared" ref="U20:U23" si="5">+S20+T20</f>
        <v>3882588.5966870273</v>
      </c>
    </row>
    <row r="21" spans="1:21">
      <c r="B21" s="138" t="s">
        <v>80</v>
      </c>
      <c r="C21" s="129">
        <v>1223178.056174004</v>
      </c>
      <c r="D21" s="129">
        <v>304516.86375111988</v>
      </c>
      <c r="E21" s="130">
        <f t="shared" si="0"/>
        <v>1527694.9199251239</v>
      </c>
      <c r="F21" s="129"/>
      <c r="G21" s="129">
        <v>1239596.7625940675</v>
      </c>
      <c r="H21" s="129">
        <v>746889.79047123156</v>
      </c>
      <c r="I21" s="130">
        <f t="shared" si="1"/>
        <v>1986486.5530652991</v>
      </c>
      <c r="J21" s="129"/>
      <c r="K21" s="129">
        <v>939693.79423900007</v>
      </c>
      <c r="L21" s="129">
        <v>473219.95921312005</v>
      </c>
      <c r="M21" s="130">
        <f t="shared" si="2"/>
        <v>1412913.7534521201</v>
      </c>
      <c r="N21" s="129"/>
      <c r="O21" s="129">
        <v>1708189.6141940895</v>
      </c>
      <c r="P21" s="129">
        <v>1042774.0153330064</v>
      </c>
      <c r="Q21" s="130">
        <f t="shared" si="3"/>
        <v>2750963.6295270957</v>
      </c>
      <c r="R21" s="129"/>
      <c r="S21" s="131">
        <f t="shared" si="4"/>
        <v>5110658.227201161</v>
      </c>
      <c r="T21" s="131">
        <f t="shared" si="4"/>
        <v>2567400.6287684776</v>
      </c>
      <c r="U21" s="131">
        <f t="shared" si="5"/>
        <v>7678058.8559696386</v>
      </c>
    </row>
    <row r="22" spans="1:21">
      <c r="B22" s="138" t="s">
        <v>81</v>
      </c>
      <c r="C22" s="129">
        <v>579259.58961999987</v>
      </c>
      <c r="D22" s="129">
        <v>315049.54750317993</v>
      </c>
      <c r="E22" s="130">
        <f t="shared" si="0"/>
        <v>894309.13712317985</v>
      </c>
      <c r="F22" s="129"/>
      <c r="G22" s="129">
        <v>704790.1536180001</v>
      </c>
      <c r="H22" s="129">
        <v>788275.85475429054</v>
      </c>
      <c r="I22" s="130">
        <f t="shared" si="1"/>
        <v>1493066.0083722905</v>
      </c>
      <c r="J22" s="129"/>
      <c r="K22" s="129">
        <v>783126.33269200008</v>
      </c>
      <c r="L22" s="129">
        <v>1000067.9243173401</v>
      </c>
      <c r="M22" s="130">
        <f t="shared" si="2"/>
        <v>1783194.2570093402</v>
      </c>
      <c r="N22" s="129"/>
      <c r="O22" s="129">
        <v>3488956.1673410456</v>
      </c>
      <c r="P22" s="129">
        <v>3148001.7144417283</v>
      </c>
      <c r="Q22" s="130">
        <f t="shared" si="3"/>
        <v>6636957.8817827739</v>
      </c>
      <c r="R22" s="129"/>
      <c r="S22" s="131">
        <f t="shared" si="4"/>
        <v>5556132.2432710454</v>
      </c>
      <c r="T22" s="131">
        <f t="shared" si="4"/>
        <v>5251395.0410165396</v>
      </c>
      <c r="U22" s="131">
        <f t="shared" si="5"/>
        <v>10807527.284287585</v>
      </c>
    </row>
    <row r="23" spans="1:21">
      <c r="B23" s="138" t="s">
        <v>82</v>
      </c>
      <c r="C23" s="132">
        <v>985147.28237599984</v>
      </c>
      <c r="D23" s="132">
        <v>1697298.8101151704</v>
      </c>
      <c r="E23" s="133">
        <f t="shared" si="0"/>
        <v>2682446.0924911704</v>
      </c>
      <c r="F23" s="129"/>
      <c r="G23" s="132">
        <v>877792.99825699942</v>
      </c>
      <c r="H23" s="132">
        <v>917304.36371182918</v>
      </c>
      <c r="I23" s="133">
        <f t="shared" si="1"/>
        <v>1795097.3619688286</v>
      </c>
      <c r="J23" s="129"/>
      <c r="K23" s="132">
        <v>961754.71081300022</v>
      </c>
      <c r="L23" s="132">
        <v>1845657.6079503284</v>
      </c>
      <c r="M23" s="133">
        <f t="shared" si="2"/>
        <v>2807412.3187633287</v>
      </c>
      <c r="N23" s="129"/>
      <c r="O23" s="132">
        <v>24891183.671465363</v>
      </c>
      <c r="P23" s="132">
        <v>40229729.316362157</v>
      </c>
      <c r="Q23" s="133">
        <f t="shared" si="3"/>
        <v>65120912.987827525</v>
      </c>
      <c r="R23" s="129"/>
      <c r="S23" s="134">
        <f t="shared" si="4"/>
        <v>27715878.662911363</v>
      </c>
      <c r="T23" s="134">
        <f t="shared" si="4"/>
        <v>44689990.098139487</v>
      </c>
      <c r="U23" s="134">
        <f t="shared" si="5"/>
        <v>72405868.76105085</v>
      </c>
    </row>
    <row r="24" spans="1:21" ht="15">
      <c r="B24" s="139" t="s">
        <v>54</v>
      </c>
      <c r="C24" s="135">
        <f>SUM(C19:C23)</f>
        <v>6347853.0588668445</v>
      </c>
      <c r="D24" s="135">
        <f>SUM(D19:D23)</f>
        <v>2546251.0969494302</v>
      </c>
      <c r="E24" s="135">
        <f>SUM(E19:E23)</f>
        <v>8894104.1558162756</v>
      </c>
      <c r="F24" s="129"/>
      <c r="G24" s="135">
        <f>SUM(G19:G23)</f>
        <v>4252254.1207417529</v>
      </c>
      <c r="H24" s="135">
        <f>SUM(H19:H23)</f>
        <v>2694016.1271733614</v>
      </c>
      <c r="I24" s="135">
        <f>SUM(I19:I23)</f>
        <v>6946270.2479151133</v>
      </c>
      <c r="J24" s="129"/>
      <c r="K24" s="135">
        <f>SUM(K19:K23)</f>
        <v>3356914.7213548603</v>
      </c>
      <c r="L24" s="135">
        <f>SUM(L19:L23)</f>
        <v>3421925.8591971085</v>
      </c>
      <c r="M24" s="135">
        <f>SUM(M19:M23)</f>
        <v>6778840.5805519689</v>
      </c>
      <c r="N24" s="129"/>
      <c r="O24" s="135">
        <f>SUM(O19:O23)</f>
        <v>31316076.767064828</v>
      </c>
      <c r="P24" s="135">
        <f>SUM(P19:P23)</f>
        <v>44746113.228032023</v>
      </c>
      <c r="Q24" s="135">
        <f>SUM(Q19:Q23)</f>
        <v>76062189.995096862</v>
      </c>
      <c r="R24" s="129"/>
      <c r="S24" s="136">
        <f>SUM(S19:S23)</f>
        <v>45273098.668028288</v>
      </c>
      <c r="T24" s="136">
        <f>SUM(T19:T23)</f>
        <v>53408306.311351925</v>
      </c>
      <c r="U24" s="136">
        <f>SUM(U19:U23)</f>
        <v>98681404.97938022</v>
      </c>
    </row>
    <row r="26" spans="1:21" ht="15" thickBot="1">
      <c r="A26" s="65"/>
      <c r="B26" s="90"/>
      <c r="C26" s="104"/>
      <c r="D26" s="104"/>
      <c r="E26" s="104"/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</row>
    <row r="27" spans="1:21">
      <c r="A27" s="65"/>
      <c r="B27" s="65"/>
      <c r="C27" s="103"/>
      <c r="D27" s="103"/>
      <c r="E27" s="103"/>
      <c r="F27" s="103"/>
      <c r="G27" s="103"/>
      <c r="H27" s="103"/>
      <c r="I27" s="103"/>
      <c r="J27" s="103"/>
    </row>
    <row r="28" spans="1:21">
      <c r="A28" s="65"/>
      <c r="B28" s="65"/>
      <c r="C28" s="103"/>
      <c r="D28" s="103"/>
      <c r="E28" s="103"/>
      <c r="F28" s="103"/>
      <c r="G28" s="103"/>
      <c r="H28" s="103"/>
      <c r="I28" s="103"/>
      <c r="J28" s="103"/>
    </row>
    <row r="29" spans="1:21" ht="15">
      <c r="A29" s="65"/>
      <c r="B29" s="92" t="s">
        <v>55</v>
      </c>
      <c r="C29" s="103"/>
      <c r="D29" s="103"/>
      <c r="E29" s="103"/>
      <c r="F29" s="103"/>
      <c r="G29" s="103"/>
      <c r="H29" s="103"/>
      <c r="I29" s="103"/>
      <c r="J29" s="80"/>
      <c r="R29" s="80"/>
    </row>
    <row r="30" spans="1:21" ht="15">
      <c r="A30" s="65"/>
      <c r="B30" s="92"/>
      <c r="C30" s="103"/>
      <c r="D30" s="103"/>
      <c r="E30" s="103"/>
      <c r="F30" s="103"/>
      <c r="G30" s="103"/>
      <c r="H30" s="103"/>
      <c r="I30" s="103"/>
      <c r="J30" s="80"/>
      <c r="N30" s="80"/>
      <c r="R30" s="80"/>
    </row>
    <row r="31" spans="1:21" s="109" customFormat="1" ht="24" customHeight="1">
      <c r="A31" s="89"/>
      <c r="B31" s="173" t="s">
        <v>86</v>
      </c>
      <c r="C31" s="169" t="s">
        <v>19</v>
      </c>
      <c r="D31" s="167"/>
      <c r="E31" s="167"/>
      <c r="F31" s="106"/>
      <c r="G31" s="167" t="s">
        <v>20</v>
      </c>
      <c r="H31" s="167"/>
      <c r="I31" s="167"/>
      <c r="J31" s="107"/>
      <c r="K31" s="169" t="s">
        <v>21</v>
      </c>
      <c r="L31" s="167"/>
      <c r="M31" s="167"/>
      <c r="N31" s="108"/>
      <c r="O31" s="167" t="s">
        <v>22</v>
      </c>
      <c r="P31" s="167"/>
      <c r="Q31" s="167"/>
      <c r="R31" s="107"/>
      <c r="S31" s="167" t="s">
        <v>33</v>
      </c>
      <c r="T31" s="167"/>
      <c r="U31" s="167"/>
    </row>
    <row r="32" spans="1:21" ht="15">
      <c r="A32" s="65"/>
      <c r="B32" s="173"/>
      <c r="C32" s="110"/>
      <c r="D32" s="110"/>
      <c r="E32" s="110"/>
      <c r="F32" s="103"/>
      <c r="G32" s="110"/>
      <c r="H32" s="110"/>
      <c r="I32" s="110"/>
      <c r="J32" s="111"/>
      <c r="K32" s="110"/>
      <c r="L32" s="110"/>
      <c r="M32" s="110"/>
      <c r="N32" s="111"/>
      <c r="O32" s="110"/>
      <c r="P32" s="110"/>
      <c r="Q32" s="110"/>
      <c r="R32" s="111"/>
      <c r="S32" s="110"/>
      <c r="T32" s="110"/>
      <c r="U32" s="110"/>
    </row>
    <row r="33" spans="1:23" ht="15">
      <c r="A33" s="65"/>
      <c r="B33" s="173"/>
      <c r="C33" s="112" t="s">
        <v>26</v>
      </c>
      <c r="D33" s="112" t="s">
        <v>27</v>
      </c>
      <c r="E33" s="112" t="s">
        <v>18</v>
      </c>
      <c r="F33" s="103"/>
      <c r="G33" s="112" t="s">
        <v>26</v>
      </c>
      <c r="H33" s="112" t="s">
        <v>27</v>
      </c>
      <c r="I33" s="112" t="s">
        <v>18</v>
      </c>
      <c r="J33" s="111"/>
      <c r="K33" s="112" t="s">
        <v>26</v>
      </c>
      <c r="L33" s="112" t="s">
        <v>27</v>
      </c>
      <c r="M33" s="112" t="s">
        <v>18</v>
      </c>
      <c r="N33" s="111"/>
      <c r="O33" s="112" t="s">
        <v>26</v>
      </c>
      <c r="P33" s="112" t="s">
        <v>27</v>
      </c>
      <c r="Q33" s="112" t="s">
        <v>18</v>
      </c>
      <c r="R33" s="111"/>
      <c r="S33" s="112" t="s">
        <v>26</v>
      </c>
      <c r="T33" s="112" t="s">
        <v>27</v>
      </c>
      <c r="U33" s="112" t="s">
        <v>18</v>
      </c>
    </row>
    <row r="34" spans="1:23">
      <c r="A34" s="65"/>
      <c r="B34" s="121"/>
      <c r="C34" s="93"/>
      <c r="D34" s="93"/>
      <c r="E34" s="93"/>
      <c r="F34" s="103"/>
      <c r="G34" s="93"/>
      <c r="H34" s="93"/>
      <c r="I34" s="93"/>
      <c r="J34" s="93"/>
      <c r="K34" s="93"/>
      <c r="L34" s="93"/>
      <c r="M34" s="93"/>
      <c r="N34" s="122"/>
      <c r="O34" s="93"/>
      <c r="P34" s="93"/>
      <c r="Q34" s="93"/>
      <c r="R34" s="93"/>
      <c r="S34" s="93"/>
      <c r="T34" s="93"/>
      <c r="U34" s="93"/>
    </row>
    <row r="35" spans="1:23">
      <c r="A35" s="65"/>
      <c r="B35" s="137" t="s">
        <v>78</v>
      </c>
      <c r="C35" s="126">
        <v>253174</v>
      </c>
      <c r="D35" s="126">
        <v>3728</v>
      </c>
      <c r="E35" s="126">
        <f t="shared" ref="E35:E39" si="6">+C35+D35</f>
        <v>256902</v>
      </c>
      <c r="F35" s="127"/>
      <c r="G35" s="126">
        <v>49284</v>
      </c>
      <c r="H35" s="126">
        <v>2448</v>
      </c>
      <c r="I35" s="126">
        <f t="shared" ref="I35:I39" si="7">+G35+H35</f>
        <v>51732</v>
      </c>
      <c r="J35" s="126"/>
      <c r="K35" s="126">
        <v>21764</v>
      </c>
      <c r="L35" s="126">
        <v>1542</v>
      </c>
      <c r="M35" s="126">
        <f t="shared" ref="M35:M39" si="8">+K35+L35</f>
        <v>23306</v>
      </c>
      <c r="N35" s="126"/>
      <c r="O35" s="126">
        <v>67554</v>
      </c>
      <c r="P35" s="126">
        <v>9160</v>
      </c>
      <c r="Q35" s="126">
        <f t="shared" ref="Q35:Q39" si="9">+O35+P35</f>
        <v>76714</v>
      </c>
      <c r="R35" s="126"/>
      <c r="S35" s="128">
        <f>+C35+G35+K35+O35</f>
        <v>391776</v>
      </c>
      <c r="T35" s="128">
        <f>+D35+H35+L35+P35</f>
        <v>16878</v>
      </c>
      <c r="U35" s="128">
        <f>+S35+T35</f>
        <v>408654</v>
      </c>
      <c r="V35" s="140"/>
    </row>
    <row r="36" spans="1:23">
      <c r="B36" s="138" t="s">
        <v>79</v>
      </c>
      <c r="C36" s="129">
        <v>16858</v>
      </c>
      <c r="D36" s="129">
        <v>1927</v>
      </c>
      <c r="E36" s="130">
        <f t="shared" si="6"/>
        <v>18785</v>
      </c>
      <c r="F36" s="129"/>
      <c r="G36" s="129">
        <v>9739</v>
      </c>
      <c r="H36" s="129">
        <v>2146</v>
      </c>
      <c r="I36" s="130">
        <f t="shared" si="7"/>
        <v>11885</v>
      </c>
      <c r="J36" s="129"/>
      <c r="K36" s="129">
        <v>4393</v>
      </c>
      <c r="L36" s="129">
        <v>865</v>
      </c>
      <c r="M36" s="130">
        <f t="shared" si="8"/>
        <v>5258</v>
      </c>
      <c r="N36" s="129"/>
      <c r="O36" s="129">
        <v>6596</v>
      </c>
      <c r="P36" s="129">
        <v>2470</v>
      </c>
      <c r="Q36" s="130">
        <f t="shared" si="9"/>
        <v>9066</v>
      </c>
      <c r="R36" s="129"/>
      <c r="S36" s="131">
        <f t="shared" ref="S36:S39" si="10">+C36+G36+K36+O36</f>
        <v>37586</v>
      </c>
      <c r="T36" s="131">
        <f t="shared" ref="T36:T39" si="11">+D36+H36+L36+P36</f>
        <v>7408</v>
      </c>
      <c r="U36" s="131">
        <f t="shared" ref="U36:U39" si="12">+S36+T36</f>
        <v>44994</v>
      </c>
      <c r="V36" s="140"/>
    </row>
    <row r="37" spans="1:23">
      <c r="B37" s="138" t="s">
        <v>80</v>
      </c>
      <c r="C37" s="129">
        <v>4889</v>
      </c>
      <c r="D37" s="129">
        <v>1145</v>
      </c>
      <c r="E37" s="130">
        <f t="shared" si="6"/>
        <v>6034</v>
      </c>
      <c r="F37" s="129"/>
      <c r="G37" s="129">
        <v>4930</v>
      </c>
      <c r="H37" s="129">
        <v>2726</v>
      </c>
      <c r="I37" s="130">
        <f t="shared" si="7"/>
        <v>7656</v>
      </c>
      <c r="J37" s="129"/>
      <c r="K37" s="129">
        <v>3498</v>
      </c>
      <c r="L37" s="129">
        <v>1616</v>
      </c>
      <c r="M37" s="130">
        <f t="shared" si="8"/>
        <v>5114</v>
      </c>
      <c r="N37" s="129"/>
      <c r="O37" s="129">
        <v>6020</v>
      </c>
      <c r="P37" s="129">
        <v>3574</v>
      </c>
      <c r="Q37" s="130">
        <f t="shared" si="9"/>
        <v>9594</v>
      </c>
      <c r="R37" s="129"/>
      <c r="S37" s="131">
        <f t="shared" si="10"/>
        <v>19337</v>
      </c>
      <c r="T37" s="131">
        <f t="shared" si="11"/>
        <v>9061</v>
      </c>
      <c r="U37" s="131">
        <f t="shared" si="12"/>
        <v>28398</v>
      </c>
      <c r="V37" s="140"/>
    </row>
    <row r="38" spans="1:23">
      <c r="B38" s="138" t="s">
        <v>81</v>
      </c>
      <c r="C38" s="129">
        <v>757</v>
      </c>
      <c r="D38" s="129">
        <v>373</v>
      </c>
      <c r="E38" s="130">
        <f t="shared" si="6"/>
        <v>1130</v>
      </c>
      <c r="F38" s="129"/>
      <c r="G38" s="129">
        <v>937</v>
      </c>
      <c r="H38" s="129">
        <v>979</v>
      </c>
      <c r="I38" s="130">
        <f t="shared" si="7"/>
        <v>1916</v>
      </c>
      <c r="J38" s="129"/>
      <c r="K38" s="129">
        <v>1022</v>
      </c>
      <c r="L38" s="129">
        <v>1147</v>
      </c>
      <c r="M38" s="130">
        <f t="shared" si="8"/>
        <v>2169</v>
      </c>
      <c r="N38" s="129"/>
      <c r="O38" s="129">
        <v>4139</v>
      </c>
      <c r="P38" s="129">
        <v>3408</v>
      </c>
      <c r="Q38" s="130">
        <f t="shared" si="9"/>
        <v>7547</v>
      </c>
      <c r="R38" s="129"/>
      <c r="S38" s="131">
        <f t="shared" si="10"/>
        <v>6855</v>
      </c>
      <c r="T38" s="131">
        <f t="shared" si="11"/>
        <v>5907</v>
      </c>
      <c r="U38" s="131">
        <f t="shared" si="12"/>
        <v>12762</v>
      </c>
      <c r="V38" s="140"/>
    </row>
    <row r="39" spans="1:23">
      <c r="B39" s="138" t="s">
        <v>82</v>
      </c>
      <c r="C39" s="132">
        <v>207</v>
      </c>
      <c r="D39" s="132">
        <v>249</v>
      </c>
      <c r="E39" s="133">
        <f t="shared" si="6"/>
        <v>456</v>
      </c>
      <c r="F39" s="129"/>
      <c r="G39" s="132">
        <v>222</v>
      </c>
      <c r="H39" s="132">
        <v>261</v>
      </c>
      <c r="I39" s="133">
        <f t="shared" si="7"/>
        <v>483</v>
      </c>
      <c r="J39" s="129"/>
      <c r="K39" s="132">
        <v>239</v>
      </c>
      <c r="L39" s="132">
        <v>444</v>
      </c>
      <c r="M39" s="133">
        <f t="shared" si="8"/>
        <v>683</v>
      </c>
      <c r="N39" s="129"/>
      <c r="O39" s="132">
        <v>3635</v>
      </c>
      <c r="P39" s="132">
        <v>4632</v>
      </c>
      <c r="Q39" s="133">
        <f t="shared" si="9"/>
        <v>8267</v>
      </c>
      <c r="R39" s="129"/>
      <c r="S39" s="134">
        <f t="shared" si="10"/>
        <v>4303</v>
      </c>
      <c r="T39" s="134">
        <f t="shared" si="11"/>
        <v>5586</v>
      </c>
      <c r="U39" s="134">
        <f t="shared" si="12"/>
        <v>9889</v>
      </c>
      <c r="V39" s="140"/>
    </row>
    <row r="40" spans="1:23" ht="15">
      <c r="B40" s="139" t="s">
        <v>54</v>
      </c>
      <c r="C40" s="135">
        <f>SUM(C35:C39)</f>
        <v>275885</v>
      </c>
      <c r="D40" s="135">
        <f>SUM(D35:D39)</f>
        <v>7422</v>
      </c>
      <c r="E40" s="135">
        <f>SUM(E35:E39)</f>
        <v>283307</v>
      </c>
      <c r="F40" s="129"/>
      <c r="G40" s="135">
        <f>SUM(G35:G39)</f>
        <v>65112</v>
      </c>
      <c r="H40" s="135">
        <f>SUM(H35:H39)</f>
        <v>8560</v>
      </c>
      <c r="I40" s="135">
        <f>SUM(I35:I39)</f>
        <v>73672</v>
      </c>
      <c r="J40" s="129"/>
      <c r="K40" s="135">
        <f>SUM(K35:K39)</f>
        <v>30916</v>
      </c>
      <c r="L40" s="135">
        <f>SUM(L35:L39)</f>
        <v>5614</v>
      </c>
      <c r="M40" s="135">
        <f>SUM(M35:M39)</f>
        <v>36530</v>
      </c>
      <c r="N40" s="129"/>
      <c r="O40" s="135">
        <f>SUM(O35:O39)</f>
        <v>87944</v>
      </c>
      <c r="P40" s="135">
        <f>SUM(P35:P39)</f>
        <v>23244</v>
      </c>
      <c r="Q40" s="135">
        <f>SUM(Q35:Q39)</f>
        <v>111188</v>
      </c>
      <c r="R40" s="129"/>
      <c r="S40" s="136">
        <f>SUM(S35:S39)</f>
        <v>459857</v>
      </c>
      <c r="T40" s="136">
        <f>SUM(T35:T39)</f>
        <v>44840</v>
      </c>
      <c r="U40" s="136">
        <f>SUM(U35:U39)</f>
        <v>504697</v>
      </c>
    </row>
    <row r="42" spans="1:23" s="91" customFormat="1">
      <c r="A42" s="67"/>
      <c r="B42" s="67"/>
      <c r="V42" s="67"/>
      <c r="W42" s="67"/>
    </row>
    <row r="43" spans="1:23">
      <c r="B43" s="67" t="s">
        <v>83</v>
      </c>
      <c r="S43" s="67"/>
      <c r="T43" s="67"/>
      <c r="U43" s="67"/>
    </row>
  </sheetData>
  <mergeCells count="14">
    <mergeCell ref="S31:U31"/>
    <mergeCell ref="B8:U8"/>
    <mergeCell ref="B9:U9"/>
    <mergeCell ref="B15:B17"/>
    <mergeCell ref="C15:E15"/>
    <mergeCell ref="G15:I15"/>
    <mergeCell ref="K15:M15"/>
    <mergeCell ref="O15:Q15"/>
    <mergeCell ref="S15:U15"/>
    <mergeCell ref="B31:B33"/>
    <mergeCell ref="C31:E31"/>
    <mergeCell ref="G31:I31"/>
    <mergeCell ref="K31:M31"/>
    <mergeCell ref="O31:Q31"/>
  </mergeCells>
  <hyperlinks>
    <hyperlink ref="B1" location="Inicio!B10" display="Ir a inicio" xr:uid="{AEC78825-EB11-4E7A-AD47-A30BA0A28AC4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6EBF-1F1A-47CB-8913-8C4838BA231D}">
  <sheetPr>
    <tabColor rgb="FFFFFF00"/>
    <pageSetUpPr fitToPage="1"/>
  </sheetPr>
  <dimension ref="A1:W41"/>
  <sheetViews>
    <sheetView showGridLines="0" zoomScaleNormal="100" workbookViewId="0">
      <selection activeCell="I42" sqref="I42"/>
    </sheetView>
  </sheetViews>
  <sheetFormatPr baseColWidth="10" defaultColWidth="11.42578125" defaultRowHeight="15"/>
  <cols>
    <col min="1" max="1" width="1.7109375" customWidth="1"/>
    <col min="2" max="2" width="36.7109375" customWidth="1"/>
    <col min="3" max="5" width="12.28515625" style="33" customWidth="1"/>
    <col min="6" max="6" width="2.7109375" style="33" customWidth="1"/>
    <col min="7" max="9" width="12.28515625" style="33" customWidth="1"/>
    <col min="10" max="10" width="2.7109375" style="33" customWidth="1"/>
    <col min="11" max="13" width="12.28515625" style="33" customWidth="1"/>
    <col min="14" max="14" width="2.7109375" style="33" customWidth="1"/>
    <col min="15" max="17" width="12.28515625" style="33" customWidth="1"/>
    <col min="18" max="18" width="2.7109375" style="33" customWidth="1"/>
    <col min="19" max="21" width="12.28515625" style="33" customWidth="1"/>
  </cols>
  <sheetData>
    <row r="1" spans="1:21">
      <c r="A1" s="5"/>
      <c r="B1" s="5" t="s">
        <v>12</v>
      </c>
      <c r="C1" s="37"/>
      <c r="D1" s="37"/>
      <c r="E1" s="37"/>
      <c r="F1" s="37"/>
      <c r="G1" s="37"/>
      <c r="H1" s="37"/>
      <c r="I1" s="37"/>
      <c r="J1" s="37"/>
    </row>
    <row r="2" spans="1:21">
      <c r="A2" s="28"/>
      <c r="B2" s="5"/>
      <c r="C2" s="37"/>
      <c r="D2" s="37"/>
      <c r="E2" s="37"/>
      <c r="F2" s="37"/>
    </row>
    <row r="3" spans="1:21">
      <c r="A3" s="28"/>
      <c r="B3" s="5"/>
      <c r="C3" s="37"/>
      <c r="D3" s="37"/>
      <c r="E3" s="37"/>
      <c r="F3" s="37"/>
    </row>
    <row r="4" spans="1:21">
      <c r="A4" s="28"/>
      <c r="B4" s="5"/>
      <c r="C4" s="37"/>
      <c r="D4" s="37"/>
      <c r="E4" s="37"/>
      <c r="F4" s="37"/>
    </row>
    <row r="5" spans="1:21">
      <c r="A5" s="28"/>
      <c r="B5" s="5"/>
      <c r="C5" s="37"/>
      <c r="D5" s="37"/>
      <c r="E5" s="37"/>
      <c r="F5" s="37"/>
    </row>
    <row r="6" spans="1:21">
      <c r="A6" s="28"/>
      <c r="B6" s="5"/>
      <c r="C6" s="37"/>
      <c r="D6" s="37"/>
      <c r="E6" s="37"/>
      <c r="F6" s="37"/>
    </row>
    <row r="7" spans="1:21">
      <c r="A7" s="28"/>
      <c r="B7" s="5"/>
      <c r="C7" s="37"/>
      <c r="D7" s="37"/>
      <c r="E7" s="37"/>
      <c r="F7" s="37"/>
    </row>
    <row r="8" spans="1:21" ht="26.25">
      <c r="A8" s="4"/>
      <c r="B8" s="175" t="s">
        <v>77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</row>
    <row r="9" spans="1:21">
      <c r="A9" s="4"/>
      <c r="B9" s="176" t="s">
        <v>13</v>
      </c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</row>
    <row r="10" spans="1:21" ht="15.75" thickBot="1">
      <c r="A10" s="4"/>
      <c r="B10" s="29"/>
      <c r="C10" s="38"/>
      <c r="D10" s="38"/>
      <c r="E10" s="38"/>
      <c r="F10" s="38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>
      <c r="A11" s="4"/>
      <c r="B11" s="4"/>
      <c r="C11" s="37"/>
      <c r="D11" s="37"/>
      <c r="E11" s="37"/>
      <c r="F11" s="37"/>
      <c r="G11" s="37"/>
      <c r="H11" s="37"/>
      <c r="I11" s="37"/>
      <c r="J11" s="37"/>
    </row>
    <row r="12" spans="1:21">
      <c r="A12" s="4"/>
      <c r="B12" s="4"/>
      <c r="C12" s="37"/>
      <c r="D12" s="37"/>
      <c r="E12" s="37"/>
      <c r="F12" s="37"/>
      <c r="G12" s="37"/>
      <c r="H12" s="37"/>
      <c r="I12" s="37"/>
      <c r="J12" s="37"/>
    </row>
    <row r="13" spans="1:21">
      <c r="A13" s="4"/>
      <c r="B13" s="34" t="s">
        <v>35</v>
      </c>
      <c r="C13" s="37"/>
      <c r="D13" s="37"/>
      <c r="E13" s="37"/>
      <c r="F13" s="37"/>
      <c r="G13" s="37"/>
      <c r="H13" s="37"/>
      <c r="I13" s="37"/>
      <c r="J13" s="40"/>
      <c r="R13" s="40"/>
    </row>
    <row r="14" spans="1:21">
      <c r="A14" s="4"/>
      <c r="B14" s="34"/>
      <c r="C14" s="37"/>
      <c r="D14" s="37"/>
      <c r="E14" s="37"/>
      <c r="F14" s="37"/>
      <c r="G14" s="37"/>
      <c r="H14" s="37"/>
      <c r="I14" s="37"/>
      <c r="J14" s="40"/>
      <c r="N14" s="40"/>
      <c r="R14" s="40"/>
    </row>
    <row r="15" spans="1:21" s="36" customFormat="1" ht="24" customHeight="1">
      <c r="A15" s="35"/>
      <c r="B15" s="177"/>
      <c r="C15" s="178" t="s">
        <v>19</v>
      </c>
      <c r="D15" s="174"/>
      <c r="E15" s="174"/>
      <c r="F15" s="41"/>
      <c r="G15" s="174" t="s">
        <v>20</v>
      </c>
      <c r="H15" s="174"/>
      <c r="I15" s="174"/>
      <c r="J15" s="42"/>
      <c r="K15" s="178" t="s">
        <v>21</v>
      </c>
      <c r="L15" s="174"/>
      <c r="M15" s="174"/>
      <c r="N15" s="43"/>
      <c r="O15" s="174" t="s">
        <v>22</v>
      </c>
      <c r="P15" s="174"/>
      <c r="Q15" s="174"/>
      <c r="R15" s="42"/>
      <c r="S15" s="174" t="s">
        <v>33</v>
      </c>
      <c r="T15" s="174"/>
      <c r="U15" s="174"/>
    </row>
    <row r="16" spans="1:21">
      <c r="A16" s="4"/>
      <c r="B16" s="177"/>
      <c r="C16" s="44"/>
      <c r="D16" s="44"/>
      <c r="E16" s="44"/>
      <c r="F16" s="37"/>
      <c r="G16" s="44"/>
      <c r="H16" s="44"/>
      <c r="I16" s="44"/>
      <c r="J16" s="45"/>
      <c r="K16" s="44"/>
      <c r="L16" s="44"/>
      <c r="M16" s="44"/>
      <c r="N16" s="45"/>
      <c r="O16" s="44"/>
      <c r="P16" s="44"/>
      <c r="Q16" s="44"/>
      <c r="R16" s="45"/>
      <c r="S16" s="44"/>
      <c r="T16" s="44"/>
      <c r="U16" s="44"/>
    </row>
    <row r="17" spans="1:21">
      <c r="A17" s="4"/>
      <c r="B17" s="177"/>
      <c r="C17" s="46" t="s">
        <v>26</v>
      </c>
      <c r="D17" s="46" t="s">
        <v>27</v>
      </c>
      <c r="E17" s="46" t="s">
        <v>18</v>
      </c>
      <c r="F17" s="37"/>
      <c r="G17" s="46" t="s">
        <v>26</v>
      </c>
      <c r="H17" s="46" t="s">
        <v>27</v>
      </c>
      <c r="I17" s="46" t="s">
        <v>18</v>
      </c>
      <c r="J17" s="45"/>
      <c r="K17" s="46" t="s">
        <v>26</v>
      </c>
      <c r="L17" s="46" t="s">
        <v>27</v>
      </c>
      <c r="M17" s="46" t="s">
        <v>18</v>
      </c>
      <c r="N17" s="45"/>
      <c r="O17" s="46" t="s">
        <v>26</v>
      </c>
      <c r="P17" s="46" t="s">
        <v>27</v>
      </c>
      <c r="Q17" s="46" t="s">
        <v>18</v>
      </c>
      <c r="R17" s="45"/>
      <c r="S17" s="46" t="s">
        <v>26</v>
      </c>
      <c r="T17" s="46" t="s">
        <v>27</v>
      </c>
      <c r="U17" s="46" t="s">
        <v>18</v>
      </c>
    </row>
    <row r="18" spans="1:21">
      <c r="A18" s="4"/>
      <c r="B18" s="1"/>
      <c r="C18" s="2"/>
      <c r="D18" s="2"/>
      <c r="E18" s="2"/>
      <c r="F18" s="37"/>
      <c r="G18" s="2"/>
      <c r="H18" s="2"/>
      <c r="I18" s="2"/>
      <c r="J18" s="2"/>
      <c r="K18" s="2"/>
      <c r="L18" s="2"/>
      <c r="M18" s="2"/>
      <c r="N18" s="45"/>
      <c r="O18" s="2"/>
      <c r="P18" s="2"/>
      <c r="Q18" s="2"/>
      <c r="R18" s="2"/>
      <c r="S18" s="2"/>
      <c r="T18" s="2"/>
      <c r="U18" s="2"/>
    </row>
    <row r="19" spans="1:21">
      <c r="A19" s="4"/>
      <c r="B19" s="3" t="s">
        <v>78</v>
      </c>
      <c r="C19" s="2">
        <v>1117554.6777039999</v>
      </c>
      <c r="D19" s="2">
        <v>16687.919415329998</v>
      </c>
      <c r="E19" s="2">
        <f>+C19+D19</f>
        <v>1134242.59711933</v>
      </c>
      <c r="F19" s="37"/>
      <c r="G19" s="2">
        <v>96643.156617999994</v>
      </c>
      <c r="H19" s="2">
        <v>4133.7547575300005</v>
      </c>
      <c r="I19" s="2">
        <f>+G19+H19</f>
        <v>100776.91137552999</v>
      </c>
      <c r="J19" s="2"/>
      <c r="K19" s="2">
        <v>12223.522367040001</v>
      </c>
      <c r="L19" s="2">
        <v>466.92795841000003</v>
      </c>
      <c r="M19" s="2">
        <f>+K19+L19</f>
        <v>12690.450325450001</v>
      </c>
      <c r="N19" s="2"/>
      <c r="O19" s="2">
        <v>8714.0081076899987</v>
      </c>
      <c r="P19" s="2">
        <v>424.10478329999995</v>
      </c>
      <c r="Q19" s="2">
        <f>+O19+P19</f>
        <v>9138.112890989998</v>
      </c>
      <c r="R19" s="2"/>
      <c r="S19" s="31">
        <f>+C19+G19+K19+O19</f>
        <v>1235135.3647967298</v>
      </c>
      <c r="T19" s="31">
        <f>+D19+H19+L19+P19</f>
        <v>21712.706914570001</v>
      </c>
      <c r="U19" s="31">
        <f>+S19+T19</f>
        <v>1256848.0717112997</v>
      </c>
    </row>
    <row r="20" spans="1:21">
      <c r="B20" t="s">
        <v>79</v>
      </c>
      <c r="C20" s="33">
        <v>1471915.5508900001</v>
      </c>
      <c r="D20" s="33">
        <v>100487.60329611</v>
      </c>
      <c r="E20" s="2">
        <f t="shared" ref="E20:E23" si="0">+C20+D20</f>
        <v>1572403.15418611</v>
      </c>
      <c r="G20" s="33">
        <v>343133.53117094003</v>
      </c>
      <c r="H20" s="33">
        <v>42672.044461989979</v>
      </c>
      <c r="I20" s="2">
        <f t="shared" ref="I20:I23" si="1">+G20+H20</f>
        <v>385805.57563293003</v>
      </c>
      <c r="K20" s="33">
        <v>45451.589584000001</v>
      </c>
      <c r="L20" s="33">
        <v>5654.4068754399996</v>
      </c>
      <c r="M20" s="2">
        <f t="shared" ref="M20:M23" si="2">+K20+L20</f>
        <v>51105.996459440001</v>
      </c>
      <c r="O20" s="33">
        <v>17653.289955</v>
      </c>
      <c r="P20" s="33">
        <v>5209.2720781800017</v>
      </c>
      <c r="Q20" s="2">
        <f t="shared" ref="Q20:Q23" si="3">+O20+P20</f>
        <v>22862.562033180002</v>
      </c>
      <c r="S20" s="31">
        <f t="shared" ref="S20:T23" si="4">+C20+G20+K20+O20</f>
        <v>1878153.96159994</v>
      </c>
      <c r="T20" s="31">
        <f t="shared" si="4"/>
        <v>154023.32671171997</v>
      </c>
      <c r="U20" s="31">
        <f t="shared" ref="U20:U23" si="5">+S20+T20</f>
        <v>2032177.2883116598</v>
      </c>
    </row>
    <row r="21" spans="1:21">
      <c r="B21" t="s">
        <v>80</v>
      </c>
      <c r="C21" s="33">
        <v>1576715.5145990001</v>
      </c>
      <c r="D21" s="33">
        <v>243211.51774803002</v>
      </c>
      <c r="E21" s="2">
        <f t="shared" si="0"/>
        <v>1819927.03234703</v>
      </c>
      <c r="G21" s="33">
        <v>1129188.09294582</v>
      </c>
      <c r="H21" s="33">
        <v>310867.40826655994</v>
      </c>
      <c r="I21" s="2">
        <f t="shared" si="1"/>
        <v>1440055.5012123799</v>
      </c>
      <c r="K21" s="33">
        <v>284228.14150900999</v>
      </c>
      <c r="L21" s="33">
        <v>60272.163312610006</v>
      </c>
      <c r="M21" s="2">
        <f t="shared" si="2"/>
        <v>344500.30482162</v>
      </c>
      <c r="O21" s="33">
        <v>111437.12526</v>
      </c>
      <c r="P21" s="33">
        <v>34481.838527059997</v>
      </c>
      <c r="Q21" s="2">
        <f t="shared" si="3"/>
        <v>145918.96378706</v>
      </c>
      <c r="S21" s="31">
        <f t="shared" si="4"/>
        <v>3101568.8743138299</v>
      </c>
      <c r="T21" s="31">
        <f t="shared" si="4"/>
        <v>648832.92785425996</v>
      </c>
      <c r="U21" s="31">
        <f t="shared" si="5"/>
        <v>3750401.8021680899</v>
      </c>
    </row>
    <row r="22" spans="1:21">
      <c r="B22" t="s">
        <v>81</v>
      </c>
      <c r="C22" s="33">
        <v>815044.06644600001</v>
      </c>
      <c r="D22" s="33">
        <v>262599.84027296997</v>
      </c>
      <c r="E22" s="2">
        <f t="shared" si="0"/>
        <v>1077643.90671897</v>
      </c>
      <c r="G22" s="33">
        <v>1271399.50829297</v>
      </c>
      <c r="H22" s="33">
        <v>834359.00673157047</v>
      </c>
      <c r="I22" s="2">
        <f t="shared" si="1"/>
        <v>2105758.5150245405</v>
      </c>
      <c r="K22" s="33">
        <v>962322.86845900002</v>
      </c>
      <c r="L22" s="33">
        <v>371912.05668426008</v>
      </c>
      <c r="M22" s="2">
        <f t="shared" si="2"/>
        <v>1334234.92514326</v>
      </c>
      <c r="O22" s="33">
        <v>553710.29757299996</v>
      </c>
      <c r="P22" s="33">
        <v>197371.94033467001</v>
      </c>
      <c r="Q22" s="2">
        <f t="shared" si="3"/>
        <v>751082.23790766997</v>
      </c>
      <c r="S22" s="31">
        <f t="shared" si="4"/>
        <v>3602476.7407709705</v>
      </c>
      <c r="T22" s="31">
        <f t="shared" si="4"/>
        <v>1666242.8440234705</v>
      </c>
      <c r="U22" s="31">
        <f t="shared" si="5"/>
        <v>5268719.5847944412</v>
      </c>
    </row>
    <row r="23" spans="1:21">
      <c r="B23" t="s">
        <v>82</v>
      </c>
      <c r="C23" s="49">
        <v>1231926.6774019999</v>
      </c>
      <c r="D23" s="49">
        <v>2070054.4206087897</v>
      </c>
      <c r="E23" s="30">
        <f t="shared" si="0"/>
        <v>3301981.0980107896</v>
      </c>
      <c r="G23" s="49">
        <v>1443439.1678220301</v>
      </c>
      <c r="H23" s="49">
        <v>1556203.57767196</v>
      </c>
      <c r="I23" s="30">
        <f t="shared" si="1"/>
        <v>2999642.7454939904</v>
      </c>
      <c r="K23" s="49">
        <v>2093383.3832534801</v>
      </c>
      <c r="L23" s="49">
        <v>3129149.7530066292</v>
      </c>
      <c r="M23" s="30">
        <f t="shared" si="2"/>
        <v>5222533.136260109</v>
      </c>
      <c r="O23" s="49">
        <v>30586776.692856774</v>
      </c>
      <c r="P23" s="49">
        <v>45998359.451775625</v>
      </c>
      <c r="Q23" s="30">
        <f t="shared" si="3"/>
        <v>76585136.144632399</v>
      </c>
      <c r="S23" s="32">
        <f t="shared" si="4"/>
        <v>35355525.921334282</v>
      </c>
      <c r="T23" s="32">
        <f t="shared" si="4"/>
        <v>52753767.203063004</v>
      </c>
      <c r="U23" s="32">
        <f t="shared" si="5"/>
        <v>88109293.124397278</v>
      </c>
    </row>
    <row r="24" spans="1:21">
      <c r="B24" s="48" t="s">
        <v>54</v>
      </c>
      <c r="C24" s="47">
        <f>SUM(C19:C23)</f>
        <v>6213156.4870410003</v>
      </c>
      <c r="D24" s="47">
        <f>SUM(D19:D23)</f>
        <v>2693041.3013412296</v>
      </c>
      <c r="E24" s="47">
        <f>SUM(E19:E23)</f>
        <v>8906197.7883822285</v>
      </c>
      <c r="G24" s="47">
        <f>SUM(G19:G23)</f>
        <v>4283803.4568497604</v>
      </c>
      <c r="H24" s="47">
        <f>SUM(H19:H23)</f>
        <v>2748235.7918896102</v>
      </c>
      <c r="I24" s="47">
        <f>SUM(I19:I23)</f>
        <v>7032039.2487393711</v>
      </c>
      <c r="K24" s="47">
        <f>SUM(K19:K23)</f>
        <v>3397609.5051725302</v>
      </c>
      <c r="L24" s="47">
        <f>SUM(L19:L23)</f>
        <v>3567455.3078373494</v>
      </c>
      <c r="M24" s="47">
        <f>SUM(M19:M23)</f>
        <v>6965064.8130098786</v>
      </c>
      <c r="O24" s="47">
        <f>SUM(O19:O23)</f>
        <v>31278291.413752463</v>
      </c>
      <c r="P24" s="47">
        <f>SUM(P19:P23)</f>
        <v>46235846.607498832</v>
      </c>
      <c r="Q24" s="47">
        <f>SUM(Q19:Q23)</f>
        <v>77514138.021251306</v>
      </c>
      <c r="S24" s="50">
        <f>SUM(S19:S23)</f>
        <v>45172860.862815753</v>
      </c>
      <c r="T24" s="50">
        <f>SUM(T19:T23)</f>
        <v>55244579.00856702</v>
      </c>
      <c r="U24" s="50">
        <f>SUM(U19:U23)</f>
        <v>100417439.87138277</v>
      </c>
    </row>
    <row r="26" spans="1:21">
      <c r="A26" s="4"/>
      <c r="B26" s="4"/>
      <c r="C26" s="37"/>
      <c r="D26" s="37"/>
      <c r="E26" s="37"/>
      <c r="F26" s="37"/>
      <c r="G26" s="37"/>
      <c r="H26" s="37"/>
      <c r="I26" s="37"/>
      <c r="J26" s="37"/>
    </row>
    <row r="27" spans="1:21">
      <c r="A27" s="4"/>
      <c r="B27" s="34" t="s">
        <v>55</v>
      </c>
      <c r="C27" s="37"/>
      <c r="D27" s="37"/>
      <c r="E27" s="37"/>
      <c r="F27" s="37"/>
      <c r="G27" s="37"/>
      <c r="H27" s="37"/>
      <c r="I27" s="37"/>
      <c r="J27" s="40"/>
      <c r="R27" s="40"/>
    </row>
    <row r="28" spans="1:21">
      <c r="A28" s="4"/>
      <c r="B28" s="34"/>
      <c r="C28" s="37"/>
      <c r="D28" s="37"/>
      <c r="E28" s="37"/>
      <c r="F28" s="37"/>
      <c r="G28" s="37"/>
      <c r="H28" s="37"/>
      <c r="I28" s="37"/>
      <c r="J28" s="40"/>
      <c r="N28" s="40"/>
      <c r="R28" s="40"/>
    </row>
    <row r="29" spans="1:21" s="36" customFormat="1" ht="24" customHeight="1">
      <c r="A29" s="35"/>
      <c r="B29" s="177"/>
      <c r="C29" s="178" t="s">
        <v>19</v>
      </c>
      <c r="D29" s="174"/>
      <c r="E29" s="174"/>
      <c r="F29" s="41"/>
      <c r="G29" s="174" t="s">
        <v>20</v>
      </c>
      <c r="H29" s="174"/>
      <c r="I29" s="174"/>
      <c r="J29" s="42"/>
      <c r="K29" s="178" t="s">
        <v>21</v>
      </c>
      <c r="L29" s="174"/>
      <c r="M29" s="174"/>
      <c r="N29" s="43"/>
      <c r="O29" s="174" t="s">
        <v>22</v>
      </c>
      <c r="P29" s="174"/>
      <c r="Q29" s="174"/>
      <c r="R29" s="42"/>
      <c r="S29" s="174" t="s">
        <v>33</v>
      </c>
      <c r="T29" s="174"/>
      <c r="U29" s="174"/>
    </row>
    <row r="30" spans="1:21">
      <c r="A30" s="4"/>
      <c r="B30" s="177"/>
      <c r="C30" s="44"/>
      <c r="D30" s="44"/>
      <c r="E30" s="44"/>
      <c r="F30" s="37"/>
      <c r="G30" s="44"/>
      <c r="H30" s="44"/>
      <c r="I30" s="44"/>
      <c r="J30" s="45"/>
      <c r="K30" s="44"/>
      <c r="L30" s="44"/>
      <c r="M30" s="44"/>
      <c r="N30" s="45"/>
      <c r="O30" s="44"/>
      <c r="P30" s="44"/>
      <c r="Q30" s="44"/>
      <c r="R30" s="45"/>
      <c r="S30" s="44"/>
      <c r="T30" s="44"/>
      <c r="U30" s="44"/>
    </row>
    <row r="31" spans="1:21">
      <c r="A31" s="4"/>
      <c r="B31" s="177"/>
      <c r="C31" s="46" t="s">
        <v>26</v>
      </c>
      <c r="D31" s="46" t="s">
        <v>27</v>
      </c>
      <c r="E31" s="46" t="s">
        <v>18</v>
      </c>
      <c r="F31" s="37"/>
      <c r="G31" s="46" t="s">
        <v>26</v>
      </c>
      <c r="H31" s="46" t="s">
        <v>27</v>
      </c>
      <c r="I31" s="46" t="s">
        <v>18</v>
      </c>
      <c r="J31" s="45"/>
      <c r="K31" s="46" t="s">
        <v>26</v>
      </c>
      <c r="L31" s="46" t="s">
        <v>27</v>
      </c>
      <c r="M31" s="46" t="s">
        <v>18</v>
      </c>
      <c r="N31" s="45"/>
      <c r="O31" s="46" t="s">
        <v>26</v>
      </c>
      <c r="P31" s="46" t="s">
        <v>27</v>
      </c>
      <c r="Q31" s="46" t="s">
        <v>18</v>
      </c>
      <c r="R31" s="45"/>
      <c r="S31" s="46" t="s">
        <v>26</v>
      </c>
      <c r="T31" s="46" t="s">
        <v>27</v>
      </c>
      <c r="U31" s="46" t="s">
        <v>18</v>
      </c>
    </row>
    <row r="32" spans="1:21">
      <c r="A32" s="4"/>
      <c r="B32" s="1"/>
      <c r="C32" s="2"/>
      <c r="D32" s="2"/>
      <c r="E32" s="2"/>
      <c r="F32" s="37"/>
      <c r="G32" s="2"/>
      <c r="H32" s="2"/>
      <c r="I32" s="2"/>
      <c r="J32" s="2"/>
      <c r="K32" s="2"/>
      <c r="L32" s="2"/>
      <c r="M32" s="2"/>
      <c r="N32" s="45"/>
      <c r="O32" s="2"/>
      <c r="P32" s="2"/>
      <c r="Q32" s="2"/>
      <c r="R32" s="2"/>
      <c r="S32" s="2"/>
      <c r="T32" s="2"/>
      <c r="U32" s="2"/>
    </row>
    <row r="33" spans="1:23">
      <c r="A33" s="4"/>
      <c r="B33" s="3" t="s">
        <v>78</v>
      </c>
      <c r="C33" s="2">
        <v>209120</v>
      </c>
      <c r="D33" s="2">
        <v>1230</v>
      </c>
      <c r="E33" s="2">
        <f t="shared" ref="E33:E37" si="6">+C33+D33</f>
        <v>210350</v>
      </c>
      <c r="F33" s="37"/>
      <c r="G33" s="2">
        <v>16471</v>
      </c>
      <c r="H33" s="2">
        <v>384</v>
      </c>
      <c r="I33" s="2">
        <f t="shared" ref="I33:I37" si="7">+G33+H33</f>
        <v>16855</v>
      </c>
      <c r="J33" s="2"/>
      <c r="K33" s="2">
        <v>2901</v>
      </c>
      <c r="L33" s="2">
        <v>120</v>
      </c>
      <c r="M33" s="2">
        <f t="shared" ref="M33:M37" si="8">+K33+L33</f>
        <v>3021</v>
      </c>
      <c r="N33" s="2"/>
      <c r="O33" s="2">
        <v>2915</v>
      </c>
      <c r="P33" s="2">
        <v>283</v>
      </c>
      <c r="Q33" s="2">
        <f t="shared" ref="Q33:Q37" si="9">+O33+P33</f>
        <v>3198</v>
      </c>
      <c r="R33" s="2"/>
      <c r="S33" s="31">
        <f>+C33+G33+K33+O33</f>
        <v>231407</v>
      </c>
      <c r="T33" s="31">
        <f>+D33+H33+L33+P33</f>
        <v>2017</v>
      </c>
      <c r="U33" s="31">
        <f>+S33+T33</f>
        <v>233424</v>
      </c>
      <c r="V33" s="6"/>
    </row>
    <row r="34" spans="1:23">
      <c r="B34" t="s">
        <v>79</v>
      </c>
      <c r="C34" s="33">
        <v>75123</v>
      </c>
      <c r="D34" s="33">
        <v>2032</v>
      </c>
      <c r="E34" s="2">
        <f t="shared" si="6"/>
        <v>77155</v>
      </c>
      <c r="G34" s="33">
        <v>13950</v>
      </c>
      <c r="H34" s="33">
        <v>694</v>
      </c>
      <c r="I34" s="2">
        <f t="shared" si="7"/>
        <v>14644</v>
      </c>
      <c r="K34" s="33">
        <v>1654</v>
      </c>
      <c r="L34" s="33">
        <v>128</v>
      </c>
      <c r="M34" s="2">
        <f t="shared" si="8"/>
        <v>1782</v>
      </c>
      <c r="O34" s="33">
        <v>771</v>
      </c>
      <c r="P34" s="33">
        <v>188</v>
      </c>
      <c r="Q34" s="2">
        <f t="shared" si="9"/>
        <v>959</v>
      </c>
      <c r="S34" s="31">
        <f t="shared" ref="S34:T37" si="10">+C34+G34+K34+O34</f>
        <v>91498</v>
      </c>
      <c r="T34" s="31">
        <f t="shared" si="10"/>
        <v>3042</v>
      </c>
      <c r="U34" s="31">
        <f t="shared" ref="U34:U37" si="11">+S34+T34</f>
        <v>94540</v>
      </c>
      <c r="V34" s="6"/>
    </row>
    <row r="35" spans="1:23">
      <c r="B35" t="s">
        <v>80</v>
      </c>
      <c r="C35" s="33">
        <v>36102</v>
      </c>
      <c r="D35" s="33">
        <v>2429</v>
      </c>
      <c r="E35" s="2">
        <f t="shared" si="6"/>
        <v>38531</v>
      </c>
      <c r="G35" s="33">
        <v>24748</v>
      </c>
      <c r="H35" s="33">
        <v>2719</v>
      </c>
      <c r="I35" s="2">
        <f t="shared" si="7"/>
        <v>27467</v>
      </c>
      <c r="K35" s="33">
        <v>5315</v>
      </c>
      <c r="L35" s="33">
        <v>449</v>
      </c>
      <c r="M35" s="2">
        <f t="shared" si="8"/>
        <v>5764</v>
      </c>
      <c r="O35" s="33">
        <v>1969</v>
      </c>
      <c r="P35" s="33">
        <v>366</v>
      </c>
      <c r="Q35" s="2">
        <f t="shared" si="9"/>
        <v>2335</v>
      </c>
      <c r="S35" s="31">
        <f t="shared" si="10"/>
        <v>68134</v>
      </c>
      <c r="T35" s="31">
        <f t="shared" si="10"/>
        <v>5963</v>
      </c>
      <c r="U35" s="31">
        <f t="shared" si="11"/>
        <v>74097</v>
      </c>
      <c r="V35" s="6"/>
    </row>
    <row r="36" spans="1:23">
      <c r="B36" t="s">
        <v>81</v>
      </c>
      <c r="C36" s="33">
        <v>8215</v>
      </c>
      <c r="D36" s="33">
        <v>1265</v>
      </c>
      <c r="E36" s="2">
        <f t="shared" si="6"/>
        <v>9480</v>
      </c>
      <c r="G36" s="33">
        <v>16902</v>
      </c>
      <c r="H36" s="33">
        <v>3406</v>
      </c>
      <c r="I36" s="2">
        <f t="shared" si="7"/>
        <v>20308</v>
      </c>
      <c r="K36" s="33">
        <v>12876</v>
      </c>
      <c r="L36" s="33">
        <v>1555</v>
      </c>
      <c r="M36" s="2">
        <f t="shared" si="8"/>
        <v>14431</v>
      </c>
      <c r="O36" s="33">
        <v>8084</v>
      </c>
      <c r="P36" s="33">
        <v>1064</v>
      </c>
      <c r="Q36" s="2">
        <f t="shared" si="9"/>
        <v>9148</v>
      </c>
      <c r="S36" s="31">
        <f t="shared" si="10"/>
        <v>46077</v>
      </c>
      <c r="T36" s="31">
        <f t="shared" si="10"/>
        <v>7290</v>
      </c>
      <c r="U36" s="31">
        <f t="shared" si="11"/>
        <v>53367</v>
      </c>
      <c r="V36" s="6"/>
    </row>
    <row r="37" spans="1:23">
      <c r="B37" t="s">
        <v>82</v>
      </c>
      <c r="C37" s="49">
        <v>2938</v>
      </c>
      <c r="D37" s="49">
        <v>1269</v>
      </c>
      <c r="E37" s="30">
        <f t="shared" si="6"/>
        <v>4207</v>
      </c>
      <c r="G37" s="49">
        <v>6994</v>
      </c>
      <c r="H37" s="49">
        <v>2008</v>
      </c>
      <c r="I37" s="30">
        <f t="shared" si="7"/>
        <v>9002</v>
      </c>
      <c r="K37" s="49">
        <v>13215</v>
      </c>
      <c r="L37" s="49">
        <v>3880</v>
      </c>
      <c r="M37" s="30">
        <f t="shared" si="8"/>
        <v>17095</v>
      </c>
      <c r="O37" s="49">
        <v>88613</v>
      </c>
      <c r="P37" s="49">
        <v>24929</v>
      </c>
      <c r="Q37" s="30">
        <f t="shared" si="9"/>
        <v>113542</v>
      </c>
      <c r="S37" s="32">
        <f t="shared" si="10"/>
        <v>111760</v>
      </c>
      <c r="T37" s="32">
        <f t="shared" si="10"/>
        <v>32086</v>
      </c>
      <c r="U37" s="32">
        <f t="shared" si="11"/>
        <v>143846</v>
      </c>
      <c r="V37" s="6"/>
    </row>
    <row r="38" spans="1:23">
      <c r="B38" s="48" t="s">
        <v>54</v>
      </c>
      <c r="C38" s="47">
        <f>SUM(C33:C37)</f>
        <v>331498</v>
      </c>
      <c r="D38" s="47">
        <f>SUM(D33:D37)</f>
        <v>8225</v>
      </c>
      <c r="E38" s="47">
        <f>SUM(E33:E37)</f>
        <v>339723</v>
      </c>
      <c r="G38" s="47">
        <f>SUM(G33:G37)</f>
        <v>79065</v>
      </c>
      <c r="H38" s="47">
        <f>SUM(H33:H37)</f>
        <v>9211</v>
      </c>
      <c r="I38" s="47">
        <f>SUM(I33:I37)</f>
        <v>88276</v>
      </c>
      <c r="K38" s="47">
        <f>SUM(K33:K37)</f>
        <v>35961</v>
      </c>
      <c r="L38" s="47">
        <f>SUM(L33:L37)</f>
        <v>6132</v>
      </c>
      <c r="M38" s="47">
        <f>SUM(M33:M37)</f>
        <v>42093</v>
      </c>
      <c r="O38" s="47">
        <f>SUM(O33:O37)</f>
        <v>102352</v>
      </c>
      <c r="P38" s="47">
        <f>SUM(P33:P37)</f>
        <v>26830</v>
      </c>
      <c r="Q38" s="47">
        <f>SUM(Q33:Q37)</f>
        <v>129182</v>
      </c>
      <c r="S38" s="50">
        <f>SUM(S33:S37)</f>
        <v>548876</v>
      </c>
      <c r="T38" s="50">
        <f>SUM(T33:T37)</f>
        <v>50398</v>
      </c>
      <c r="U38" s="50">
        <f>SUM(U33:U37)</f>
        <v>599274</v>
      </c>
    </row>
    <row r="40" spans="1:23" s="33" customFormat="1">
      <c r="A40"/>
      <c r="B40"/>
      <c r="V40"/>
      <c r="W40"/>
    </row>
    <row r="41" spans="1:23">
      <c r="B41" t="s">
        <v>84</v>
      </c>
      <c r="S41"/>
      <c r="T41"/>
      <c r="U41"/>
    </row>
  </sheetData>
  <mergeCells count="14">
    <mergeCell ref="S29:U29"/>
    <mergeCell ref="B8:U8"/>
    <mergeCell ref="B9:U9"/>
    <mergeCell ref="B15:B17"/>
    <mergeCell ref="C15:E15"/>
    <mergeCell ref="G15:I15"/>
    <mergeCell ref="K15:M15"/>
    <mergeCell ref="O15:Q15"/>
    <mergeCell ref="S15:U15"/>
    <mergeCell ref="B29:B31"/>
    <mergeCell ref="C29:E29"/>
    <mergeCell ref="G29:I29"/>
    <mergeCell ref="K29:M29"/>
    <mergeCell ref="O29:Q29"/>
  </mergeCells>
  <hyperlinks>
    <hyperlink ref="B1" location="Inicio!B10" display="Ir a inicio" xr:uid="{51B00468-E551-458E-9210-0D24B8F183EC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11</vt:i4>
      </vt:variant>
    </vt:vector>
  </HeadingPairs>
  <TitlesOfParts>
    <vt:vector size="20" baseType="lpstr">
      <vt:lpstr>Carátula</vt:lpstr>
      <vt:lpstr>Índice</vt:lpstr>
      <vt:lpstr>1_Acceso-Credito</vt:lpstr>
      <vt:lpstr>2_Tipo-Entidad </vt:lpstr>
      <vt:lpstr>3_Entidad</vt:lpstr>
      <vt:lpstr>4_Zona-Dpto</vt:lpstr>
      <vt:lpstr>5_Actividad-Deudor </vt:lpstr>
      <vt:lpstr>6_Rango-Saldo</vt:lpstr>
      <vt:lpstr>5_Rango de Saldo (2)</vt:lpstr>
      <vt:lpstr>'1_Acceso-Credito'!Área_de_impresión</vt:lpstr>
      <vt:lpstr>'2_Tipo-Entidad '!Área_de_impresión</vt:lpstr>
      <vt:lpstr>'3_Entidad'!Área_de_impresión</vt:lpstr>
      <vt:lpstr>'4_Zona-Dpto'!Área_de_impresión</vt:lpstr>
      <vt:lpstr>'5_Actividad-Deudor '!Área_de_impresión</vt:lpstr>
      <vt:lpstr>'5_Rango de Saldo (2)'!Área_de_impresión</vt:lpstr>
      <vt:lpstr>'6_Rango-Saldo'!Área_de_impresión</vt:lpstr>
      <vt:lpstr>Carátula!Área_de_impresión</vt:lpstr>
      <vt:lpstr>Índice!Área_de_impresión</vt:lpstr>
      <vt:lpstr>Carátula!Títulos_a_imprimir</vt:lpstr>
      <vt:lpstr>Índice!Títulos_a_imprimir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2023-01-09T12:39:52Z</dcterms:created>
  <dcterms:modified xsi:type="dcterms:W3CDTF">2023-04-26T15:55:28Z</dcterms:modified>
  <cp:category/>
  <cp:contentStatus/>
</cp:coreProperties>
</file>