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/>
  <xr:revisionPtr revIDLastSave="0" documentId="13_ncr:1_{5002AA24-F20A-4D83-8AED-EF7EE8C58723}" xr6:coauthVersionLast="47" xr6:coauthVersionMax="47" xr10:uidLastSave="{00000000-0000-0000-0000-000000000000}"/>
  <bookViews>
    <workbookView xWindow="-108" yWindow="-108" windowWidth="23256" windowHeight="12576" tabRatio="844" activeTab="7" xr2:uid="{00000000-000D-0000-FFFF-FFFF00000000}"/>
  </bookViews>
  <sheets>
    <sheet name="Carátula" sheetId="17" r:id="rId1"/>
    <sheet name="Índice" sheetId="18" r:id="rId2"/>
    <sheet name="1_Acceso-Credito" sheetId="14" r:id="rId3"/>
    <sheet name="2_Tipo-Entidad " sheetId="16" r:id="rId4"/>
    <sheet name="3_Entidad" sheetId="19" r:id="rId5"/>
    <sheet name="4_Zona-Dpto" sheetId="24" r:id="rId6"/>
    <sheet name="5_Actividad-Deudor " sheetId="20" r:id="rId7"/>
    <sheet name="6_Rango-Saldo" sheetId="21" r:id="rId8"/>
    <sheet name="5_Rango de Saldo (2)" sheetId="23" state="hidden" r:id="rId9"/>
  </sheets>
  <externalReferences>
    <externalReference r:id="rId10"/>
    <externalReference r:id="rId11"/>
  </externalReferences>
  <definedNames>
    <definedName name="a">'[1]37'!#REF!</definedName>
    <definedName name="A_impresión_IM" localSheetId="0">'[2]#¡REF'!#REF!</definedName>
    <definedName name="A_impresión_IM" localSheetId="1">'[2]#¡REF'!#REF!</definedName>
    <definedName name="A_impresión_IM">#REF!</definedName>
    <definedName name="_xlnm.Print_Area" localSheetId="2">'1_Acceso-Credito'!$B$1:$H$47</definedName>
    <definedName name="_xlnm.Print_Area" localSheetId="3">'2_Tipo-Entidad '!$B$1:$J$41</definedName>
    <definedName name="_xlnm.Print_Area" localSheetId="4">'3_Entidad'!$A$1:$U$88</definedName>
    <definedName name="_xlnm.Print_Area" localSheetId="5">'4_Zona-Dpto'!$B$1:$U$68</definedName>
    <definedName name="_xlnm.Print_Area" localSheetId="6">'5_Actividad-Deudor '!$A$1:$U$67</definedName>
    <definedName name="_xlnm.Print_Area" localSheetId="8">'5_Rango de Saldo (2)'!$B$1:$U$40</definedName>
    <definedName name="_xlnm.Print_Area" localSheetId="7">'6_Rango-Saldo'!$A$1:$U$43</definedName>
    <definedName name="_xlnm.Print_Area" localSheetId="0">Carátula!$A$1:$M$27</definedName>
    <definedName name="_xlnm.Print_Area" localSheetId="1">Índice!$A$1:$I$30</definedName>
    <definedName name="n110.">'[1]27'!#REF!</definedName>
    <definedName name="n110n60">'[1]26'!#REF!</definedName>
    <definedName name="s">#REF!</definedName>
    <definedName name="_xlnm.Print_Titles" localSheetId="4">'3_Entidad'!$1:$10</definedName>
    <definedName name="_xlnm.Print_Titles" localSheetId="5">'4_Zona-Dpto'!$1:$11</definedName>
    <definedName name="_xlnm.Print_Titles" localSheetId="6">'5_Actividad-Deudor '!$1:$11</definedName>
    <definedName name="_xlnm.Print_Titles" localSheetId="0">Carátula!$B:$B</definedName>
    <definedName name="_xlnm.Print_Titles" localSheetId="1">Índice!$B:$B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9" i="16" l="1"/>
  <c r="G38" i="16"/>
  <c r="H39" i="16"/>
  <c r="H38" i="16"/>
  <c r="E20" i="14"/>
  <c r="D16" i="14"/>
  <c r="D17" i="14"/>
  <c r="D18" i="14"/>
  <c r="D19" i="14"/>
  <c r="D20" i="14"/>
  <c r="Q46" i="19"/>
  <c r="Q45" i="19"/>
  <c r="Q44" i="19"/>
  <c r="Q43" i="19"/>
  <c r="Q42" i="19"/>
  <c r="Q41" i="19"/>
  <c r="Q38" i="19" s="1"/>
  <c r="Q40" i="19"/>
  <c r="Q39" i="19"/>
  <c r="Q36" i="19"/>
  <c r="Q35" i="19"/>
  <c r="Q34" i="19"/>
  <c r="Q33" i="19"/>
  <c r="Q32" i="19"/>
  <c r="Q31" i="19"/>
  <c r="Q30" i="19"/>
  <c r="Q29" i="19"/>
  <c r="Q28" i="19"/>
  <c r="Q27" i="19"/>
  <c r="Q26" i="19"/>
  <c r="Q25" i="19"/>
  <c r="Q24" i="19"/>
  <c r="Q23" i="19"/>
  <c r="Q22" i="19"/>
  <c r="Q21" i="19"/>
  <c r="Q19" i="19" s="1"/>
  <c r="Q20" i="19"/>
  <c r="Q85" i="19"/>
  <c r="Q84" i="19"/>
  <c r="Q83" i="19"/>
  <c r="Q82" i="19"/>
  <c r="Q81" i="19"/>
  <c r="Q77" i="19" s="1"/>
  <c r="Q80" i="19"/>
  <c r="Q79" i="19"/>
  <c r="Q78" i="19"/>
  <c r="Q75" i="19"/>
  <c r="Q74" i="19"/>
  <c r="Q73" i="19"/>
  <c r="Q72" i="19"/>
  <c r="Q71" i="19"/>
  <c r="Q70" i="19"/>
  <c r="Q69" i="19"/>
  <c r="Q68" i="19"/>
  <c r="Q67" i="19"/>
  <c r="Q66" i="19"/>
  <c r="Q65" i="19"/>
  <c r="Q64" i="19"/>
  <c r="Q63" i="19"/>
  <c r="Q58" i="19" s="1"/>
  <c r="Q62" i="19"/>
  <c r="Q61" i="19"/>
  <c r="Q60" i="19"/>
  <c r="Q59" i="19"/>
  <c r="M46" i="19"/>
  <c r="M45" i="19"/>
  <c r="M44" i="19"/>
  <c r="M43" i="19"/>
  <c r="M42" i="19"/>
  <c r="M41" i="19"/>
  <c r="M40" i="19"/>
  <c r="M39" i="19"/>
  <c r="M36" i="19"/>
  <c r="M35" i="19"/>
  <c r="M34" i="19"/>
  <c r="M33" i="19"/>
  <c r="M32" i="19"/>
  <c r="M31" i="19"/>
  <c r="M30" i="19"/>
  <c r="M29" i="19"/>
  <c r="M28" i="19"/>
  <c r="M27" i="19"/>
  <c r="M26" i="19"/>
  <c r="M25" i="19"/>
  <c r="M24" i="19"/>
  <c r="M23" i="19"/>
  <c r="M22" i="19"/>
  <c r="M21" i="19"/>
  <c r="M20" i="19"/>
  <c r="M85" i="19"/>
  <c r="M84" i="19"/>
  <c r="M83" i="19"/>
  <c r="M82" i="19"/>
  <c r="M81" i="19"/>
  <c r="M80" i="19"/>
  <c r="M79" i="19"/>
  <c r="M78" i="19"/>
  <c r="M75" i="19"/>
  <c r="M74" i="19"/>
  <c r="M73" i="19"/>
  <c r="M72" i="19"/>
  <c r="M71" i="19"/>
  <c r="M70" i="19"/>
  <c r="M69" i="19"/>
  <c r="M68" i="19"/>
  <c r="M67" i="19"/>
  <c r="M66" i="19"/>
  <c r="M65" i="19"/>
  <c r="M64" i="19"/>
  <c r="M63" i="19"/>
  <c r="M62" i="19"/>
  <c r="M61" i="19"/>
  <c r="M60" i="19"/>
  <c r="M59" i="19"/>
  <c r="I46" i="19"/>
  <c r="I45" i="19"/>
  <c r="I38" i="19" s="1"/>
  <c r="I44" i="19"/>
  <c r="I43" i="19"/>
  <c r="I42" i="19"/>
  <c r="I41" i="19"/>
  <c r="I40" i="19"/>
  <c r="I39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79" i="19"/>
  <c r="I77" i="19" s="1"/>
  <c r="I80" i="19"/>
  <c r="I81" i="19"/>
  <c r="I82" i="19"/>
  <c r="I83" i="19"/>
  <c r="I84" i="19"/>
  <c r="I85" i="19"/>
  <c r="I78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59" i="19"/>
  <c r="E40" i="19"/>
  <c r="E41" i="19"/>
  <c r="E42" i="19"/>
  <c r="E43" i="19"/>
  <c r="E44" i="19"/>
  <c r="E45" i="19"/>
  <c r="E46" i="19"/>
  <c r="E39" i="19"/>
  <c r="E38" i="19" s="1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20" i="19"/>
  <c r="E79" i="19"/>
  <c r="E80" i="19"/>
  <c r="E81" i="19"/>
  <c r="E82" i="19"/>
  <c r="E83" i="19"/>
  <c r="E84" i="19"/>
  <c r="E85" i="19"/>
  <c r="E77" i="19" s="1"/>
  <c r="E78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59" i="19"/>
  <c r="P58" i="19"/>
  <c r="O58" i="19"/>
  <c r="L58" i="19"/>
  <c r="K58" i="19"/>
  <c r="H58" i="19"/>
  <c r="G58" i="19"/>
  <c r="D58" i="19"/>
  <c r="C58" i="19"/>
  <c r="P19" i="19"/>
  <c r="O19" i="19"/>
  <c r="L19" i="19"/>
  <c r="K19" i="19"/>
  <c r="H19" i="19"/>
  <c r="G19" i="19"/>
  <c r="D19" i="19"/>
  <c r="C19" i="19"/>
  <c r="D38" i="16"/>
  <c r="D39" i="16"/>
  <c r="C39" i="16"/>
  <c r="C38" i="16"/>
  <c r="P77" i="19"/>
  <c r="O77" i="19"/>
  <c r="L77" i="19"/>
  <c r="K77" i="19"/>
  <c r="H77" i="19"/>
  <c r="G77" i="19"/>
  <c r="D77" i="19"/>
  <c r="C77" i="19"/>
  <c r="P38" i="19"/>
  <c r="O38" i="19"/>
  <c r="L38" i="19"/>
  <c r="L47" i="19" s="1"/>
  <c r="K38" i="19"/>
  <c r="H38" i="19"/>
  <c r="G38" i="19"/>
  <c r="D38" i="19"/>
  <c r="C38" i="19"/>
  <c r="S60" i="19"/>
  <c r="T60" i="19"/>
  <c r="S61" i="19"/>
  <c r="T61" i="19"/>
  <c r="S62" i="19"/>
  <c r="T62" i="19"/>
  <c r="S63" i="19"/>
  <c r="T63" i="19"/>
  <c r="S64" i="19"/>
  <c r="T64" i="19"/>
  <c r="S65" i="19"/>
  <c r="T65" i="19"/>
  <c r="S66" i="19"/>
  <c r="T66" i="19"/>
  <c r="S67" i="19"/>
  <c r="T67" i="19"/>
  <c r="S68" i="19"/>
  <c r="T68" i="19"/>
  <c r="S69" i="19"/>
  <c r="T69" i="19"/>
  <c r="S70" i="19"/>
  <c r="T70" i="19"/>
  <c r="S71" i="19"/>
  <c r="T71" i="19"/>
  <c r="S72" i="19"/>
  <c r="T72" i="19"/>
  <c r="S73" i="19"/>
  <c r="T73" i="19"/>
  <c r="S74" i="19"/>
  <c r="T74" i="19"/>
  <c r="S78" i="19"/>
  <c r="T78" i="19"/>
  <c r="S79" i="19"/>
  <c r="T79" i="19"/>
  <c r="S80" i="19"/>
  <c r="T80" i="19"/>
  <c r="S81" i="19"/>
  <c r="T81" i="19"/>
  <c r="S82" i="19"/>
  <c r="T82" i="19"/>
  <c r="S83" i="19"/>
  <c r="T83" i="19"/>
  <c r="S84" i="19"/>
  <c r="T84" i="19"/>
  <c r="S75" i="19"/>
  <c r="T75" i="19"/>
  <c r="S85" i="19"/>
  <c r="T85" i="19"/>
  <c r="S21" i="19"/>
  <c r="T21" i="19"/>
  <c r="S22" i="19"/>
  <c r="T22" i="19"/>
  <c r="S23" i="19"/>
  <c r="T23" i="19"/>
  <c r="S24" i="19"/>
  <c r="T24" i="19"/>
  <c r="S25" i="19"/>
  <c r="T25" i="19"/>
  <c r="S26" i="19"/>
  <c r="T26" i="19"/>
  <c r="S27" i="19"/>
  <c r="T27" i="19"/>
  <c r="S28" i="19"/>
  <c r="T28" i="19"/>
  <c r="S29" i="19"/>
  <c r="T29" i="19"/>
  <c r="S30" i="19"/>
  <c r="T30" i="19"/>
  <c r="S31" i="19"/>
  <c r="T31" i="19"/>
  <c r="S32" i="19"/>
  <c r="T32" i="19"/>
  <c r="S33" i="19"/>
  <c r="T33" i="19"/>
  <c r="S34" i="19"/>
  <c r="T34" i="19"/>
  <c r="S35" i="19"/>
  <c r="T35" i="19"/>
  <c r="S39" i="19"/>
  <c r="T39" i="19"/>
  <c r="S40" i="19"/>
  <c r="T40" i="19"/>
  <c r="S41" i="19"/>
  <c r="T41" i="19"/>
  <c r="S42" i="19"/>
  <c r="T42" i="19"/>
  <c r="S43" i="19"/>
  <c r="T43" i="19"/>
  <c r="S44" i="19"/>
  <c r="T44" i="19"/>
  <c r="S45" i="19"/>
  <c r="T45" i="19"/>
  <c r="S36" i="19"/>
  <c r="T36" i="19"/>
  <c r="S46" i="19"/>
  <c r="T46" i="19"/>
  <c r="M77" i="19" l="1"/>
  <c r="M58" i="19"/>
  <c r="M38" i="19"/>
  <c r="I19" i="19"/>
  <c r="E19" i="19"/>
  <c r="I58" i="19"/>
  <c r="I86" i="19" s="1"/>
  <c r="E58" i="19"/>
  <c r="M19" i="19"/>
  <c r="M47" i="19" s="1"/>
  <c r="C47" i="19"/>
  <c r="E38" i="16"/>
  <c r="Q86" i="19"/>
  <c r="K86" i="19"/>
  <c r="S58" i="19"/>
  <c r="O47" i="19"/>
  <c r="K47" i="19"/>
  <c r="M86" i="19"/>
  <c r="L86" i="19"/>
  <c r="G86" i="19"/>
  <c r="E47" i="19"/>
  <c r="U22" i="19"/>
  <c r="U69" i="19"/>
  <c r="T58" i="19"/>
  <c r="O86" i="19"/>
  <c r="E86" i="19"/>
  <c r="P86" i="19"/>
  <c r="H86" i="19"/>
  <c r="D47" i="19"/>
  <c r="P47" i="19"/>
  <c r="S77" i="19"/>
  <c r="T77" i="19"/>
  <c r="C86" i="19"/>
  <c r="D86" i="19"/>
  <c r="G47" i="19"/>
  <c r="Q47" i="19"/>
  <c r="H47" i="19"/>
  <c r="I47" i="19"/>
  <c r="U66" i="19"/>
  <c r="T19" i="19"/>
  <c r="U85" i="19"/>
  <c r="U78" i="19"/>
  <c r="U64" i="19"/>
  <c r="U60" i="19"/>
  <c r="S19" i="19"/>
  <c r="U33" i="19"/>
  <c r="U25" i="19"/>
  <c r="U21" i="19"/>
  <c r="U83" i="19"/>
  <c r="U68" i="19"/>
  <c r="U42" i="19"/>
  <c r="U75" i="19"/>
  <c r="U74" i="19"/>
  <c r="U70" i="19"/>
  <c r="U28" i="19"/>
  <c r="U34" i="19"/>
  <c r="U84" i="19"/>
  <c r="U62" i="19"/>
  <c r="U29" i="19"/>
  <c r="U79" i="19"/>
  <c r="U72" i="19"/>
  <c r="U46" i="19"/>
  <c r="U39" i="19"/>
  <c r="U71" i="19"/>
  <c r="U63" i="19"/>
  <c r="U41" i="19"/>
  <c r="U31" i="19"/>
  <c r="U27" i="19"/>
  <c r="U82" i="19"/>
  <c r="U30" i="19"/>
  <c r="U65" i="19"/>
  <c r="U44" i="19"/>
  <c r="U40" i="19"/>
  <c r="U81" i="19"/>
  <c r="U61" i="19"/>
  <c r="U80" i="19"/>
  <c r="U67" i="19"/>
  <c r="U35" i="19"/>
  <c r="U24" i="19"/>
  <c r="U73" i="19"/>
  <c r="U43" i="19"/>
  <c r="U23" i="19"/>
  <c r="U36" i="19"/>
  <c r="U26" i="19"/>
  <c r="U45" i="19"/>
  <c r="U32" i="19"/>
  <c r="T86" i="19" l="1"/>
  <c r="U77" i="19"/>
  <c r="U19" i="19"/>
  <c r="U58" i="19"/>
  <c r="S86" i="19"/>
  <c r="P66" i="24"/>
  <c r="O66" i="24"/>
  <c r="L66" i="24"/>
  <c r="K66" i="24"/>
  <c r="H66" i="24"/>
  <c r="G66" i="24"/>
  <c r="D66" i="24"/>
  <c r="C66" i="24"/>
  <c r="T65" i="24"/>
  <c r="S65" i="24"/>
  <c r="Q65" i="24"/>
  <c r="M65" i="24"/>
  <c r="I65" i="24"/>
  <c r="E65" i="24"/>
  <c r="T64" i="24"/>
  <c r="S64" i="24"/>
  <c r="Q64" i="24"/>
  <c r="M64" i="24"/>
  <c r="I64" i="24"/>
  <c r="E64" i="24"/>
  <c r="T63" i="24"/>
  <c r="S63" i="24"/>
  <c r="Q63" i="24"/>
  <c r="M63" i="24"/>
  <c r="I63" i="24"/>
  <c r="E63" i="24"/>
  <c r="T62" i="24"/>
  <c r="S62" i="24"/>
  <c r="Q62" i="24"/>
  <c r="M62" i="24"/>
  <c r="I62" i="24"/>
  <c r="E62" i="24"/>
  <c r="T61" i="24"/>
  <c r="S61" i="24"/>
  <c r="Q61" i="24"/>
  <c r="M61" i="24"/>
  <c r="I61" i="24"/>
  <c r="E61" i="24"/>
  <c r="T60" i="24"/>
  <c r="S60" i="24"/>
  <c r="Q60" i="24"/>
  <c r="M60" i="24"/>
  <c r="I60" i="24"/>
  <c r="E60" i="24"/>
  <c r="T59" i="24"/>
  <c r="S59" i="24"/>
  <c r="Q59" i="24"/>
  <c r="M59" i="24"/>
  <c r="I59" i="24"/>
  <c r="E59" i="24"/>
  <c r="T58" i="24"/>
  <c r="S58" i="24"/>
  <c r="Q58" i="24"/>
  <c r="M58" i="24"/>
  <c r="I58" i="24"/>
  <c r="E58" i="24"/>
  <c r="T57" i="24"/>
  <c r="S57" i="24"/>
  <c r="Q57" i="24"/>
  <c r="M57" i="24"/>
  <c r="I57" i="24"/>
  <c r="E57" i="24"/>
  <c r="T56" i="24"/>
  <c r="S56" i="24"/>
  <c r="Q56" i="24"/>
  <c r="M56" i="24"/>
  <c r="I56" i="24"/>
  <c r="E56" i="24"/>
  <c r="T55" i="24"/>
  <c r="S55" i="24"/>
  <c r="Q55" i="24"/>
  <c r="M55" i="24"/>
  <c r="I55" i="24"/>
  <c r="E55" i="24"/>
  <c r="T54" i="24"/>
  <c r="S54" i="24"/>
  <c r="Q54" i="24"/>
  <c r="M54" i="24"/>
  <c r="I54" i="24"/>
  <c r="E54" i="24"/>
  <c r="T53" i="24"/>
  <c r="S53" i="24"/>
  <c r="Q53" i="24"/>
  <c r="M53" i="24"/>
  <c r="I53" i="24"/>
  <c r="E53" i="24"/>
  <c r="T52" i="24"/>
  <c r="S52" i="24"/>
  <c r="Q52" i="24"/>
  <c r="M52" i="24"/>
  <c r="I52" i="24"/>
  <c r="E52" i="24"/>
  <c r="T51" i="24"/>
  <c r="S51" i="24"/>
  <c r="Q51" i="24"/>
  <c r="M51" i="24"/>
  <c r="I51" i="24"/>
  <c r="E51" i="24"/>
  <c r="T50" i="24"/>
  <c r="S50" i="24"/>
  <c r="Q50" i="24"/>
  <c r="M50" i="24"/>
  <c r="I50" i="24"/>
  <c r="E50" i="24"/>
  <c r="T49" i="24"/>
  <c r="S49" i="24"/>
  <c r="Q49" i="24"/>
  <c r="M49" i="24"/>
  <c r="I49" i="24"/>
  <c r="E49" i="24"/>
  <c r="T48" i="24"/>
  <c r="S48" i="24"/>
  <c r="Q48" i="24"/>
  <c r="Q66" i="24" s="1"/>
  <c r="M48" i="24"/>
  <c r="I48" i="24"/>
  <c r="E48" i="24"/>
  <c r="P37" i="24"/>
  <c r="O37" i="24"/>
  <c r="L37" i="24"/>
  <c r="K37" i="24"/>
  <c r="H37" i="24"/>
  <c r="G37" i="24"/>
  <c r="D37" i="24"/>
  <c r="C37" i="24"/>
  <c r="T36" i="24"/>
  <c r="S36" i="24"/>
  <c r="Q36" i="24"/>
  <c r="M36" i="24"/>
  <c r="I36" i="24"/>
  <c r="E36" i="24"/>
  <c r="T35" i="24"/>
  <c r="S35" i="24"/>
  <c r="Q35" i="24"/>
  <c r="M35" i="24"/>
  <c r="I35" i="24"/>
  <c r="E35" i="24"/>
  <c r="T34" i="24"/>
  <c r="S34" i="24"/>
  <c r="Q34" i="24"/>
  <c r="M34" i="24"/>
  <c r="I34" i="24"/>
  <c r="E34" i="24"/>
  <c r="T33" i="24"/>
  <c r="S33" i="24"/>
  <c r="Q33" i="24"/>
  <c r="M33" i="24"/>
  <c r="I33" i="24"/>
  <c r="E33" i="24"/>
  <c r="T32" i="24"/>
  <c r="S32" i="24"/>
  <c r="Q32" i="24"/>
  <c r="M32" i="24"/>
  <c r="I32" i="24"/>
  <c r="E32" i="24"/>
  <c r="T31" i="24"/>
  <c r="S31" i="24"/>
  <c r="Q31" i="24"/>
  <c r="M31" i="24"/>
  <c r="I31" i="24"/>
  <c r="E31" i="24"/>
  <c r="T30" i="24"/>
  <c r="S30" i="24"/>
  <c r="Q30" i="24"/>
  <c r="M30" i="24"/>
  <c r="I30" i="24"/>
  <c r="E30" i="24"/>
  <c r="T29" i="24"/>
  <c r="S29" i="24"/>
  <c r="Q29" i="24"/>
  <c r="M29" i="24"/>
  <c r="I29" i="24"/>
  <c r="E29" i="24"/>
  <c r="T28" i="24"/>
  <c r="S28" i="24"/>
  <c r="Q28" i="24"/>
  <c r="M28" i="24"/>
  <c r="I28" i="24"/>
  <c r="E28" i="24"/>
  <c r="T27" i="24"/>
  <c r="S27" i="24"/>
  <c r="Q27" i="24"/>
  <c r="M27" i="24"/>
  <c r="I27" i="24"/>
  <c r="E27" i="24"/>
  <c r="T26" i="24"/>
  <c r="S26" i="24"/>
  <c r="Q26" i="24"/>
  <c r="M26" i="24"/>
  <c r="I26" i="24"/>
  <c r="E26" i="24"/>
  <c r="T25" i="24"/>
  <c r="S25" i="24"/>
  <c r="Q25" i="24"/>
  <c r="M25" i="24"/>
  <c r="I25" i="24"/>
  <c r="E25" i="24"/>
  <c r="T24" i="24"/>
  <c r="S24" i="24"/>
  <c r="Q24" i="24"/>
  <c r="M24" i="24"/>
  <c r="I24" i="24"/>
  <c r="E24" i="24"/>
  <c r="T23" i="24"/>
  <c r="S23" i="24"/>
  <c r="Q23" i="24"/>
  <c r="M23" i="24"/>
  <c r="I23" i="24"/>
  <c r="E23" i="24"/>
  <c r="T22" i="24"/>
  <c r="S22" i="24"/>
  <c r="Q22" i="24"/>
  <c r="M22" i="24"/>
  <c r="I22" i="24"/>
  <c r="E22" i="24"/>
  <c r="T21" i="24"/>
  <c r="S21" i="24"/>
  <c r="Q21" i="24"/>
  <c r="M21" i="24"/>
  <c r="I21" i="24"/>
  <c r="E21" i="24"/>
  <c r="T20" i="24"/>
  <c r="S20" i="24"/>
  <c r="Q20" i="24"/>
  <c r="M20" i="24"/>
  <c r="I20" i="24"/>
  <c r="E20" i="24"/>
  <c r="T19" i="24"/>
  <c r="S19" i="24"/>
  <c r="Q19" i="24"/>
  <c r="M19" i="24"/>
  <c r="I19" i="24"/>
  <c r="E19" i="24"/>
  <c r="K24" i="21"/>
  <c r="H24" i="21"/>
  <c r="G24" i="21"/>
  <c r="D24" i="21"/>
  <c r="C24" i="21"/>
  <c r="P24" i="21"/>
  <c r="O24" i="21"/>
  <c r="L24" i="21"/>
  <c r="E19" i="16"/>
  <c r="E18" i="16"/>
  <c r="E24" i="16"/>
  <c r="E23" i="16"/>
  <c r="E29" i="16"/>
  <c r="E28" i="16"/>
  <c r="E34" i="16"/>
  <c r="E33" i="16"/>
  <c r="C20" i="16"/>
  <c r="G30" i="16"/>
  <c r="P38" i="23"/>
  <c r="O38" i="23"/>
  <c r="L38" i="23"/>
  <c r="K38" i="23"/>
  <c r="H38" i="23"/>
  <c r="G38" i="23"/>
  <c r="D38" i="23"/>
  <c r="C38" i="23"/>
  <c r="T37" i="23"/>
  <c r="S37" i="23"/>
  <c r="U37" i="23" s="1"/>
  <c r="Q37" i="23"/>
  <c r="M37" i="23"/>
  <c r="I37" i="23"/>
  <c r="E37" i="23"/>
  <c r="T36" i="23"/>
  <c r="S36" i="23"/>
  <c r="U36" i="23" s="1"/>
  <c r="Q36" i="23"/>
  <c r="M36" i="23"/>
  <c r="I36" i="23"/>
  <c r="E36" i="23"/>
  <c r="U35" i="23"/>
  <c r="T35" i="23"/>
  <c r="S35" i="23"/>
  <c r="Q35" i="23"/>
  <c r="M35" i="23"/>
  <c r="I35" i="23"/>
  <c r="E35" i="23"/>
  <c r="T34" i="23"/>
  <c r="T38" i="23" s="1"/>
  <c r="S34" i="23"/>
  <c r="U34" i="23" s="1"/>
  <c r="Q34" i="23"/>
  <c r="M34" i="23"/>
  <c r="I34" i="23"/>
  <c r="E34" i="23"/>
  <c r="T33" i="23"/>
  <c r="S33" i="23"/>
  <c r="S38" i="23" s="1"/>
  <c r="Q33" i="23"/>
  <c r="Q38" i="23" s="1"/>
  <c r="M33" i="23"/>
  <c r="M38" i="23" s="1"/>
  <c r="I33" i="23"/>
  <c r="I38" i="23" s="1"/>
  <c r="E33" i="23"/>
  <c r="E38" i="23" s="1"/>
  <c r="Q24" i="23"/>
  <c r="P24" i="23"/>
  <c r="O24" i="23"/>
  <c r="L24" i="23"/>
  <c r="K24" i="23"/>
  <c r="H24" i="23"/>
  <c r="G24" i="23"/>
  <c r="D24" i="23"/>
  <c r="C24" i="23"/>
  <c r="U23" i="23"/>
  <c r="T23" i="23"/>
  <c r="S23" i="23"/>
  <c r="Q23" i="23"/>
  <c r="M23" i="23"/>
  <c r="I23" i="23"/>
  <c r="E23" i="23"/>
  <c r="T22" i="23"/>
  <c r="U22" i="23" s="1"/>
  <c r="S22" i="23"/>
  <c r="Q22" i="23"/>
  <c r="M22" i="23"/>
  <c r="I22" i="23"/>
  <c r="E22" i="23"/>
  <c r="T21" i="23"/>
  <c r="S21" i="23"/>
  <c r="U21" i="23" s="1"/>
  <c r="Q21" i="23"/>
  <c r="M21" i="23"/>
  <c r="I21" i="23"/>
  <c r="E21" i="23"/>
  <c r="T20" i="23"/>
  <c r="S20" i="23"/>
  <c r="U20" i="23" s="1"/>
  <c r="Q20" i="23"/>
  <c r="M20" i="23"/>
  <c r="I20" i="23"/>
  <c r="E20" i="23"/>
  <c r="U19" i="23"/>
  <c r="T19" i="23"/>
  <c r="T24" i="23" s="1"/>
  <c r="S19" i="23"/>
  <c r="S24" i="23" s="1"/>
  <c r="Q19" i="23"/>
  <c r="M19" i="23"/>
  <c r="M24" i="23" s="1"/>
  <c r="I19" i="23"/>
  <c r="I24" i="23" s="1"/>
  <c r="E19" i="23"/>
  <c r="E24" i="23" s="1"/>
  <c r="Q39" i="21"/>
  <c r="Q38" i="21"/>
  <c r="Q37" i="21"/>
  <c r="Q36" i="21"/>
  <c r="Q35" i="21"/>
  <c r="M39" i="21"/>
  <c r="M38" i="21"/>
  <c r="M37" i="21"/>
  <c r="M36" i="21"/>
  <c r="M35" i="21"/>
  <c r="I39" i="21"/>
  <c r="I38" i="21"/>
  <c r="I37" i="21"/>
  <c r="I36" i="21"/>
  <c r="I35" i="21"/>
  <c r="E39" i="21"/>
  <c r="E38" i="21"/>
  <c r="E37" i="21"/>
  <c r="E36" i="21"/>
  <c r="E35" i="21"/>
  <c r="T39" i="21"/>
  <c r="S39" i="21"/>
  <c r="T38" i="21"/>
  <c r="S38" i="21"/>
  <c r="T37" i="21"/>
  <c r="S37" i="21"/>
  <c r="T36" i="21"/>
  <c r="S36" i="21"/>
  <c r="T35" i="21"/>
  <c r="S35" i="21"/>
  <c r="P40" i="21"/>
  <c r="O40" i="21"/>
  <c r="L40" i="21"/>
  <c r="K40" i="21"/>
  <c r="H40" i="21"/>
  <c r="G40" i="21"/>
  <c r="D40" i="21"/>
  <c r="C40" i="21"/>
  <c r="T23" i="21"/>
  <c r="S23" i="21"/>
  <c r="Q23" i="21"/>
  <c r="M23" i="21"/>
  <c r="I23" i="21"/>
  <c r="E23" i="21"/>
  <c r="T22" i="21"/>
  <c r="S22" i="21"/>
  <c r="Q22" i="21"/>
  <c r="M22" i="21"/>
  <c r="I22" i="21"/>
  <c r="E22" i="21"/>
  <c r="T21" i="21"/>
  <c r="S21" i="21"/>
  <c r="Q21" i="21"/>
  <c r="M21" i="21"/>
  <c r="I21" i="21"/>
  <c r="E21" i="21"/>
  <c r="T20" i="21"/>
  <c r="S20" i="21"/>
  <c r="Q20" i="21"/>
  <c r="M20" i="21"/>
  <c r="I20" i="21"/>
  <c r="E20" i="21"/>
  <c r="T19" i="21"/>
  <c r="S19" i="21"/>
  <c r="Q19" i="21"/>
  <c r="M19" i="21"/>
  <c r="I19" i="21"/>
  <c r="E19" i="21"/>
  <c r="P65" i="20"/>
  <c r="O65" i="20"/>
  <c r="L65" i="20"/>
  <c r="K65" i="20"/>
  <c r="H65" i="20"/>
  <c r="G65" i="20"/>
  <c r="D65" i="20"/>
  <c r="C65" i="20"/>
  <c r="T64" i="20"/>
  <c r="S64" i="20"/>
  <c r="Q64" i="20"/>
  <c r="M64" i="20"/>
  <c r="I64" i="20"/>
  <c r="E64" i="20"/>
  <c r="T63" i="20"/>
  <c r="S63" i="20"/>
  <c r="Q63" i="20"/>
  <c r="M63" i="20"/>
  <c r="I63" i="20"/>
  <c r="E63" i="20"/>
  <c r="T62" i="20"/>
  <c r="S62" i="20"/>
  <c r="Q62" i="20"/>
  <c r="M62" i="20"/>
  <c r="I62" i="20"/>
  <c r="E62" i="20"/>
  <c r="T61" i="20"/>
  <c r="S61" i="20"/>
  <c r="Q61" i="20"/>
  <c r="M61" i="20"/>
  <c r="I61" i="20"/>
  <c r="E61" i="20"/>
  <c r="T60" i="20"/>
  <c r="S60" i="20"/>
  <c r="Q60" i="20"/>
  <c r="M60" i="20"/>
  <c r="I60" i="20"/>
  <c r="E60" i="20"/>
  <c r="T59" i="20"/>
  <c r="S59" i="20"/>
  <c r="Q59" i="20"/>
  <c r="M59" i="20"/>
  <c r="I59" i="20"/>
  <c r="E59" i="20"/>
  <c r="T58" i="20"/>
  <c r="S58" i="20"/>
  <c r="Q58" i="20"/>
  <c r="M58" i="20"/>
  <c r="I58" i="20"/>
  <c r="E58" i="20"/>
  <c r="T57" i="20"/>
  <c r="S57" i="20"/>
  <c r="Q57" i="20"/>
  <c r="M57" i="20"/>
  <c r="I57" i="20"/>
  <c r="E57" i="20"/>
  <c r="T56" i="20"/>
  <c r="S56" i="20"/>
  <c r="Q56" i="20"/>
  <c r="M56" i="20"/>
  <c r="I56" i="20"/>
  <c r="E56" i="20"/>
  <c r="T55" i="20"/>
  <c r="S55" i="20"/>
  <c r="Q55" i="20"/>
  <c r="M55" i="20"/>
  <c r="I55" i="20"/>
  <c r="E55" i="20"/>
  <c r="T54" i="20"/>
  <c r="S54" i="20"/>
  <c r="Q54" i="20"/>
  <c r="M54" i="20"/>
  <c r="I54" i="20"/>
  <c r="E54" i="20"/>
  <c r="T53" i="20"/>
  <c r="S53" i="20"/>
  <c r="Q53" i="20"/>
  <c r="M53" i="20"/>
  <c r="I53" i="20"/>
  <c r="E53" i="20"/>
  <c r="T52" i="20"/>
  <c r="S52" i="20"/>
  <c r="Q52" i="20"/>
  <c r="M52" i="20"/>
  <c r="I52" i="20"/>
  <c r="E52" i="20"/>
  <c r="T51" i="20"/>
  <c r="S51" i="20"/>
  <c r="Q51" i="20"/>
  <c r="M51" i="20"/>
  <c r="I51" i="20"/>
  <c r="E51" i="20"/>
  <c r="T50" i="20"/>
  <c r="S50" i="20"/>
  <c r="Q50" i="20"/>
  <c r="M50" i="20"/>
  <c r="I50" i="20"/>
  <c r="E50" i="20"/>
  <c r="T49" i="20"/>
  <c r="S49" i="20"/>
  <c r="Q49" i="20"/>
  <c r="M49" i="20"/>
  <c r="I49" i="20"/>
  <c r="E49" i="20"/>
  <c r="T48" i="20"/>
  <c r="S48" i="20"/>
  <c r="Q48" i="20"/>
  <c r="M48" i="20"/>
  <c r="I48" i="20"/>
  <c r="E48" i="20"/>
  <c r="T47" i="20"/>
  <c r="S47" i="20"/>
  <c r="Q47" i="20"/>
  <c r="M47" i="20"/>
  <c r="I47" i="20"/>
  <c r="E47" i="20"/>
  <c r="P37" i="20"/>
  <c r="O37" i="20"/>
  <c r="L37" i="20"/>
  <c r="K37" i="20"/>
  <c r="H37" i="20"/>
  <c r="G37" i="20"/>
  <c r="D37" i="20"/>
  <c r="C37" i="20"/>
  <c r="T36" i="20"/>
  <c r="S36" i="20"/>
  <c r="Q36" i="20"/>
  <c r="M36" i="20"/>
  <c r="I36" i="20"/>
  <c r="E36" i="20"/>
  <c r="T35" i="20"/>
  <c r="S35" i="20"/>
  <c r="Q35" i="20"/>
  <c r="M35" i="20"/>
  <c r="I35" i="20"/>
  <c r="E35" i="20"/>
  <c r="T34" i="20"/>
  <c r="S34" i="20"/>
  <c r="Q34" i="20"/>
  <c r="M34" i="20"/>
  <c r="I34" i="20"/>
  <c r="E34" i="20"/>
  <c r="T33" i="20"/>
  <c r="S33" i="20"/>
  <c r="Q33" i="20"/>
  <c r="M33" i="20"/>
  <c r="I33" i="20"/>
  <c r="E33" i="20"/>
  <c r="T32" i="20"/>
  <c r="S32" i="20"/>
  <c r="Q32" i="20"/>
  <c r="M32" i="20"/>
  <c r="I32" i="20"/>
  <c r="E32" i="20"/>
  <c r="T31" i="20"/>
  <c r="S31" i="20"/>
  <c r="Q31" i="20"/>
  <c r="M31" i="20"/>
  <c r="I31" i="20"/>
  <c r="E31" i="20"/>
  <c r="T30" i="20"/>
  <c r="S30" i="20"/>
  <c r="Q30" i="20"/>
  <c r="M30" i="20"/>
  <c r="I30" i="20"/>
  <c r="E30" i="20"/>
  <c r="T29" i="20"/>
  <c r="S29" i="20"/>
  <c r="Q29" i="20"/>
  <c r="M29" i="20"/>
  <c r="I29" i="20"/>
  <c r="E29" i="20"/>
  <c r="T28" i="20"/>
  <c r="S28" i="20"/>
  <c r="Q28" i="20"/>
  <c r="M28" i="20"/>
  <c r="I28" i="20"/>
  <c r="E28" i="20"/>
  <c r="T27" i="20"/>
  <c r="S27" i="20"/>
  <c r="Q27" i="20"/>
  <c r="M27" i="20"/>
  <c r="I27" i="20"/>
  <c r="E27" i="20"/>
  <c r="T26" i="20"/>
  <c r="S26" i="20"/>
  <c r="Q26" i="20"/>
  <c r="M26" i="20"/>
  <c r="I26" i="20"/>
  <c r="E26" i="20"/>
  <c r="T25" i="20"/>
  <c r="S25" i="20"/>
  <c r="Q25" i="20"/>
  <c r="M25" i="20"/>
  <c r="I25" i="20"/>
  <c r="E25" i="20"/>
  <c r="T24" i="20"/>
  <c r="S24" i="20"/>
  <c r="Q24" i="20"/>
  <c r="M24" i="20"/>
  <c r="I24" i="20"/>
  <c r="E24" i="20"/>
  <c r="T23" i="20"/>
  <c r="S23" i="20"/>
  <c r="Q23" i="20"/>
  <c r="M23" i="20"/>
  <c r="I23" i="20"/>
  <c r="E23" i="20"/>
  <c r="T22" i="20"/>
  <c r="S22" i="20"/>
  <c r="U22" i="20" s="1"/>
  <c r="Q22" i="20"/>
  <c r="M22" i="20"/>
  <c r="I22" i="20"/>
  <c r="E22" i="20"/>
  <c r="T21" i="20"/>
  <c r="S21" i="20"/>
  <c r="Q21" i="20"/>
  <c r="M21" i="20"/>
  <c r="I21" i="20"/>
  <c r="E21" i="20"/>
  <c r="T20" i="20"/>
  <c r="S20" i="20"/>
  <c r="Q20" i="20"/>
  <c r="M20" i="20"/>
  <c r="I20" i="20"/>
  <c r="E20" i="20"/>
  <c r="T19" i="20"/>
  <c r="S19" i="20"/>
  <c r="Q19" i="20"/>
  <c r="M19" i="20"/>
  <c r="I19" i="20"/>
  <c r="E19" i="20"/>
  <c r="T59" i="19"/>
  <c r="S59" i="19"/>
  <c r="T20" i="19"/>
  <c r="S20" i="19"/>
  <c r="H35" i="16"/>
  <c r="G35" i="16"/>
  <c r="D35" i="16"/>
  <c r="C35" i="16"/>
  <c r="H30" i="16"/>
  <c r="D30" i="16"/>
  <c r="C30" i="16"/>
  <c r="D25" i="16"/>
  <c r="C25" i="16"/>
  <c r="H25" i="16"/>
  <c r="G25" i="16"/>
  <c r="H20" i="16"/>
  <c r="G20" i="16"/>
  <c r="D20" i="16"/>
  <c r="I34" i="16"/>
  <c r="I33" i="16"/>
  <c r="I29" i="16"/>
  <c r="I28" i="16"/>
  <c r="I24" i="16"/>
  <c r="I23" i="16"/>
  <c r="I19" i="16"/>
  <c r="I18" i="16"/>
  <c r="I37" i="20" l="1"/>
  <c r="U53" i="20"/>
  <c r="U30" i="20"/>
  <c r="M24" i="21"/>
  <c r="M37" i="24"/>
  <c r="I37" i="24"/>
  <c r="E20" i="16"/>
  <c r="I30" i="16"/>
  <c r="U86" i="19"/>
  <c r="U50" i="24"/>
  <c r="U61" i="20"/>
  <c r="Q24" i="21"/>
  <c r="I24" i="21"/>
  <c r="T24" i="21"/>
  <c r="E24" i="21"/>
  <c r="S24" i="21"/>
  <c r="U26" i="20"/>
  <c r="U34" i="20"/>
  <c r="M65" i="20"/>
  <c r="U51" i="20"/>
  <c r="U48" i="20"/>
  <c r="U52" i="20"/>
  <c r="U56" i="20"/>
  <c r="U60" i="20"/>
  <c r="U64" i="20"/>
  <c r="U22" i="24"/>
  <c r="U26" i="24"/>
  <c r="U34" i="24"/>
  <c r="Q37" i="24"/>
  <c r="U21" i="24"/>
  <c r="U20" i="24"/>
  <c r="U36" i="24"/>
  <c r="U29" i="24"/>
  <c r="U25" i="24"/>
  <c r="U33" i="24"/>
  <c r="U31" i="24"/>
  <c r="U30" i="24"/>
  <c r="U24" i="24"/>
  <c r="U19" i="24"/>
  <c r="U28" i="24"/>
  <c r="T37" i="24"/>
  <c r="U23" i="24"/>
  <c r="U32" i="24"/>
  <c r="U27" i="24"/>
  <c r="E37" i="24"/>
  <c r="U35" i="24"/>
  <c r="M66" i="24"/>
  <c r="U48" i="24"/>
  <c r="U52" i="24"/>
  <c r="U56" i="24"/>
  <c r="U60" i="24"/>
  <c r="U64" i="24"/>
  <c r="U53" i="24"/>
  <c r="U65" i="24"/>
  <c r="I66" i="24"/>
  <c r="U55" i="24"/>
  <c r="U63" i="24"/>
  <c r="U54" i="24"/>
  <c r="U62" i="24"/>
  <c r="U51" i="24"/>
  <c r="E66" i="24"/>
  <c r="S66" i="24"/>
  <c r="U59" i="24"/>
  <c r="U49" i="24"/>
  <c r="U58" i="24"/>
  <c r="U57" i="24"/>
  <c r="U61" i="24"/>
  <c r="I25" i="16"/>
  <c r="E35" i="16"/>
  <c r="E30" i="16"/>
  <c r="E25" i="16"/>
  <c r="I20" i="16"/>
  <c r="U20" i="19"/>
  <c r="S37" i="24"/>
  <c r="T66" i="24"/>
  <c r="I35" i="16"/>
  <c r="U24" i="23"/>
  <c r="U33" i="23"/>
  <c r="U38" i="23" s="1"/>
  <c r="E40" i="21"/>
  <c r="U38" i="21"/>
  <c r="U37" i="21"/>
  <c r="U35" i="21"/>
  <c r="U39" i="21"/>
  <c r="T40" i="21"/>
  <c r="U36" i="21"/>
  <c r="S40" i="21"/>
  <c r="U23" i="21"/>
  <c r="U22" i="21"/>
  <c r="U20" i="21"/>
  <c r="U19" i="21"/>
  <c r="U21" i="21"/>
  <c r="M40" i="21"/>
  <c r="I40" i="21"/>
  <c r="Q40" i="21"/>
  <c r="Q65" i="20"/>
  <c r="U63" i="20"/>
  <c r="U59" i="20"/>
  <c r="U54" i="20"/>
  <c r="U62" i="20"/>
  <c r="I65" i="20"/>
  <c r="U55" i="20"/>
  <c r="U57" i="20"/>
  <c r="S65" i="20"/>
  <c r="T65" i="20"/>
  <c r="U50" i="20"/>
  <c r="E65" i="20"/>
  <c r="U49" i="20"/>
  <c r="U58" i="20"/>
  <c r="U25" i="20"/>
  <c r="U32" i="20"/>
  <c r="U36" i="20"/>
  <c r="Q37" i="20"/>
  <c r="U28" i="20"/>
  <c r="M37" i="20"/>
  <c r="U27" i="20"/>
  <c r="U31" i="20"/>
  <c r="U35" i="20"/>
  <c r="U33" i="20"/>
  <c r="U20" i="20"/>
  <c r="U23" i="20"/>
  <c r="U19" i="20"/>
  <c r="U29" i="20"/>
  <c r="U24" i="20"/>
  <c r="E37" i="20"/>
  <c r="U21" i="20"/>
  <c r="S37" i="20"/>
  <c r="T37" i="20"/>
  <c r="U47" i="20"/>
  <c r="U59" i="19"/>
  <c r="H40" i="16"/>
  <c r="U66" i="24" l="1"/>
  <c r="U37" i="24"/>
  <c r="U24" i="21"/>
  <c r="U40" i="21"/>
  <c r="U65" i="20"/>
  <c r="U37" i="20"/>
  <c r="D40" i="16" l="1"/>
  <c r="C40" i="16"/>
  <c r="G40" i="16"/>
  <c r="I40" i="16" s="1"/>
  <c r="E39" i="16"/>
  <c r="I38" i="16"/>
  <c r="E40" i="16" l="1"/>
  <c r="I39" i="16"/>
  <c r="T38" i="19"/>
  <c r="T47" i="19" s="1"/>
  <c r="S38" i="19"/>
  <c r="U38" i="19" l="1"/>
  <c r="U47" i="19" s="1"/>
  <c r="S47" i="19"/>
</calcChain>
</file>

<file path=xl/sharedStrings.xml><?xml version="1.0" encoding="utf-8"?>
<sst xmlns="http://schemas.openxmlformats.org/spreadsheetml/2006/main" count="463" uniqueCount="134">
  <si>
    <t>SUPERINTENDENCIA DE BANCOS</t>
  </si>
  <si>
    <t>GERENCIA DE ANÁLISIS Y REGULACIÓN</t>
  </si>
  <si>
    <t>Boletín Estadístico y Financiero</t>
  </si>
  <si>
    <t>EMPRESAS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</si>
  <si>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</si>
  <si>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Superintendencia de Bancos</t>
  </si>
  <si>
    <t>Gerencia de Análisis y Regulación</t>
  </si>
  <si>
    <t>Índice</t>
  </si>
  <si>
    <t>Por Tipo de Entidad</t>
  </si>
  <si>
    <t>Por Zona Geográfica</t>
  </si>
  <si>
    <t xml:space="preserve">Por Actividad Principal del Deudor </t>
  </si>
  <si>
    <t xml:space="preserve">Por Rango  de Saldo </t>
  </si>
  <si>
    <t>Ir a inicio</t>
  </si>
  <si>
    <t>Al 31/12/2022</t>
  </si>
  <si>
    <t>Cantidad</t>
  </si>
  <si>
    <t>Tipo de Empresa</t>
  </si>
  <si>
    <t>Sin Financiamiento</t>
  </si>
  <si>
    <t>Con Financiamiento (*)</t>
  </si>
  <si>
    <t>Total</t>
  </si>
  <si>
    <t>i- Micro</t>
  </si>
  <si>
    <t>ii- Pequeña</t>
  </si>
  <si>
    <t>iii- Mediana</t>
  </si>
  <si>
    <t>iv- Grande</t>
  </si>
  <si>
    <t>Total General</t>
  </si>
  <si>
    <t>Acceso al Crédito por Tipo de Entidad</t>
  </si>
  <si>
    <t xml:space="preserve">Cantidad de Operaciones </t>
  </si>
  <si>
    <t>MN</t>
  </si>
  <si>
    <t>ME</t>
  </si>
  <si>
    <t xml:space="preserve">Bancos </t>
  </si>
  <si>
    <t>Total Micro</t>
  </si>
  <si>
    <t>Total Pequeña</t>
  </si>
  <si>
    <t>Total Mediana</t>
  </si>
  <si>
    <t>Total Grande</t>
  </si>
  <si>
    <t>Total (i + ii + iii + iv)</t>
  </si>
  <si>
    <t>Acceso al Crédito por Departamento</t>
  </si>
  <si>
    <t>Saldo crédito (en millones de Guaraníes)</t>
  </si>
  <si>
    <t>ALTO PARAGUAY</t>
  </si>
  <si>
    <t>ALTO PARANA</t>
  </si>
  <si>
    <t>AMAMBAY</t>
  </si>
  <si>
    <t>BOQUERON</t>
  </si>
  <si>
    <t>CAAGUAZU</t>
  </si>
  <si>
    <t>CAAZAPA</t>
  </si>
  <si>
    <t>CANINDEYU</t>
  </si>
  <si>
    <t>CAPITAL</t>
  </si>
  <si>
    <t>CENTRAL</t>
  </si>
  <si>
    <t>CONCEPCION</t>
  </si>
  <si>
    <t>CORDILLERA</t>
  </si>
  <si>
    <t>GUAIRA</t>
  </si>
  <si>
    <t>ITAPUA</t>
  </si>
  <si>
    <t>MISIONES</t>
  </si>
  <si>
    <t>NEEMBUCU</t>
  </si>
  <si>
    <t>PARAGUARI</t>
  </si>
  <si>
    <t>PTE. HAYES</t>
  </si>
  <si>
    <t>SAN PEDRO</t>
  </si>
  <si>
    <t>TOTAL</t>
  </si>
  <si>
    <t>Cantidad de Operaciones</t>
  </si>
  <si>
    <t>(*) Se considera como Zona, la Región Geográfica declarada por el contribuyente ante la SET.</t>
  </si>
  <si>
    <t xml:space="preserve">Acceso al Crédito según la Actividad principal del Deudor </t>
  </si>
  <si>
    <t>AGRICULTURA</t>
  </si>
  <si>
    <t>ALQUILER DE VIVIENDAS</t>
  </si>
  <si>
    <t>BEBIDAS Y TABACO</t>
  </si>
  <si>
    <t>COMERCIO</t>
  </si>
  <si>
    <t>CONSTRUCCIÓN</t>
  </si>
  <si>
    <t xml:space="preserve">FABRICACIÓN DE PRODUCTOS QUÍMICOS </t>
  </si>
  <si>
    <t>FORESTAL</t>
  </si>
  <si>
    <t xml:space="preserve">GANADERÍA Y PESCA </t>
  </si>
  <si>
    <t>INDUSTRIAS MANUFACTURERAS</t>
  </si>
  <si>
    <t>INTERMEDIACIÓN FINANCIERA</t>
  </si>
  <si>
    <t>MINERIA</t>
  </si>
  <si>
    <t xml:space="preserve">OTRAS INDUSTRIAS </t>
  </si>
  <si>
    <t>OTROS</t>
  </si>
  <si>
    <t>PROUCCIÓN DE CARNE</t>
  </si>
  <si>
    <t>RESTAURANTES Y HOTELES</t>
  </si>
  <si>
    <t>SERVICIOS</t>
  </si>
  <si>
    <t>SERVICIOS BÁSICOS</t>
  </si>
  <si>
    <t>TRANSPORTE</t>
  </si>
  <si>
    <t>(*) Se considera como Actividad, la Actividad Principal declarada por el contribuyente ante la SET.</t>
  </si>
  <si>
    <t xml:space="preserve">Estratificación del Saldo de Deuda </t>
  </si>
  <si>
    <t>0 a 50 MM PYG</t>
  </si>
  <si>
    <t>50 a 150 MM PYG</t>
  </si>
  <si>
    <t>150 a 500 MM PYG</t>
  </si>
  <si>
    <t>500 a 1.500 MM PYG</t>
  </si>
  <si>
    <t>1.500 MM PYG +</t>
  </si>
  <si>
    <t xml:space="preserve">(*) Para la estratificación se considera el saldo de cada operación. </t>
  </si>
  <si>
    <t xml:space="preserve">(*) Para la estratificación se considera la deuda total de cada cliente con financiamiento en los Bancos y Financieras del País </t>
  </si>
  <si>
    <t>Saldo crédito 
(en millones de Guaraníes)</t>
  </si>
  <si>
    <t>RANGO</t>
  </si>
  <si>
    <t>1.</t>
  </si>
  <si>
    <t>2.</t>
  </si>
  <si>
    <t>3.</t>
  </si>
  <si>
    <t>4.</t>
  </si>
  <si>
    <t>Los importes correspondientes a Moneda Extranjera se encuentran expresados en Guaranies, de acuerdo a la Cotización Referencial Mensual publicada por el Banco Central del Paraguay.</t>
  </si>
  <si>
    <t>La cantidad de operaciones no representa cantidad de personas.</t>
  </si>
  <si>
    <t>Acceso a Créditos de Bancos y Financieras (*)</t>
  </si>
  <si>
    <t>Acceso al Crédito de Bancos y Financieras</t>
  </si>
  <si>
    <t>NOTAS GENERALES</t>
  </si>
  <si>
    <r>
      <t xml:space="preserve">Los datos crediticios corresponden a información reportada por </t>
    </r>
    <r>
      <rPr>
        <b/>
        <sz val="11"/>
        <color theme="1"/>
        <rFont val="Baskerville"/>
      </rPr>
      <t>Bancos y Financieras</t>
    </r>
    <r>
      <rPr>
        <sz val="11"/>
        <color theme="1"/>
        <rFont val="Baskerville"/>
      </rPr>
      <t xml:space="preserve"> a la Central de Información de la Superintendencia de Bancos - Banco Central del Paraguay-</t>
    </r>
  </si>
  <si>
    <r>
      <t xml:space="preserve">(*) Con operaciones financieras activas en </t>
    </r>
    <r>
      <rPr>
        <b/>
        <sz val="14"/>
        <color theme="1"/>
        <rFont val="Baskerville"/>
      </rPr>
      <t>Bancos y Empresas Financieras</t>
    </r>
  </si>
  <si>
    <r>
      <t xml:space="preserve">Tipo Empresa /
  </t>
    </r>
    <r>
      <rPr>
        <sz val="12"/>
        <color theme="1"/>
        <rFont val="Baskerville"/>
      </rPr>
      <t xml:space="preserve"> Tipo Entidad Financiera</t>
    </r>
  </si>
  <si>
    <t>Acceso al Crédito por Entidad</t>
  </si>
  <si>
    <t xml:space="preserve">Financiera UENO S.A.E.C.A. </t>
  </si>
  <si>
    <t xml:space="preserve">Financiera Paraguayo - Japonesa  S.A.E.C.A. </t>
  </si>
  <si>
    <t xml:space="preserve">Finexpar S.A.E.C.A. </t>
  </si>
  <si>
    <t xml:space="preserve">Finlatina S.A. de Finanzas </t>
  </si>
  <si>
    <t xml:space="preserve">Tú Financiera S.A.E.C.A. </t>
  </si>
  <si>
    <t xml:space="preserve">Fic S.A. de Finanzas </t>
  </si>
  <si>
    <t xml:space="preserve">Banco Nacional de Fomento </t>
  </si>
  <si>
    <t xml:space="preserve">Solar Banco S.A.E  </t>
  </si>
  <si>
    <t xml:space="preserve">Banco Regional S.A.E.C.A. </t>
  </si>
  <si>
    <t xml:space="preserve">Banco BASA S.A. </t>
  </si>
  <si>
    <t xml:space="preserve">Banco Continental S.A.E.C.A. </t>
  </si>
  <si>
    <t xml:space="preserve">Visión Banco S.A.E.C.A. </t>
  </si>
  <si>
    <t xml:space="preserve">Banco Río S.A.E.C.A. </t>
  </si>
  <si>
    <t xml:space="preserve">Banco Familiar S.A.E.C.A. </t>
  </si>
  <si>
    <t xml:space="preserve">Banco Atlas S.A. </t>
  </si>
  <si>
    <t xml:space="preserve">Banco para la Comercialización y Producción S.A. - Bancop S.A. </t>
  </si>
  <si>
    <t xml:space="preserve">Interfisa Banco S.A.E.C.A. </t>
  </si>
  <si>
    <t xml:space="preserve">Banco Itaú Paraguay S.A. </t>
  </si>
  <si>
    <t xml:space="preserve">Sudameris Bank S.A.E.C.A. </t>
  </si>
  <si>
    <t xml:space="preserve">Banco GNB Paraguay S.A. </t>
  </si>
  <si>
    <t xml:space="preserve">Banco Do Brasil S.A. </t>
  </si>
  <si>
    <t xml:space="preserve">Banco de la Nación Argentina </t>
  </si>
  <si>
    <t xml:space="preserve">Crisol y Encarnación Financiera (CEFISA) S.A.E.C.A. (1) </t>
  </si>
  <si>
    <t xml:space="preserve">Citibank N.A. </t>
  </si>
  <si>
    <t>Fondo Ganadero</t>
  </si>
  <si>
    <t xml:space="preserve">BANCOS </t>
  </si>
  <si>
    <t>FINANCIERAS - FONDO GANADERO</t>
  </si>
  <si>
    <t>Financieras - Fondo Ganadero</t>
  </si>
  <si>
    <t>Por Entidad</t>
  </si>
  <si>
    <t>Microempresa: ocupa hasta 10 personas y factura anualmente hasta un equivalente a G.500 millones;
Pequeña empresa: ocupa hasta 30 personas y factura anualmente hasta un equivalente a G.2.500 millones;
Mediana Empresa: ocupa hasta 50 personas y factura anualmente hasta un equivalente a G.6.000 millones;
Empresa grande: ocupa más de 50 personas y factura anualmente un importe mayor a G.6.000 millones.</t>
  </si>
  <si>
    <t>Al 30/06/2023</t>
  </si>
  <si>
    <t>AL 30/06/2023</t>
  </si>
  <si>
    <r>
      <t xml:space="preserve">Unidades económicas consideradas </t>
    </r>
    <r>
      <rPr>
        <b/>
        <sz val="11"/>
        <color theme="1"/>
        <rFont val="Baskerville"/>
      </rPr>
      <t>MIPYMES</t>
    </r>
    <r>
      <rPr>
        <sz val="11"/>
        <color theme="1"/>
        <rFont val="Baskerville"/>
      </rPr>
      <t xml:space="preserve"> o </t>
    </r>
    <r>
      <rPr>
        <b/>
        <sz val="11"/>
        <color theme="1"/>
        <rFont val="Baskerville"/>
      </rPr>
      <t xml:space="preserve">grandes empresas. </t>
    </r>
    <r>
      <rPr>
        <sz val="11"/>
        <color theme="1"/>
        <rFont val="Baskerville"/>
      </rPr>
      <t xml:space="preserve">Listado proporcionado por la </t>
    </r>
    <r>
      <rPr>
        <b/>
        <sz val="11"/>
        <color theme="1"/>
        <rFont val="Baskerville"/>
      </rPr>
      <t xml:space="preserve">Subsecretaría de Estado de Tributación (SET), </t>
    </r>
    <r>
      <rPr>
        <sz val="11"/>
        <color theme="1"/>
        <rFont val="Baskerville"/>
      </rPr>
      <t>confeccionado al: 31.12.2021</t>
    </r>
  </si>
  <si>
    <t>(1) Corresponde al saldo de la cartera no vendida.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</si>
</sst>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0"/>
      <name val="Baskerville Old Face"/>
      <family val="1"/>
    </font>
    <font>
      <b/>
      <sz val="18"/>
      <color theme="0"/>
      <name val="Baskerville Old Face"/>
      <family val="1"/>
    </font>
    <font>
      <sz val="10"/>
      <name val="Courier"/>
      <family val="3"/>
    </font>
    <font>
      <sz val="10"/>
      <name val="Calibri"/>
      <family val="2"/>
      <scheme val="minor"/>
    </font>
    <font>
      <sz val="10"/>
      <name val="Arial"/>
      <family val="2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23"/>
      <name val="Baskerville Old Face"/>
      <family val="1"/>
    </font>
    <font>
      <sz val="18"/>
      <name val="Calibri"/>
      <family val="2"/>
      <scheme val="minor"/>
    </font>
    <font>
      <sz val="26"/>
      <name val="Baskerville Old Face"/>
      <family val="1"/>
    </font>
    <font>
      <sz val="22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Baskerville Old Face"/>
      <family val="1"/>
    </font>
    <font>
      <u/>
      <sz val="7.5"/>
      <color indexed="12"/>
      <name val="Courier"/>
      <family val="3"/>
    </font>
    <font>
      <sz val="15"/>
      <name val="Baskerville Old Face"/>
      <family val="1"/>
    </font>
    <font>
      <sz val="13"/>
      <name val="Baskerville Old Face"/>
      <family val="1"/>
    </font>
    <font>
      <u/>
      <sz val="12"/>
      <name val="Baskerville Old Face"/>
      <family val="1"/>
    </font>
    <font>
      <sz val="12"/>
      <name val="Baskerville Old Face"/>
      <family val="1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6"/>
      <name val="Baskerville Old Face"/>
      <family val="1"/>
    </font>
    <font>
      <u/>
      <sz val="16"/>
      <name val="Baskerville Old Face"/>
      <family val="1"/>
    </font>
    <font>
      <u/>
      <sz val="16"/>
      <color theme="10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Baskerville"/>
    </font>
    <font>
      <b/>
      <sz val="10"/>
      <color theme="1"/>
      <name val="Baskerville"/>
    </font>
    <font>
      <sz val="11"/>
      <color theme="1"/>
      <name val="Baskerville"/>
    </font>
    <font>
      <b/>
      <sz val="11"/>
      <color theme="1"/>
      <name val="Baskerville"/>
    </font>
    <font>
      <b/>
      <u/>
      <sz val="11"/>
      <color theme="10"/>
      <name val="Baskerville"/>
    </font>
    <font>
      <b/>
      <sz val="14"/>
      <name val="Baskerville"/>
    </font>
    <font>
      <sz val="14"/>
      <color theme="1"/>
      <name val="Baskerville"/>
    </font>
    <font>
      <b/>
      <sz val="12"/>
      <color theme="1"/>
      <name val="Baskerville"/>
    </font>
    <font>
      <sz val="12"/>
      <color theme="1"/>
      <name val="Baskerville"/>
    </font>
    <font>
      <b/>
      <sz val="14"/>
      <color theme="1"/>
      <name val="Baskerville"/>
    </font>
    <font>
      <b/>
      <u/>
      <sz val="10"/>
      <color theme="10"/>
      <name val="Baskerville"/>
    </font>
    <font>
      <b/>
      <sz val="20"/>
      <name val="Baskerville"/>
    </font>
    <font>
      <b/>
      <i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96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41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9" fillId="0" borderId="0"/>
    <xf numFmtId="0" fontId="11" fillId="0" borderId="0" applyProtection="0">
      <protection locked="0"/>
    </xf>
    <xf numFmtId="0" fontId="23" fillId="0" borderId="0" applyNumberFormat="0" applyFill="0" applyBorder="0" applyAlignment="0" applyProtection="0">
      <alignment vertical="top"/>
      <protection locked="0"/>
    </xf>
  </cellStyleXfs>
  <cellXfs count="185">
    <xf numFmtId="0" fontId="0" fillId="0" borderId="0" xfId="0"/>
    <xf numFmtId="0" fontId="2" fillId="2" borderId="0" xfId="0" applyFont="1" applyFill="1"/>
    <xf numFmtId="41" fontId="3" fillId="2" borderId="0" xfId="1" applyFont="1" applyFill="1" applyBorder="1"/>
    <xf numFmtId="0" fontId="3" fillId="2" borderId="0" xfId="0" applyFont="1" applyFill="1"/>
    <xf numFmtId="0" fontId="0" fillId="2" borderId="0" xfId="0" applyFill="1"/>
    <xf numFmtId="0" fontId="5" fillId="2" borderId="0" xfId="2" applyFont="1" applyFill="1"/>
    <xf numFmtId="41" fontId="0" fillId="0" borderId="0" xfId="0" applyNumberFormat="1"/>
    <xf numFmtId="37" fontId="10" fillId="3" borderId="0" xfId="10" applyFont="1" applyFill="1"/>
    <xf numFmtId="37" fontId="10" fillId="0" borderId="0" xfId="10" applyFont="1"/>
    <xf numFmtId="0" fontId="12" fillId="0" borderId="0" xfId="11" applyFont="1" applyAlignment="1" applyProtection="1">
      <alignment wrapText="1"/>
    </xf>
    <xf numFmtId="0" fontId="13" fillId="0" borderId="0" xfId="11" applyFont="1" applyAlignment="1" applyProtection="1">
      <alignment wrapText="1"/>
    </xf>
    <xf numFmtId="0" fontId="14" fillId="0" borderId="0" xfId="11" applyFont="1" applyAlignment="1" applyProtection="1">
      <alignment wrapText="1"/>
    </xf>
    <xf numFmtId="37" fontId="16" fillId="0" borderId="0" xfId="10" applyFont="1"/>
    <xf numFmtId="37" fontId="20" fillId="0" borderId="0" xfId="10" applyFont="1" applyAlignment="1">
      <alignment horizontal="center"/>
    </xf>
    <xf numFmtId="14" fontId="17" fillId="0" borderId="0" xfId="10" applyNumberFormat="1" applyFont="1" applyAlignment="1">
      <alignment horizontal="center"/>
    </xf>
    <xf numFmtId="14" fontId="17" fillId="0" borderId="0" xfId="10" applyNumberFormat="1" applyFont="1"/>
    <xf numFmtId="14" fontId="20" fillId="0" borderId="0" xfId="10" applyNumberFormat="1" applyFont="1" applyAlignment="1">
      <alignment horizontal="center"/>
    </xf>
    <xf numFmtId="37" fontId="21" fillId="3" borderId="0" xfId="10" applyFont="1" applyFill="1"/>
    <xf numFmtId="37" fontId="16" fillId="3" borderId="0" xfId="10" applyFont="1" applyFill="1"/>
    <xf numFmtId="37" fontId="8" fillId="3" borderId="0" xfId="10" applyFont="1" applyFill="1"/>
    <xf numFmtId="37" fontId="21" fillId="0" borderId="0" xfId="10" applyFont="1"/>
    <xf numFmtId="37" fontId="22" fillId="0" borderId="0" xfId="10" applyFont="1"/>
    <xf numFmtId="37" fontId="24" fillId="0" borderId="0" xfId="10" applyFont="1"/>
    <xf numFmtId="37" fontId="25" fillId="0" borderId="0" xfId="10" applyFont="1"/>
    <xf numFmtId="37" fontId="7" fillId="3" borderId="0" xfId="10" applyFont="1" applyFill="1"/>
    <xf numFmtId="37" fontId="26" fillId="0" borderId="0" xfId="12" applyNumberFormat="1" applyFont="1" applyFill="1" applyAlignment="1" applyProtection="1"/>
    <xf numFmtId="37" fontId="27" fillId="0" borderId="0" xfId="10" applyFont="1"/>
    <xf numFmtId="37" fontId="26" fillId="0" borderId="0" xfId="10" applyFont="1"/>
    <xf numFmtId="0" fontId="5" fillId="2" borderId="0" xfId="2" applyFont="1" applyFill="1" applyBorder="1"/>
    <xf numFmtId="0" fontId="2" fillId="2" borderId="3" xfId="0" applyFont="1" applyFill="1" applyBorder="1"/>
    <xf numFmtId="41" fontId="3" fillId="2" borderId="1" xfId="1" applyFont="1" applyFill="1" applyBorder="1"/>
    <xf numFmtId="41" fontId="3" fillId="5" borderId="0" xfId="1" applyFont="1" applyFill="1" applyBorder="1"/>
    <xf numFmtId="41" fontId="3" fillId="5" borderId="1" xfId="1" applyFont="1" applyFill="1" applyBorder="1"/>
    <xf numFmtId="41" fontId="0" fillId="0" borderId="0" xfId="1" applyFont="1"/>
    <xf numFmtId="0" fontId="28" fillId="2" borderId="0" xfId="0" applyFont="1" applyFill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2" borderId="0" xfId="1" applyFont="1" applyFill="1"/>
    <xf numFmtId="41" fontId="0" fillId="2" borderId="3" xfId="1" applyFont="1" applyFill="1" applyBorder="1"/>
    <xf numFmtId="41" fontId="0" fillId="0" borderId="3" xfId="1" applyFont="1" applyBorder="1"/>
    <xf numFmtId="41" fontId="0" fillId="2" borderId="0" xfId="1" applyFont="1" applyFill="1" applyBorder="1"/>
    <xf numFmtId="41" fontId="0" fillId="2" borderId="0" xfId="1" applyFont="1" applyFill="1" applyAlignment="1">
      <alignment horizontal="center" vertical="center"/>
    </xf>
    <xf numFmtId="41" fontId="2" fillId="2" borderId="0" xfId="1" applyFont="1" applyFill="1" applyBorder="1" applyAlignment="1">
      <alignment horizontal="center" vertical="center"/>
    </xf>
    <xf numFmtId="41" fontId="0" fillId="2" borderId="0" xfId="1" applyFont="1" applyFill="1" applyBorder="1" applyAlignment="1">
      <alignment horizontal="center" vertical="center"/>
    </xf>
    <xf numFmtId="41" fontId="2" fillId="2" borderId="0" xfId="1" applyFont="1" applyFill="1" applyAlignment="1">
      <alignment horizontal="center"/>
    </xf>
    <xf numFmtId="41" fontId="2" fillId="2" borderId="0" xfId="1" applyFont="1" applyFill="1" applyBorder="1" applyAlignment="1">
      <alignment horizontal="center"/>
    </xf>
    <xf numFmtId="41" fontId="2" fillId="2" borderId="1" xfId="1" applyFont="1" applyFill="1" applyBorder="1" applyAlignment="1">
      <alignment horizontal="center"/>
    </xf>
    <xf numFmtId="41" fontId="28" fillId="0" borderId="0" xfId="1" applyFont="1"/>
    <xf numFmtId="0" fontId="28" fillId="0" borderId="0" xfId="0" applyFont="1"/>
    <xf numFmtId="41" fontId="0" fillId="0" borderId="1" xfId="1" applyFont="1" applyBorder="1"/>
    <xf numFmtId="41" fontId="28" fillId="5" borderId="0" xfId="1" applyFont="1" applyFill="1"/>
    <xf numFmtId="37" fontId="30" fillId="0" borderId="0" xfId="10" applyFont="1"/>
    <xf numFmtId="37" fontId="31" fillId="0" borderId="0" xfId="12" applyNumberFormat="1" applyFont="1" applyFill="1" applyAlignment="1" applyProtection="1">
      <alignment horizontal="left"/>
    </xf>
    <xf numFmtId="0" fontId="32" fillId="0" borderId="0" xfId="2" applyFont="1"/>
    <xf numFmtId="37" fontId="31" fillId="0" borderId="0" xfId="12" applyNumberFormat="1" applyFont="1" applyFill="1" applyAlignment="1" applyProtection="1"/>
    <xf numFmtId="37" fontId="33" fillId="0" borderId="0" xfId="10" applyFont="1"/>
    <xf numFmtId="37" fontId="32" fillId="0" borderId="0" xfId="2" applyNumberFormat="1" applyFont="1" applyFill="1" applyAlignment="1" applyProtection="1"/>
    <xf numFmtId="37" fontId="30" fillId="0" borderId="0" xfId="10" applyFont="1" applyAlignment="1">
      <alignment horizontal="left" indent="2"/>
    </xf>
    <xf numFmtId="37" fontId="32" fillId="0" borderId="0" xfId="2" applyNumberFormat="1" applyFont="1"/>
    <xf numFmtId="37" fontId="31" fillId="0" borderId="0" xfId="10" applyFont="1"/>
    <xf numFmtId="0" fontId="34" fillId="2" borderId="0" xfId="0" applyFont="1" applyFill="1"/>
    <xf numFmtId="37" fontId="10" fillId="4" borderId="0" xfId="10" applyFont="1" applyFill="1"/>
    <xf numFmtId="0" fontId="36" fillId="2" borderId="0" xfId="0" applyFont="1" applyFill="1" applyAlignment="1">
      <alignment horizontal="left" vertical="top" wrapText="1"/>
    </xf>
    <xf numFmtId="0" fontId="38" fillId="2" borderId="0" xfId="2" applyFont="1" applyFill="1" applyBorder="1"/>
    <xf numFmtId="0" fontId="38" fillId="2" borderId="0" xfId="2" applyFont="1" applyFill="1"/>
    <xf numFmtId="0" fontId="36" fillId="2" borderId="0" xfId="0" applyFont="1" applyFill="1"/>
    <xf numFmtId="9" fontId="36" fillId="0" borderId="0" xfId="3" applyFont="1"/>
    <xf numFmtId="0" fontId="36" fillId="0" borderId="0" xfId="0" applyFont="1"/>
    <xf numFmtId="0" fontId="37" fillId="2" borderId="3" xfId="0" applyFont="1" applyFill="1" applyBorder="1"/>
    <xf numFmtId="0" fontId="36" fillId="2" borderId="3" xfId="0" applyFont="1" applyFill="1" applyBorder="1"/>
    <xf numFmtId="9" fontId="36" fillId="0" borderId="3" xfId="3" applyFont="1" applyBorder="1"/>
    <xf numFmtId="0" fontId="36" fillId="0" borderId="3" xfId="0" applyFont="1" applyBorder="1"/>
    <xf numFmtId="0" fontId="41" fillId="2" borderId="0" xfId="0" applyFont="1" applyFill="1" applyAlignment="1">
      <alignment vertical="center" wrapText="1"/>
    </xf>
    <xf numFmtId="0" fontId="37" fillId="2" borderId="0" xfId="0" applyFont="1" applyFill="1" applyAlignment="1">
      <alignment horizontal="center"/>
    </xf>
    <xf numFmtId="9" fontId="36" fillId="0" borderId="0" xfId="3" applyFont="1" applyBorder="1"/>
    <xf numFmtId="0" fontId="41" fillId="2" borderId="0" xfId="0" applyFont="1" applyFill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top" wrapText="1"/>
    </xf>
    <xf numFmtId="0" fontId="41" fillId="2" borderId="0" xfId="0" applyFont="1" applyFill="1"/>
    <xf numFmtId="41" fontId="42" fillId="2" borderId="0" xfId="1" applyFont="1" applyFill="1" applyBorder="1"/>
    <xf numFmtId="41" fontId="41" fillId="5" borderId="0" xfId="1" applyFont="1" applyFill="1" applyBorder="1"/>
    <xf numFmtId="41" fontId="36" fillId="2" borderId="0" xfId="1" applyFont="1" applyFill="1" applyBorder="1"/>
    <xf numFmtId="41" fontId="42" fillId="2" borderId="1" xfId="1" applyFont="1" applyFill="1" applyBorder="1"/>
    <xf numFmtId="41" fontId="41" fillId="5" borderId="1" xfId="1" applyFont="1" applyFill="1" applyBorder="1"/>
    <xf numFmtId="41" fontId="41" fillId="2" borderId="0" xfId="1" applyFont="1" applyFill="1" applyBorder="1"/>
    <xf numFmtId="41" fontId="37" fillId="2" borderId="0" xfId="1" applyFont="1" applyFill="1" applyBorder="1"/>
    <xf numFmtId="0" fontId="42" fillId="2" borderId="0" xfId="0" applyFont="1" applyFill="1"/>
    <xf numFmtId="0" fontId="40" fillId="2" borderId="0" xfId="0" applyFont="1" applyFill="1"/>
    <xf numFmtId="0" fontId="44" fillId="2" borderId="0" xfId="2" applyFont="1" applyFill="1"/>
    <xf numFmtId="0" fontId="44" fillId="2" borderId="0" xfId="2" applyFont="1" applyFill="1" applyBorder="1"/>
    <xf numFmtId="0" fontId="36" fillId="2" borderId="0" xfId="0" applyFont="1" applyFill="1" applyAlignment="1">
      <alignment horizontal="center" vertical="center"/>
    </xf>
    <xf numFmtId="0" fontId="35" fillId="2" borderId="3" xfId="0" applyFont="1" applyFill="1" applyBorder="1"/>
    <xf numFmtId="41" fontId="36" fillId="0" borderId="0" xfId="1" applyFont="1"/>
    <xf numFmtId="0" fontId="37" fillId="2" borderId="0" xfId="0" applyFont="1" applyFill="1"/>
    <xf numFmtId="41" fontId="34" fillId="2" borderId="0" xfId="1" applyFont="1" applyFill="1" applyBorder="1"/>
    <xf numFmtId="41" fontId="35" fillId="2" borderId="0" xfId="1" applyFont="1" applyFill="1" applyBorder="1"/>
    <xf numFmtId="0" fontId="41" fillId="2" borderId="0" xfId="0" applyFont="1" applyFill="1" applyAlignment="1">
      <alignment horizontal="left"/>
    </xf>
    <xf numFmtId="0" fontId="41" fillId="2" borderId="2" xfId="0" applyFont="1" applyFill="1" applyBorder="1" applyAlignment="1">
      <alignment horizontal="center"/>
    </xf>
    <xf numFmtId="0" fontId="42" fillId="0" borderId="0" xfId="0" applyFont="1"/>
    <xf numFmtId="0" fontId="41" fillId="2" borderId="0" xfId="0" applyFont="1" applyFill="1" applyAlignment="1">
      <alignment horizontal="center"/>
    </xf>
    <xf numFmtId="0" fontId="41" fillId="2" borderId="1" xfId="0" applyFont="1" applyFill="1" applyBorder="1" applyAlignment="1">
      <alignment horizontal="center"/>
    </xf>
    <xf numFmtId="41" fontId="42" fillId="0" borderId="0" xfId="1" applyFont="1"/>
    <xf numFmtId="0" fontId="41" fillId="5" borderId="0" xfId="0" applyFont="1" applyFill="1"/>
    <xf numFmtId="0" fontId="42" fillId="2" borderId="0" xfId="0" applyFont="1" applyFill="1" applyAlignment="1">
      <alignment horizontal="left" indent="2"/>
    </xf>
    <xf numFmtId="41" fontId="36" fillId="2" borderId="0" xfId="1" applyFont="1" applyFill="1"/>
    <xf numFmtId="41" fontId="36" fillId="2" borderId="3" xfId="1" applyFont="1" applyFill="1" applyBorder="1"/>
    <xf numFmtId="41" fontId="36" fillId="0" borderId="3" xfId="1" applyFont="1" applyBorder="1"/>
    <xf numFmtId="41" fontId="36" fillId="2" borderId="0" xfId="1" applyFont="1" applyFill="1" applyAlignment="1">
      <alignment horizontal="center" vertical="center"/>
    </xf>
    <xf numFmtId="41" fontId="37" fillId="2" borderId="0" xfId="1" applyFont="1" applyFill="1" applyBorder="1" applyAlignment="1">
      <alignment horizontal="center" vertical="center"/>
    </xf>
    <xf numFmtId="41" fontId="36" fillId="2" borderId="0" xfId="1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41" fontId="37" fillId="2" borderId="0" xfId="1" applyFont="1" applyFill="1" applyAlignment="1">
      <alignment horizontal="center"/>
    </xf>
    <xf numFmtId="41" fontId="37" fillId="2" borderId="0" xfId="1" applyFont="1" applyFill="1" applyBorder="1" applyAlignment="1">
      <alignment horizontal="center"/>
    </xf>
    <xf numFmtId="41" fontId="37" fillId="2" borderId="1" xfId="1" applyFont="1" applyFill="1" applyBorder="1" applyAlignment="1">
      <alignment horizontal="center"/>
    </xf>
    <xf numFmtId="41" fontId="36" fillId="5" borderId="0" xfId="1" applyFont="1" applyFill="1" applyBorder="1"/>
    <xf numFmtId="41" fontId="34" fillId="5" borderId="0" xfId="1" applyFont="1" applyFill="1" applyBorder="1"/>
    <xf numFmtId="41" fontId="36" fillId="0" borderId="1" xfId="1" applyFont="1" applyBorder="1"/>
    <xf numFmtId="41" fontId="34" fillId="2" borderId="1" xfId="1" applyFont="1" applyFill="1" applyBorder="1"/>
    <xf numFmtId="41" fontId="34" fillId="5" borderId="1" xfId="1" applyFont="1" applyFill="1" applyBorder="1"/>
    <xf numFmtId="0" fontId="37" fillId="0" borderId="0" xfId="0" applyFont="1"/>
    <xf numFmtId="41" fontId="37" fillId="0" borderId="0" xfId="1" applyFont="1"/>
    <xf numFmtId="41" fontId="37" fillId="5" borderId="0" xfId="1" applyFont="1" applyFill="1"/>
    <xf numFmtId="0" fontId="35" fillId="2" borderId="0" xfId="0" applyFont="1" applyFill="1"/>
    <xf numFmtId="41" fontId="35" fillId="2" borderId="0" xfId="1" applyFont="1" applyFill="1" applyBorder="1" applyAlignment="1">
      <alignment horizontal="center"/>
    </xf>
    <xf numFmtId="41" fontId="35" fillId="2" borderId="0" xfId="1" applyFont="1" applyFill="1" applyBorder="1" applyAlignment="1">
      <alignment horizontal="center" vertical="center"/>
    </xf>
    <xf numFmtId="41" fontId="35" fillId="2" borderId="0" xfId="1" applyFont="1" applyFill="1" applyAlignment="1">
      <alignment horizontal="center"/>
    </xf>
    <xf numFmtId="41" fontId="35" fillId="2" borderId="1" xfId="1" applyFont="1" applyFill="1" applyBorder="1" applyAlignment="1">
      <alignment horizontal="center"/>
    </xf>
    <xf numFmtId="3" fontId="36" fillId="2" borderId="0" xfId="1" applyNumberFormat="1" applyFont="1" applyFill="1" applyBorder="1"/>
    <xf numFmtId="3" fontId="36" fillId="2" borderId="0" xfId="1" applyNumberFormat="1" applyFont="1" applyFill="1"/>
    <xf numFmtId="3" fontId="36" fillId="5" borderId="0" xfId="1" applyNumberFormat="1" applyFont="1" applyFill="1" applyBorder="1"/>
    <xf numFmtId="3" fontId="36" fillId="0" borderId="0" xfId="1" applyNumberFormat="1" applyFont="1"/>
    <xf numFmtId="3" fontId="34" fillId="2" borderId="0" xfId="1" applyNumberFormat="1" applyFont="1" applyFill="1" applyBorder="1"/>
    <xf numFmtId="3" fontId="34" fillId="5" borderId="0" xfId="1" applyNumberFormat="1" applyFont="1" applyFill="1" applyBorder="1"/>
    <xf numFmtId="3" fontId="36" fillId="0" borderId="1" xfId="1" applyNumberFormat="1" applyFont="1" applyBorder="1"/>
    <xf numFmtId="3" fontId="34" fillId="2" borderId="1" xfId="1" applyNumberFormat="1" applyFont="1" applyFill="1" applyBorder="1"/>
    <xf numFmtId="3" fontId="34" fillId="5" borderId="1" xfId="1" applyNumberFormat="1" applyFont="1" applyFill="1" applyBorder="1"/>
    <xf numFmtId="3" fontId="37" fillId="0" borderId="0" xfId="1" applyNumberFormat="1" applyFont="1"/>
    <xf numFmtId="3" fontId="37" fillId="5" borderId="0" xfId="1" applyNumberFormat="1" applyFont="1" applyFill="1"/>
    <xf numFmtId="0" fontId="36" fillId="2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41" fontId="36" fillId="0" borderId="0" xfId="0" applyNumberFormat="1" applyFont="1"/>
    <xf numFmtId="0" fontId="36" fillId="2" borderId="0" xfId="0" applyFont="1" applyFill="1" applyAlignment="1">
      <alignment horizontal="left" indent="2"/>
    </xf>
    <xf numFmtId="0" fontId="36" fillId="0" borderId="0" xfId="0" applyFont="1" applyAlignment="1">
      <alignment horizontal="left" indent="2"/>
    </xf>
    <xf numFmtId="41" fontId="37" fillId="5" borderId="0" xfId="1" applyFont="1" applyFill="1" applyBorder="1"/>
    <xf numFmtId="41" fontId="37" fillId="2" borderId="0" xfId="1" applyFont="1" applyFill="1"/>
    <xf numFmtId="41" fontId="36" fillId="0" borderId="0" xfId="1" applyFont="1" applyAlignment="1">
      <alignment horizontal="center" vertical="center"/>
    </xf>
    <xf numFmtId="37" fontId="10" fillId="4" borderId="0" xfId="10" applyFont="1" applyFill="1" applyAlignment="1">
      <alignment horizontal="center"/>
    </xf>
    <xf numFmtId="37" fontId="16" fillId="4" borderId="0" xfId="10" applyFont="1" applyFill="1" applyAlignment="1">
      <alignment horizontal="center" vertical="center"/>
    </xf>
    <xf numFmtId="37" fontId="19" fillId="0" borderId="0" xfId="10" applyFont="1" applyAlignment="1">
      <alignment horizontal="center"/>
    </xf>
    <xf numFmtId="14" fontId="17" fillId="0" borderId="0" xfId="10" applyNumberFormat="1" applyFont="1" applyAlignment="1">
      <alignment horizontal="center"/>
    </xf>
    <xf numFmtId="0" fontId="36" fillId="2" borderId="0" xfId="0" applyFont="1" applyFill="1" applyAlignment="1">
      <alignment horizontal="left" vertical="top" wrapText="1"/>
    </xf>
    <xf numFmtId="37" fontId="21" fillId="4" borderId="0" xfId="10" applyFont="1" applyFill="1" applyAlignment="1">
      <alignment horizontal="center" vertical="top" wrapText="1"/>
    </xf>
    <xf numFmtId="37" fontId="18" fillId="0" borderId="0" xfId="10" applyFont="1" applyAlignment="1">
      <alignment horizontal="center"/>
    </xf>
    <xf numFmtId="37" fontId="15" fillId="4" borderId="0" xfId="10" applyFont="1" applyFill="1" applyAlignment="1">
      <alignment horizontal="center"/>
    </xf>
    <xf numFmtId="0" fontId="35" fillId="2" borderId="0" xfId="0" applyFont="1" applyFill="1" applyAlignment="1">
      <alignment horizontal="left" vertical="center"/>
    </xf>
    <xf numFmtId="37" fontId="16" fillId="3" borderId="0" xfId="10" applyFont="1" applyFill="1" applyAlignment="1">
      <alignment horizontal="center"/>
    </xf>
    <xf numFmtId="0" fontId="41" fillId="2" borderId="1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41" fillId="2" borderId="0" xfId="0" applyFont="1" applyFill="1" applyAlignment="1">
      <alignment horizontal="left" wrapText="1"/>
    </xf>
    <xf numFmtId="0" fontId="41" fillId="2" borderId="0" xfId="0" applyFont="1" applyFill="1" applyAlignment="1">
      <alignment horizontal="left"/>
    </xf>
    <xf numFmtId="0" fontId="41" fillId="2" borderId="2" xfId="0" applyFont="1" applyFill="1" applyBorder="1" applyAlignment="1">
      <alignment horizontal="center" vertical="center"/>
    </xf>
    <xf numFmtId="0" fontId="41" fillId="2" borderId="2" xfId="0" applyFont="1" applyFill="1" applyBorder="1" applyAlignment="1">
      <alignment horizontal="center" wrapText="1"/>
    </xf>
    <xf numFmtId="0" fontId="41" fillId="2" borderId="2" xfId="0" applyFont="1" applyFill="1" applyBorder="1" applyAlignment="1">
      <alignment horizontal="center"/>
    </xf>
    <xf numFmtId="0" fontId="45" fillId="2" borderId="0" xfId="0" applyFont="1" applyFill="1" applyAlignment="1">
      <alignment horizontal="center" vertical="center"/>
    </xf>
    <xf numFmtId="14" fontId="36" fillId="2" borderId="0" xfId="0" applyNumberFormat="1" applyFont="1" applyFill="1" applyAlignment="1">
      <alignment horizontal="center" vertical="center"/>
    </xf>
    <xf numFmtId="41" fontId="37" fillId="2" borderId="2" xfId="1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/>
    </xf>
    <xf numFmtId="41" fontId="37" fillId="2" borderId="2" xfId="1" applyFont="1" applyFill="1" applyBorder="1" applyAlignment="1">
      <alignment horizontal="center" vertical="center" wrapText="1"/>
    </xf>
    <xf numFmtId="41" fontId="35" fillId="2" borderId="2" xfId="1" applyFont="1" applyFill="1" applyBorder="1" applyAlignment="1">
      <alignment horizontal="center" vertical="center"/>
    </xf>
    <xf numFmtId="0" fontId="35" fillId="2" borderId="0" xfId="0" applyFont="1" applyFill="1" applyAlignment="1">
      <alignment horizontal="left"/>
    </xf>
    <xf numFmtId="41" fontId="35" fillId="2" borderId="2" xfId="1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center" vertical="center"/>
    </xf>
    <xf numFmtId="41" fontId="2" fillId="2" borderId="2" xfId="1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41" fontId="2" fillId="2" borderId="2" xfId="1" applyFont="1" applyFill="1" applyBorder="1" applyAlignment="1">
      <alignment horizontal="center" vertical="center" wrapText="1"/>
    </xf>
    <xf numFmtId="37" fontId="46" fillId="3" borderId="0" xfId="10" applyFont="1" applyFill="1"/>
    <xf numFmtId="41" fontId="36" fillId="2" borderId="1" xfId="1" applyFont="1" applyFill="1" applyBorder="1"/>
    <xf numFmtId="41" fontId="36" fillId="5" borderId="1" xfId="1" applyFont="1" applyFill="1" applyBorder="1"/>
    <xf numFmtId="0" fontId="36" fillId="2" borderId="0" xfId="0" applyFont="1" applyFill="1" applyBorder="1"/>
    <xf numFmtId="0" fontId="36" fillId="0" borderId="0" xfId="0" applyFont="1" applyBorder="1"/>
    <xf numFmtId="0" fontId="42" fillId="0" borderId="0" xfId="0" applyFont="1" applyBorder="1"/>
    <xf numFmtId="41" fontId="36" fillId="0" borderId="0" xfId="1" applyFont="1" applyBorder="1"/>
  </cellXfs>
  <cellStyles count="13">
    <cellStyle name="Hipervínculo" xfId="2" builtinId="8"/>
    <cellStyle name="Hipervínculo 2" xfId="12" xr:uid="{234B6F96-9BD4-499C-BB59-1DC0D772F1A5}"/>
    <cellStyle name="Millares [0]" xfId="1" builtinId="6"/>
    <cellStyle name="Millares [0] 2" xfId="8" xr:uid="{00000000-0005-0000-0000-000003000000}"/>
    <cellStyle name="Millares [0] 3" xfId="6" xr:uid="{00000000-0005-0000-0000-000004000000}"/>
    <cellStyle name="Normal" xfId="0" builtinId="0"/>
    <cellStyle name="Normal 2" xfId="7" xr:uid="{00000000-0005-0000-0000-000006000000}"/>
    <cellStyle name="Normal 2 14 2" xfId="10" xr:uid="{182F237F-C731-4AE5-8E19-31414F3EDA7D}"/>
    <cellStyle name="Normal 3" xfId="4" xr:uid="{00000000-0005-0000-0000-000007000000}"/>
    <cellStyle name="Normal_BG-bcos-Jul-2001" xfId="11" xr:uid="{9B80EDB6-8829-4CFB-91A8-1A2D58DF0C95}"/>
    <cellStyle name="Porcentaje" xfId="3" builtinId="5"/>
    <cellStyle name="Porcentaje 2" xfId="9" xr:uid="{00000000-0005-0000-0000-000009000000}"/>
    <cellStyle name="Porcentaje 3" xfId="5" xr:uid="{00000000-0005-0000-0000-00000A000000}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1</xdr:row>
      <xdr:rowOff>38100</xdr:rowOff>
    </xdr:from>
    <xdr:to>
      <xdr:col>7</xdr:col>
      <xdr:colOff>340995</xdr:colOff>
      <xdr:row>7</xdr:row>
      <xdr:rowOff>118110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C3B7D9D-5ABF-40C9-84F3-D160D8434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3460" y="213360"/>
          <a:ext cx="1430655" cy="138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716280</xdr:colOff>
      <xdr:row>0</xdr:row>
      <xdr:rowOff>83820</xdr:rowOff>
    </xdr:from>
    <xdr:to>
      <xdr:col>4</xdr:col>
      <xdr:colOff>249555</xdr:colOff>
      <xdr:row>5</xdr:row>
      <xdr:rowOff>243840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20B7877-6804-4A0C-9D17-ABAECBC00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8180" y="83820"/>
          <a:ext cx="1430655" cy="138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2</xdr:col>
      <xdr:colOff>245746</xdr:colOff>
      <xdr:row>7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4F98ACD-C985-4372-8EF0-DC36AF858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1619251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63055C-5CF0-405A-84AF-9CE5FF466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1615441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A8F227-CD6B-4332-BD25-C59C5E906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1619251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31F9DD-2062-49F2-BF6F-DE9E71202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33350"/>
          <a:ext cx="1590675" cy="1285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1619251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BAFB61-C70C-4CEA-BA87-C11814B2D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1615441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BA3D54-B678-4D2B-B6F7-D9DAAC13B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1607821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39CD2F-C1F6-47B3-B5EB-E1ADC37C0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costa/Desktop/1_BOLB%200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 Impresa"/>
      <sheetName val="Carátula"/>
      <sheetName val="Índic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768C3-4860-463B-B633-CC7523C84C14}">
  <sheetPr>
    <tabColor theme="0" tint="-0.14999847407452621"/>
    <pageSetUpPr fitToPage="1"/>
  </sheetPr>
  <dimension ref="A1:N29"/>
  <sheetViews>
    <sheetView showGridLines="0" topLeftCell="A18" zoomScaleNormal="100" zoomScaleSheetLayoutView="80" workbookViewId="0">
      <selection activeCell="E30" sqref="E30"/>
    </sheetView>
  </sheetViews>
  <sheetFormatPr baseColWidth="10" defaultColWidth="14.6640625" defaultRowHeight="13.8" x14ac:dyDescent="0.3"/>
  <cols>
    <col min="1" max="1" width="2.88671875" style="8" customWidth="1"/>
    <col min="2" max="2" width="27.88671875" style="8" customWidth="1"/>
    <col min="3" max="5" width="13.6640625" style="8" customWidth="1"/>
    <col min="6" max="6" width="3.33203125" style="8" customWidth="1"/>
    <col min="7" max="7" width="13.6640625" style="8" customWidth="1"/>
    <col min="8" max="8" width="22.33203125" style="8" customWidth="1"/>
    <col min="9" max="12" width="13.6640625" style="8" customWidth="1"/>
    <col min="13" max="13" width="3.33203125" style="8" customWidth="1"/>
    <col min="14" max="14" width="13.6640625" style="8" customWidth="1"/>
    <col min="15" max="16384" width="14.6640625" style="8"/>
  </cols>
  <sheetData>
    <row r="1" spans="1:14" x14ac:dyDescent="0.3">
      <c r="A1" s="61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4" x14ac:dyDescent="0.3">
      <c r="A2" s="61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spans="1:14" x14ac:dyDescent="0.3">
      <c r="A3" s="61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1:14" ht="27.75" customHeight="1" x14ac:dyDescent="0.5">
      <c r="A4" s="6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9"/>
    </row>
    <row r="5" spans="1:14" ht="18" x14ac:dyDescent="0.35">
      <c r="A5" s="61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0"/>
    </row>
    <row r="6" spans="1:14" ht="15.75" customHeight="1" x14ac:dyDescent="0.3">
      <c r="A6" s="61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1"/>
    </row>
    <row r="7" spans="1:14" x14ac:dyDescent="0.3">
      <c r="A7" s="61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</row>
    <row r="8" spans="1:14" x14ac:dyDescent="0.3">
      <c r="A8" s="61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</row>
    <row r="9" spans="1:14" ht="28.8" x14ac:dyDescent="0.55000000000000004">
      <c r="A9" s="61"/>
      <c r="B9" s="153" t="s">
        <v>0</v>
      </c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</row>
    <row r="10" spans="1:14" ht="23.4" customHeight="1" x14ac:dyDescent="0.3">
      <c r="A10" s="61"/>
      <c r="B10" s="147" t="s">
        <v>1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4" ht="29.4" customHeight="1" x14ac:dyDescent="0.3">
      <c r="A11" s="61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4" ht="15.75" customHeight="1" x14ac:dyDescent="0.45">
      <c r="B12" s="152"/>
      <c r="C12" s="152"/>
      <c r="D12" s="152"/>
      <c r="E12" s="152"/>
      <c r="F12" s="152"/>
      <c r="G12" s="152"/>
      <c r="H12" s="152"/>
      <c r="I12" s="152"/>
    </row>
    <row r="13" spans="1:14" ht="33" x14ac:dyDescent="0.6">
      <c r="B13" s="148" t="s">
        <v>2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4" ht="9" customHeight="1" x14ac:dyDescent="0.3"/>
    <row r="15" spans="1:14" ht="33" x14ac:dyDescent="0.6">
      <c r="B15" s="148" t="s">
        <v>3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4" ht="12.75" customHeight="1" x14ac:dyDescent="0.55000000000000004">
      <c r="B16" s="13"/>
      <c r="C16" s="13"/>
      <c r="D16" s="13"/>
      <c r="E16" s="13"/>
      <c r="F16" s="13"/>
      <c r="G16" s="13"/>
      <c r="H16" s="13"/>
      <c r="I16" s="13"/>
    </row>
    <row r="17" spans="1:13" ht="29.4" x14ac:dyDescent="0.55000000000000004">
      <c r="B17" s="149">
        <v>45107</v>
      </c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</row>
    <row r="18" spans="1:13" ht="11.25" customHeight="1" x14ac:dyDescent="0.55000000000000004">
      <c r="B18" s="13"/>
      <c r="C18" s="13"/>
      <c r="D18" s="13"/>
      <c r="E18" s="13"/>
      <c r="F18" s="13"/>
      <c r="G18" s="13"/>
      <c r="H18" s="13"/>
      <c r="I18" s="13"/>
    </row>
    <row r="19" spans="1:13" s="4" customFormat="1" ht="21" customHeight="1" x14ac:dyDescent="0.3">
      <c r="B19" s="154" t="s">
        <v>95</v>
      </c>
      <c r="C19" s="154"/>
      <c r="D19" s="154"/>
      <c r="E19" s="154"/>
      <c r="F19" s="154"/>
      <c r="G19" s="154"/>
      <c r="H19" s="154"/>
      <c r="I19" s="60"/>
      <c r="J19" s="60"/>
      <c r="K19" s="60"/>
      <c r="L19" s="60"/>
      <c r="M19" s="60"/>
    </row>
    <row r="20" spans="1:13" s="4" customFormat="1" ht="13.5" customHeight="1" x14ac:dyDescent="0.3">
      <c r="A20" s="62" t="s">
        <v>87</v>
      </c>
      <c r="B20" s="150" t="s">
        <v>132</v>
      </c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</row>
    <row r="21" spans="1:13" s="4" customFormat="1" ht="60.75" customHeight="1" x14ac:dyDescent="0.3">
      <c r="A21" s="62"/>
      <c r="B21" s="150" t="s">
        <v>129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</row>
    <row r="22" spans="1:13" s="4" customFormat="1" ht="14.25" customHeight="1" x14ac:dyDescent="0.3">
      <c r="A22" s="62" t="s">
        <v>88</v>
      </c>
      <c r="B22" s="150" t="s">
        <v>96</v>
      </c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</row>
    <row r="23" spans="1:13" s="4" customFormat="1" ht="14.25" customHeight="1" x14ac:dyDescent="0.3">
      <c r="A23" s="62" t="s">
        <v>89</v>
      </c>
      <c r="B23" s="150" t="s">
        <v>91</v>
      </c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</row>
    <row r="24" spans="1:13" s="4" customFormat="1" ht="14.25" customHeight="1" x14ac:dyDescent="0.3">
      <c r="A24" s="62" t="s">
        <v>90</v>
      </c>
      <c r="B24" s="150" t="s">
        <v>92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</row>
    <row r="25" spans="1:13" ht="28.8" x14ac:dyDescent="0.55000000000000004">
      <c r="B25" s="16"/>
      <c r="C25" s="16"/>
      <c r="D25" s="16"/>
      <c r="E25" s="16"/>
      <c r="F25" s="16"/>
      <c r="G25" s="16"/>
      <c r="H25" s="16"/>
      <c r="I25" s="16"/>
    </row>
    <row r="26" spans="1:13" ht="29.4" customHeight="1" x14ac:dyDescent="0.3">
      <c r="A26" s="61"/>
      <c r="B26" s="151" t="s">
        <v>4</v>
      </c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</row>
    <row r="27" spans="1:13" ht="29.4" customHeight="1" x14ac:dyDescent="0.3">
      <c r="A27" s="61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</row>
    <row r="28" spans="1:13" ht="29.4" x14ac:dyDescent="0.55000000000000004">
      <c r="B28" s="14"/>
      <c r="C28" s="14"/>
      <c r="D28" s="14"/>
      <c r="E28" s="14"/>
      <c r="F28" s="14"/>
      <c r="G28" s="14"/>
      <c r="H28" s="14"/>
      <c r="I28" s="15"/>
    </row>
    <row r="29" spans="1:13" ht="29.4" x14ac:dyDescent="0.55000000000000004">
      <c r="B29" s="14"/>
      <c r="C29" s="14"/>
      <c r="D29" s="14"/>
      <c r="E29" s="14"/>
      <c r="F29" s="14"/>
      <c r="G29" s="14"/>
      <c r="H29" s="14"/>
      <c r="I29" s="15"/>
    </row>
  </sheetData>
  <mergeCells count="14">
    <mergeCell ref="B24:M24"/>
    <mergeCell ref="B26:M27"/>
    <mergeCell ref="B12:I12"/>
    <mergeCell ref="B9:M9"/>
    <mergeCell ref="B20:M20"/>
    <mergeCell ref="B19:H19"/>
    <mergeCell ref="B22:M22"/>
    <mergeCell ref="B23:M23"/>
    <mergeCell ref="B21:M21"/>
    <mergeCell ref="B1:M8"/>
    <mergeCell ref="B10:M11"/>
    <mergeCell ref="B13:M13"/>
    <mergeCell ref="B15:M15"/>
    <mergeCell ref="B17:M1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7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D1118-D444-4697-A9F0-A516B64EF69B}">
  <sheetPr>
    <tabColor theme="0" tint="-0.14999847407452621"/>
    <pageSetUpPr fitToPage="1"/>
  </sheetPr>
  <dimension ref="A1:O32"/>
  <sheetViews>
    <sheetView showGridLines="0" view="pageBreakPreview" zoomScale="60" zoomScaleNormal="100" workbookViewId="0">
      <selection activeCell="O23" sqref="O23"/>
    </sheetView>
  </sheetViews>
  <sheetFormatPr baseColWidth="10" defaultColWidth="14.6640625" defaultRowHeight="18" x14ac:dyDescent="0.35"/>
  <cols>
    <col min="1" max="1" width="8.6640625" style="8" customWidth="1"/>
    <col min="2" max="2" width="46.33203125" style="21" customWidth="1"/>
    <col min="3" max="4" width="13.6640625" style="8" customWidth="1"/>
    <col min="5" max="5" width="12.88671875" style="8" customWidth="1"/>
    <col min="6" max="6" width="5.6640625" style="8" customWidth="1"/>
    <col min="7" max="7" width="15.44140625" style="8" customWidth="1"/>
    <col min="8" max="8" width="13.6640625" style="8" customWidth="1"/>
    <col min="9" max="9" width="20.33203125" style="8" customWidth="1"/>
    <col min="10" max="10" width="3.33203125" style="8" customWidth="1"/>
    <col min="11" max="11" width="5" style="8" customWidth="1"/>
    <col min="12" max="13" width="13.6640625" style="8" customWidth="1"/>
    <col min="14" max="14" width="3.33203125" style="8" customWidth="1"/>
    <col min="15" max="17" width="13.6640625" style="8" customWidth="1"/>
    <col min="18" max="16384" width="14.6640625" style="8"/>
  </cols>
  <sheetData>
    <row r="1" spans="1:15" x14ac:dyDescent="0.35">
      <c r="A1" s="7"/>
      <c r="B1" s="24" t="s">
        <v>5</v>
      </c>
      <c r="C1" s="7"/>
      <c r="D1" s="7"/>
      <c r="E1" s="7"/>
      <c r="F1" s="7"/>
      <c r="G1" s="24" t="s">
        <v>2</v>
      </c>
      <c r="H1" s="7"/>
      <c r="I1" s="7"/>
    </row>
    <row r="2" spans="1:15" x14ac:dyDescent="0.35">
      <c r="A2" s="17"/>
      <c r="B2" s="24" t="s">
        <v>6</v>
      </c>
      <c r="C2" s="17"/>
      <c r="D2" s="17"/>
      <c r="E2" s="17"/>
      <c r="F2" s="17"/>
      <c r="G2" s="24" t="s">
        <v>3</v>
      </c>
      <c r="H2" s="17"/>
      <c r="I2" s="17"/>
      <c r="J2" s="20"/>
      <c r="K2" s="20"/>
      <c r="L2" s="20"/>
      <c r="M2" s="20"/>
      <c r="N2" s="20"/>
      <c r="O2" s="20"/>
    </row>
    <row r="3" spans="1:15" ht="23.4" x14ac:dyDescent="0.45">
      <c r="A3" s="17"/>
      <c r="B3" s="18"/>
      <c r="C3" s="17"/>
      <c r="D3" s="17"/>
      <c r="E3" s="17"/>
      <c r="F3" s="17"/>
      <c r="G3" s="19"/>
      <c r="H3" s="17"/>
      <c r="I3" s="17"/>
      <c r="J3" s="20"/>
      <c r="K3" s="20"/>
      <c r="L3" s="20"/>
      <c r="M3" s="20"/>
      <c r="N3" s="20"/>
      <c r="O3" s="20"/>
    </row>
    <row r="4" spans="1:15" ht="13.8" x14ac:dyDescent="0.3">
      <c r="A4" s="17"/>
      <c r="B4" s="17"/>
      <c r="C4" s="17"/>
      <c r="D4" s="17"/>
      <c r="E4" s="17"/>
      <c r="F4" s="17"/>
      <c r="G4" s="17"/>
      <c r="H4" s="17"/>
      <c r="I4" s="17"/>
      <c r="J4" s="20"/>
      <c r="K4" s="20"/>
      <c r="L4" s="20"/>
      <c r="M4" s="20"/>
      <c r="N4" s="20"/>
      <c r="O4" s="20"/>
    </row>
    <row r="5" spans="1:15" ht="23.4" x14ac:dyDescent="0.45">
      <c r="A5" s="17"/>
      <c r="B5" s="17"/>
      <c r="C5" s="17"/>
      <c r="D5" s="18"/>
      <c r="E5" s="17"/>
      <c r="F5" s="17"/>
      <c r="G5" s="17"/>
      <c r="H5" s="17"/>
      <c r="I5" s="17"/>
      <c r="J5" s="20"/>
      <c r="K5" s="20"/>
      <c r="L5" s="20"/>
      <c r="M5" s="20"/>
      <c r="N5" s="20"/>
      <c r="O5" s="20"/>
    </row>
    <row r="6" spans="1:15" ht="23.4" x14ac:dyDescent="0.45">
      <c r="A6" s="17"/>
      <c r="B6" s="17"/>
      <c r="C6" s="17"/>
      <c r="D6" s="18"/>
      <c r="E6" s="17"/>
      <c r="F6" s="17"/>
      <c r="G6" s="17"/>
      <c r="H6" s="17"/>
      <c r="I6" s="17"/>
      <c r="J6" s="20"/>
      <c r="K6" s="20"/>
      <c r="L6" s="20"/>
      <c r="M6" s="20"/>
      <c r="N6" s="20"/>
      <c r="O6" s="20"/>
    </row>
    <row r="7" spans="1:15" ht="13.8" x14ac:dyDescent="0.3">
      <c r="A7" s="17"/>
      <c r="B7" s="17"/>
      <c r="C7" s="17"/>
      <c r="D7" s="17"/>
      <c r="E7" s="17"/>
      <c r="F7" s="17"/>
      <c r="G7" s="17"/>
      <c r="H7" s="17"/>
      <c r="I7" s="17"/>
      <c r="J7" s="20"/>
      <c r="K7" s="20"/>
      <c r="L7" s="20"/>
      <c r="M7" s="20"/>
      <c r="N7" s="20"/>
      <c r="O7" s="20"/>
    </row>
    <row r="8" spans="1:15" ht="23.4" x14ac:dyDescent="0.45">
      <c r="A8" s="155" t="s">
        <v>7</v>
      </c>
      <c r="B8" s="155"/>
      <c r="C8" s="155"/>
      <c r="D8" s="155"/>
      <c r="E8" s="155"/>
      <c r="F8" s="155"/>
      <c r="G8" s="155"/>
      <c r="H8" s="155"/>
      <c r="I8" s="155"/>
      <c r="J8" s="12"/>
      <c r="K8" s="12"/>
      <c r="L8" s="12"/>
      <c r="M8" s="20"/>
      <c r="N8" s="20"/>
      <c r="O8" s="20"/>
    </row>
    <row r="9" spans="1:15" ht="13.8" x14ac:dyDescent="0.3">
      <c r="A9" s="17"/>
      <c r="B9" s="17"/>
      <c r="C9" s="17"/>
      <c r="D9" s="17"/>
      <c r="E9" s="17"/>
      <c r="F9" s="17"/>
      <c r="G9" s="17"/>
      <c r="H9" s="17"/>
      <c r="I9" s="17"/>
      <c r="J9" s="20"/>
      <c r="K9" s="20"/>
      <c r="L9" s="20"/>
      <c r="M9" s="20"/>
      <c r="N9" s="20"/>
      <c r="O9" s="20"/>
    </row>
    <row r="10" spans="1:15" ht="13.8" x14ac:dyDescent="0.3">
      <c r="A10" s="17"/>
      <c r="B10" s="178"/>
      <c r="C10" s="17"/>
      <c r="D10" s="17"/>
      <c r="E10" s="17"/>
      <c r="F10" s="17"/>
      <c r="G10" s="17"/>
      <c r="H10" s="17"/>
      <c r="I10" s="17"/>
      <c r="J10" s="20"/>
      <c r="K10" s="20"/>
      <c r="L10" s="20"/>
      <c r="M10" s="20"/>
      <c r="N10" s="20"/>
      <c r="O10" s="20"/>
    </row>
    <row r="11" spans="1:15" ht="13.8" x14ac:dyDescent="0.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s="51" customFormat="1" ht="21" x14ac:dyDescent="0.4">
      <c r="B12" s="52" t="s">
        <v>94</v>
      </c>
      <c r="G12" s="53">
        <v>1</v>
      </c>
      <c r="H12" s="54"/>
    </row>
    <row r="13" spans="1:15" s="51" customFormat="1" ht="6" customHeight="1" x14ac:dyDescent="0.4">
      <c r="B13" s="55"/>
      <c r="C13" s="55"/>
      <c r="D13" s="55"/>
      <c r="E13" s="55"/>
      <c r="F13" s="55"/>
      <c r="G13" s="54"/>
    </row>
    <row r="14" spans="1:15" s="51" customFormat="1" ht="21" x14ac:dyDescent="0.4">
      <c r="B14" s="54" t="s">
        <v>8</v>
      </c>
      <c r="G14" s="56">
        <v>2</v>
      </c>
    </row>
    <row r="15" spans="1:15" s="51" customFormat="1" ht="6" customHeight="1" x14ac:dyDescent="0.4">
      <c r="B15" s="55"/>
      <c r="C15" s="55"/>
      <c r="D15" s="55"/>
      <c r="E15" s="55"/>
      <c r="F15" s="55"/>
      <c r="G15" s="54"/>
    </row>
    <row r="16" spans="1:15" s="51" customFormat="1" ht="21" x14ac:dyDescent="0.4">
      <c r="B16" s="54" t="s">
        <v>128</v>
      </c>
      <c r="G16" s="56">
        <v>3</v>
      </c>
    </row>
    <row r="17" spans="1:9" s="51" customFormat="1" ht="6" customHeight="1" x14ac:dyDescent="0.4">
      <c r="B17" s="57"/>
    </row>
    <row r="18" spans="1:9" s="51" customFormat="1" ht="21" x14ac:dyDescent="0.4">
      <c r="B18" s="54" t="s">
        <v>9</v>
      </c>
      <c r="G18" s="58">
        <v>4</v>
      </c>
    </row>
    <row r="19" spans="1:9" s="51" customFormat="1" ht="6" customHeight="1" x14ac:dyDescent="0.4">
      <c r="G19" s="59"/>
    </row>
    <row r="20" spans="1:9" s="51" customFormat="1" ht="21" x14ac:dyDescent="0.4">
      <c r="B20" s="54" t="s">
        <v>10</v>
      </c>
      <c r="G20" s="58">
        <v>5</v>
      </c>
    </row>
    <row r="21" spans="1:9" s="51" customFormat="1" ht="6" customHeight="1" x14ac:dyDescent="0.4">
      <c r="B21" s="54"/>
      <c r="G21" s="59"/>
    </row>
    <row r="22" spans="1:9" s="51" customFormat="1" ht="21" x14ac:dyDescent="0.4">
      <c r="B22" s="54" t="s">
        <v>11</v>
      </c>
      <c r="G22" s="58">
        <v>6</v>
      </c>
    </row>
    <row r="23" spans="1:9" s="23" customFormat="1" ht="6" customHeight="1" x14ac:dyDescent="0.35">
      <c r="B23" s="25"/>
      <c r="C23" s="26"/>
      <c r="D23" s="26"/>
      <c r="E23" s="26"/>
      <c r="F23" s="26"/>
      <c r="G23" s="27"/>
      <c r="H23" s="26"/>
    </row>
    <row r="24" spans="1:9" s="23" customFormat="1" ht="6" customHeight="1" x14ac:dyDescent="0.35">
      <c r="H24" s="22"/>
    </row>
    <row r="26" spans="1:9" ht="13.8" x14ac:dyDescent="0.3">
      <c r="A26" s="17"/>
      <c r="B26" s="17"/>
      <c r="C26" s="17"/>
      <c r="D26" s="17"/>
      <c r="E26" s="17"/>
      <c r="F26" s="17"/>
      <c r="G26" s="17"/>
      <c r="H26" s="17"/>
      <c r="I26" s="17"/>
    </row>
    <row r="27" spans="1:9" ht="13.8" x14ac:dyDescent="0.3">
      <c r="A27" s="17"/>
      <c r="B27" s="17"/>
      <c r="C27" s="17"/>
      <c r="D27" s="17"/>
      <c r="E27" s="17"/>
      <c r="F27" s="17"/>
      <c r="G27" s="17"/>
      <c r="H27" s="17"/>
      <c r="I27" s="17"/>
    </row>
    <row r="28" spans="1:9" ht="13.8" x14ac:dyDescent="0.3">
      <c r="A28" s="17"/>
      <c r="B28" s="17"/>
      <c r="C28" s="17"/>
      <c r="D28" s="17"/>
      <c r="E28" s="17"/>
      <c r="F28" s="17"/>
      <c r="G28" s="17"/>
      <c r="H28" s="17"/>
      <c r="I28" s="17"/>
    </row>
    <row r="29" spans="1:9" ht="13.8" x14ac:dyDescent="0.3">
      <c r="A29" s="17"/>
      <c r="B29" s="17"/>
      <c r="C29" s="17"/>
      <c r="D29" s="17"/>
      <c r="E29" s="17"/>
      <c r="F29" s="17"/>
      <c r="G29" s="17"/>
      <c r="H29" s="17"/>
      <c r="I29" s="17"/>
    </row>
    <row r="30" spans="1:9" ht="13.8" x14ac:dyDescent="0.3">
      <c r="A30" s="17"/>
      <c r="B30" s="17"/>
      <c r="C30" s="17"/>
      <c r="D30" s="17"/>
      <c r="E30" s="17"/>
      <c r="F30" s="17"/>
      <c r="G30" s="17"/>
      <c r="H30" s="17"/>
      <c r="I30" s="17"/>
    </row>
    <row r="31" spans="1:9" ht="13.8" x14ac:dyDescent="0.3">
      <c r="B31" s="20"/>
      <c r="C31" s="20"/>
      <c r="D31" s="20"/>
      <c r="E31" s="20"/>
      <c r="F31" s="20"/>
      <c r="G31" s="20"/>
    </row>
    <row r="32" spans="1:9" ht="13.8" x14ac:dyDescent="0.3">
      <c r="B32" s="20"/>
      <c r="C32" s="20"/>
      <c r="D32" s="20"/>
      <c r="E32" s="20"/>
      <c r="F32" s="20"/>
      <c r="G32" s="20"/>
    </row>
  </sheetData>
  <mergeCells count="1">
    <mergeCell ref="A8:I8"/>
  </mergeCells>
  <hyperlinks>
    <hyperlink ref="G12" location="'1_Acceso'!Área_de_impresión" display="'1_Acceso'!Área_de_impresión" xr:uid="{8E83723B-458E-4251-B77D-BA7D218A2709}"/>
    <hyperlink ref="G14" location="'2_TipoEntidad '!Área_de_impresión" display="'2_TipoEntidad '!Área_de_impresión" xr:uid="{BBAB6D98-0A41-43A1-80FD-465F3CB02F59}"/>
    <hyperlink ref="G20" location="'4_Actividad del Deudor '!Área_de_impresión" display="'4_Actividad del Deudor '!Área_de_impresión" xr:uid="{EA276792-C642-4EC9-A327-A4175BACE6CA}"/>
    <hyperlink ref="G22" location="'5_Rango de Saldo'!Área_de_impresión" display="'5_Rango de Saldo'!Área_de_impresión" xr:uid="{E6A53C97-298A-4D67-BF6C-0AC139E51675}"/>
    <hyperlink ref="G18" location="'3_Zona'!Área_de_impresión" display="'3_Zona'!Área_de_impresión" xr:uid="{6BDC0C58-0C69-423A-9838-45B3E8FBF79F}"/>
    <hyperlink ref="G16" location="'2_TipoEntidad '!Área_de_impresión" display="'2_TipoEntidad '!Área_de_impresión" xr:uid="{0BA7F03D-ACD7-4D66-A635-028B76F16C63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7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4"/>
  <sheetViews>
    <sheetView showGridLines="0" view="pageBreakPreview" zoomScale="60" zoomScaleNormal="100" workbookViewId="0">
      <selection activeCell="F30" sqref="F30"/>
    </sheetView>
  </sheetViews>
  <sheetFormatPr baseColWidth="10" defaultColWidth="11.44140625" defaultRowHeight="14.4" x14ac:dyDescent="0.3"/>
  <cols>
    <col min="1" max="1" width="1.6640625" style="67" customWidth="1"/>
    <col min="2" max="2" width="20.44140625" style="67" customWidth="1"/>
    <col min="3" max="3" width="20.88671875" style="67" customWidth="1"/>
    <col min="4" max="5" width="28.109375" style="67" customWidth="1"/>
    <col min="6" max="6" width="24.6640625" style="67" customWidth="1"/>
    <col min="7" max="7" width="24.44140625" style="66" customWidth="1"/>
    <col min="8" max="8" width="1.6640625" style="67" customWidth="1"/>
    <col min="9" max="16384" width="11.44140625" style="67"/>
  </cols>
  <sheetData>
    <row r="1" spans="1:8" x14ac:dyDescent="0.3">
      <c r="A1" s="63"/>
      <c r="B1" s="64" t="s">
        <v>12</v>
      </c>
      <c r="C1" s="65"/>
      <c r="D1" s="65"/>
      <c r="E1" s="65"/>
      <c r="F1" s="65"/>
    </row>
    <row r="2" spans="1:8" x14ac:dyDescent="0.3">
      <c r="A2" s="63"/>
      <c r="B2" s="64"/>
      <c r="C2" s="65"/>
      <c r="D2" s="65"/>
      <c r="E2" s="65"/>
      <c r="F2" s="65"/>
    </row>
    <row r="3" spans="1:8" x14ac:dyDescent="0.3">
      <c r="A3" s="63"/>
      <c r="B3" s="64"/>
      <c r="C3" s="65"/>
      <c r="D3" s="65"/>
      <c r="E3" s="65"/>
      <c r="F3" s="65"/>
    </row>
    <row r="4" spans="1:8" x14ac:dyDescent="0.3">
      <c r="A4" s="63"/>
      <c r="B4" s="64"/>
      <c r="C4" s="65"/>
      <c r="D4" s="65"/>
      <c r="E4" s="65"/>
      <c r="F4" s="65"/>
    </row>
    <row r="5" spans="1:8" x14ac:dyDescent="0.3">
      <c r="A5" s="63"/>
      <c r="B5" s="64"/>
      <c r="C5" s="65"/>
      <c r="D5" s="65"/>
      <c r="E5" s="65"/>
      <c r="F5" s="65"/>
    </row>
    <row r="6" spans="1:8" x14ac:dyDescent="0.3">
      <c r="A6" s="63"/>
      <c r="B6" s="64"/>
      <c r="C6" s="65"/>
      <c r="D6" s="65"/>
      <c r="E6" s="65"/>
      <c r="F6" s="65"/>
    </row>
    <row r="7" spans="1:8" x14ac:dyDescent="0.3">
      <c r="A7" s="63"/>
      <c r="B7" s="64"/>
      <c r="C7" s="65"/>
      <c r="D7" s="65"/>
      <c r="E7" s="65"/>
      <c r="F7" s="65"/>
    </row>
    <row r="8" spans="1:8" ht="18" x14ac:dyDescent="0.3">
      <c r="A8" s="65"/>
      <c r="B8" s="157" t="s">
        <v>93</v>
      </c>
      <c r="C8" s="157"/>
      <c r="D8" s="157"/>
      <c r="E8" s="157"/>
      <c r="F8" s="157"/>
      <c r="G8" s="157"/>
      <c r="H8" s="157"/>
    </row>
    <row r="9" spans="1:8" x14ac:dyDescent="0.3">
      <c r="A9" s="65"/>
      <c r="B9" s="158" t="s">
        <v>130</v>
      </c>
      <c r="C9" s="158"/>
      <c r="D9" s="158"/>
      <c r="E9" s="158"/>
      <c r="F9" s="158"/>
      <c r="G9" s="158"/>
      <c r="H9" s="158"/>
    </row>
    <row r="10" spans="1:8" ht="15" thickBot="1" x14ac:dyDescent="0.35">
      <c r="A10" s="65"/>
      <c r="B10" s="68"/>
      <c r="C10" s="69"/>
      <c r="D10" s="69"/>
      <c r="E10" s="69"/>
      <c r="F10" s="69"/>
      <c r="G10" s="70"/>
      <c r="H10" s="71"/>
    </row>
    <row r="11" spans="1:8" x14ac:dyDescent="0.3">
      <c r="A11" s="65"/>
      <c r="B11" s="65"/>
      <c r="C11" s="65"/>
      <c r="D11" s="65"/>
      <c r="E11" s="65"/>
      <c r="F11" s="65"/>
    </row>
    <row r="12" spans="1:8" x14ac:dyDescent="0.3">
      <c r="A12" s="65"/>
      <c r="B12" s="65"/>
      <c r="C12" s="65"/>
      <c r="D12" s="65"/>
      <c r="E12" s="65"/>
      <c r="F12" s="65"/>
    </row>
    <row r="13" spans="1:8" ht="24" customHeight="1" x14ac:dyDescent="0.3">
      <c r="A13" s="65"/>
      <c r="B13" s="65"/>
      <c r="C13" s="72"/>
      <c r="D13" s="156" t="s">
        <v>14</v>
      </c>
      <c r="E13" s="156"/>
      <c r="F13" s="156"/>
      <c r="G13" s="73"/>
      <c r="H13" s="74"/>
    </row>
    <row r="14" spans="1:8" ht="16.2" x14ac:dyDescent="0.3">
      <c r="A14" s="65"/>
      <c r="B14" s="65"/>
      <c r="C14" s="72"/>
      <c r="D14" s="75"/>
      <c r="E14" s="75"/>
      <c r="F14" s="75"/>
      <c r="G14" s="73"/>
      <c r="H14" s="66"/>
    </row>
    <row r="15" spans="1:8" ht="24.6" customHeight="1" x14ac:dyDescent="0.3">
      <c r="A15" s="65"/>
      <c r="B15" s="65"/>
      <c r="C15" s="72" t="s">
        <v>15</v>
      </c>
      <c r="D15" s="76" t="s">
        <v>16</v>
      </c>
      <c r="E15" s="76" t="s">
        <v>17</v>
      </c>
      <c r="F15" s="76" t="s">
        <v>18</v>
      </c>
      <c r="G15" s="73"/>
      <c r="H15" s="66"/>
    </row>
    <row r="16" spans="1:8" ht="16.2" x14ac:dyDescent="0.35">
      <c r="A16" s="65"/>
      <c r="B16" s="65"/>
      <c r="C16" s="77" t="s">
        <v>19</v>
      </c>
      <c r="D16" s="78">
        <f>+F16-E16</f>
        <v>187305</v>
      </c>
      <c r="E16" s="78">
        <v>125489</v>
      </c>
      <c r="F16" s="79">
        <v>312794</v>
      </c>
      <c r="G16" s="80"/>
      <c r="H16" s="66"/>
    </row>
    <row r="17" spans="1:8" ht="16.2" x14ac:dyDescent="0.35">
      <c r="A17" s="65"/>
      <c r="B17" s="65"/>
      <c r="C17" s="77" t="s">
        <v>20</v>
      </c>
      <c r="D17" s="78">
        <f t="shared" ref="D17:D19" si="0">+F17-E17</f>
        <v>11587</v>
      </c>
      <c r="E17" s="78">
        <v>20645</v>
      </c>
      <c r="F17" s="79">
        <v>32232</v>
      </c>
      <c r="G17" s="80"/>
      <c r="H17" s="66"/>
    </row>
    <row r="18" spans="1:8" ht="16.2" x14ac:dyDescent="0.35">
      <c r="A18" s="65"/>
      <c r="B18" s="65"/>
      <c r="C18" s="77" t="s">
        <v>21</v>
      </c>
      <c r="D18" s="78">
        <f t="shared" si="0"/>
        <v>2048</v>
      </c>
      <c r="E18" s="78">
        <v>5792</v>
      </c>
      <c r="F18" s="79">
        <v>7840</v>
      </c>
      <c r="G18" s="80"/>
      <c r="H18" s="66"/>
    </row>
    <row r="19" spans="1:8" ht="16.2" x14ac:dyDescent="0.35">
      <c r="A19" s="65"/>
      <c r="B19" s="65"/>
      <c r="C19" s="77" t="s">
        <v>22</v>
      </c>
      <c r="D19" s="81">
        <f t="shared" si="0"/>
        <v>1501</v>
      </c>
      <c r="E19" s="81">
        <v>5658</v>
      </c>
      <c r="F19" s="82">
        <v>7159</v>
      </c>
      <c r="G19" s="80"/>
      <c r="H19" s="66"/>
    </row>
    <row r="20" spans="1:8" ht="16.2" x14ac:dyDescent="0.35">
      <c r="A20" s="65"/>
      <c r="B20" s="65"/>
      <c r="C20" s="77" t="s">
        <v>23</v>
      </c>
      <c r="D20" s="83">
        <f>+F20-E20</f>
        <v>202441</v>
      </c>
      <c r="E20" s="83">
        <f>SUM(E16:E19)</f>
        <v>157584</v>
      </c>
      <c r="F20" s="83">
        <v>360025</v>
      </c>
      <c r="G20" s="84"/>
      <c r="H20" s="66"/>
    </row>
    <row r="21" spans="1:8" ht="16.2" x14ac:dyDescent="0.35">
      <c r="A21" s="65"/>
      <c r="B21" s="65"/>
      <c r="C21" s="85"/>
      <c r="D21" s="85"/>
      <c r="E21" s="85"/>
      <c r="F21" s="85"/>
      <c r="G21" s="65"/>
      <c r="H21" s="66"/>
    </row>
    <row r="22" spans="1:8" ht="18" x14ac:dyDescent="0.35">
      <c r="A22" s="65"/>
      <c r="B22" s="65"/>
      <c r="C22" s="86" t="s">
        <v>97</v>
      </c>
      <c r="D22" s="85"/>
      <c r="E22" s="85"/>
      <c r="F22" s="85"/>
      <c r="G22" s="65"/>
      <c r="H22" s="66"/>
    </row>
    <row r="23" spans="1:8" x14ac:dyDescent="0.3">
      <c r="A23" s="65"/>
      <c r="B23" s="65"/>
      <c r="C23" s="65"/>
      <c r="D23" s="65"/>
      <c r="E23" s="65"/>
      <c r="F23" s="65"/>
      <c r="G23" s="65"/>
      <c r="H23" s="66"/>
    </row>
    <row r="24" spans="1:8" x14ac:dyDescent="0.3">
      <c r="G24" s="67"/>
      <c r="H24" s="66"/>
    </row>
  </sheetData>
  <mergeCells count="3">
    <mergeCell ref="D13:F13"/>
    <mergeCell ref="B8:H8"/>
    <mergeCell ref="B9:H9"/>
  </mergeCells>
  <hyperlinks>
    <hyperlink ref="B1" location="Inicio!B10" display="Ir a inicio" xr:uid="{00000000-0004-0000-0100-00000000000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67" orientation="portrait" r:id="rId1"/>
  <headerFooter alignWithMargins="0"/>
  <rowBreaks count="2" manualBreakCount="2">
    <brk id="5" min="1" max="7" man="1"/>
    <brk id="14" min="1" max="7" man="1"/>
  </rowBreaks>
  <colBreaks count="2" manualBreakCount="2">
    <brk id="2" max="46" man="1"/>
    <brk id="6" max="46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F4050-EC70-4569-8FA3-26739675FF50}">
  <sheetPr>
    <pageSetUpPr fitToPage="1"/>
  </sheetPr>
  <dimension ref="A1:N42"/>
  <sheetViews>
    <sheetView showGridLines="0" view="pageBreakPreview" zoomScale="60" zoomScaleNormal="100" workbookViewId="0">
      <selection activeCell="D24" sqref="D24"/>
    </sheetView>
  </sheetViews>
  <sheetFormatPr baseColWidth="10" defaultColWidth="11.44140625" defaultRowHeight="14.4" x14ac:dyDescent="0.3"/>
  <cols>
    <col min="1" max="1" width="1.6640625" style="67" customWidth="1"/>
    <col min="2" max="2" width="36.33203125" style="67" customWidth="1"/>
    <col min="3" max="5" width="15.6640625" style="67" customWidth="1"/>
    <col min="6" max="6" width="4.5546875" style="67" customWidth="1"/>
    <col min="7" max="9" width="13" style="67" customWidth="1"/>
    <col min="10" max="10" width="2.109375" style="67" customWidth="1"/>
    <col min="11" max="16384" width="11.44140625" style="67"/>
  </cols>
  <sheetData>
    <row r="1" spans="1:13" x14ac:dyDescent="0.3">
      <c r="A1" s="87"/>
      <c r="B1" s="87" t="s">
        <v>12</v>
      </c>
      <c r="C1" s="65"/>
      <c r="D1" s="65"/>
      <c r="E1" s="65"/>
      <c r="F1" s="65"/>
      <c r="G1" s="65"/>
      <c r="H1" s="65"/>
      <c r="I1" s="65"/>
      <c r="J1" s="65"/>
    </row>
    <row r="2" spans="1:13" x14ac:dyDescent="0.3">
      <c r="A2" s="88"/>
      <c r="B2" s="87"/>
      <c r="C2" s="65"/>
      <c r="D2" s="65"/>
      <c r="E2" s="65"/>
      <c r="F2" s="65"/>
      <c r="G2" s="66"/>
    </row>
    <row r="3" spans="1:13" x14ac:dyDescent="0.3">
      <c r="A3" s="88"/>
      <c r="B3" s="87"/>
      <c r="C3" s="65"/>
      <c r="D3" s="65"/>
      <c r="E3" s="65"/>
      <c r="F3" s="65"/>
      <c r="G3" s="66"/>
    </row>
    <row r="4" spans="1:13" x14ac:dyDescent="0.3">
      <c r="A4" s="88"/>
      <c r="B4" s="87"/>
      <c r="C4" s="65"/>
      <c r="D4" s="65"/>
      <c r="E4" s="65"/>
      <c r="F4" s="65"/>
      <c r="G4" s="66"/>
    </row>
    <row r="5" spans="1:13" x14ac:dyDescent="0.3">
      <c r="A5" s="88"/>
      <c r="B5" s="87"/>
      <c r="C5" s="65"/>
      <c r="D5" s="65"/>
      <c r="E5" s="65"/>
      <c r="F5" s="65"/>
      <c r="G5" s="66"/>
    </row>
    <row r="6" spans="1:13" x14ac:dyDescent="0.3">
      <c r="A6" s="88"/>
      <c r="B6" s="87"/>
      <c r="C6" s="65"/>
      <c r="D6" s="65"/>
      <c r="E6" s="65"/>
      <c r="F6" s="65"/>
      <c r="G6" s="66"/>
    </row>
    <row r="7" spans="1:13" x14ac:dyDescent="0.3">
      <c r="A7" s="88"/>
      <c r="B7" s="87"/>
      <c r="C7" s="65"/>
      <c r="D7" s="65"/>
      <c r="E7" s="65"/>
      <c r="F7" s="65"/>
      <c r="G7" s="66"/>
    </row>
    <row r="8" spans="1:13" ht="27" x14ac:dyDescent="0.3">
      <c r="A8" s="65"/>
      <c r="B8" s="164" t="s">
        <v>24</v>
      </c>
      <c r="C8" s="164"/>
      <c r="D8" s="164"/>
      <c r="E8" s="164"/>
      <c r="F8" s="164"/>
      <c r="G8" s="164"/>
      <c r="H8" s="164"/>
      <c r="I8" s="164"/>
      <c r="J8" s="164"/>
    </row>
    <row r="9" spans="1:13" x14ac:dyDescent="0.3">
      <c r="A9" s="65"/>
      <c r="B9" s="165" t="s">
        <v>131</v>
      </c>
      <c r="C9" s="158"/>
      <c r="D9" s="158"/>
      <c r="E9" s="158"/>
      <c r="F9" s="158"/>
      <c r="G9" s="158"/>
      <c r="H9" s="158"/>
      <c r="I9" s="158"/>
      <c r="J9" s="158"/>
    </row>
    <row r="10" spans="1:13" ht="15" thickBot="1" x14ac:dyDescent="0.35">
      <c r="A10" s="65"/>
      <c r="B10" s="90"/>
      <c r="C10" s="69"/>
      <c r="D10" s="69"/>
      <c r="E10" s="69"/>
      <c r="F10" s="69"/>
      <c r="G10" s="70"/>
      <c r="H10" s="71"/>
      <c r="I10" s="71"/>
      <c r="J10" s="71"/>
    </row>
    <row r="11" spans="1:13" x14ac:dyDescent="0.3">
      <c r="A11" s="65"/>
      <c r="B11" s="65"/>
      <c r="C11" s="65"/>
      <c r="D11" s="65"/>
      <c r="E11" s="65"/>
      <c r="F11" s="65"/>
      <c r="G11" s="65"/>
      <c r="H11" s="65"/>
      <c r="I11" s="65"/>
      <c r="J11" s="65"/>
    </row>
    <row r="12" spans="1:13" x14ac:dyDescent="0.3">
      <c r="A12" s="65"/>
      <c r="B12" s="65"/>
      <c r="C12" s="65"/>
      <c r="D12" s="65"/>
      <c r="E12" s="65"/>
      <c r="F12" s="65"/>
      <c r="G12" s="65"/>
      <c r="H12" s="65"/>
      <c r="I12" s="65"/>
      <c r="J12" s="65"/>
    </row>
    <row r="13" spans="1:13" s="97" customFormat="1" ht="32.25" customHeight="1" x14ac:dyDescent="0.35">
      <c r="A13" s="85"/>
      <c r="B13" s="159" t="s">
        <v>98</v>
      </c>
      <c r="C13" s="162" t="s">
        <v>85</v>
      </c>
      <c r="D13" s="163"/>
      <c r="E13" s="163"/>
      <c r="F13" s="85"/>
      <c r="G13" s="161" t="s">
        <v>25</v>
      </c>
      <c r="H13" s="161"/>
      <c r="I13" s="161"/>
      <c r="J13" s="96"/>
    </row>
    <row r="14" spans="1:13" s="97" customFormat="1" ht="16.2" x14ac:dyDescent="0.35">
      <c r="A14" s="85"/>
      <c r="B14" s="160"/>
      <c r="C14" s="98"/>
      <c r="D14" s="98"/>
      <c r="E14" s="98"/>
      <c r="F14" s="85"/>
      <c r="G14" s="98"/>
      <c r="H14" s="98"/>
      <c r="I14" s="98"/>
      <c r="J14" s="98"/>
    </row>
    <row r="15" spans="1:13" s="97" customFormat="1" ht="16.2" x14ac:dyDescent="0.35">
      <c r="A15" s="85"/>
      <c r="B15" s="160"/>
      <c r="C15" s="99" t="s">
        <v>26</v>
      </c>
      <c r="D15" s="99" t="s">
        <v>27</v>
      </c>
      <c r="E15" s="99" t="s">
        <v>18</v>
      </c>
      <c r="F15" s="85"/>
      <c r="G15" s="99" t="s">
        <v>26</v>
      </c>
      <c r="H15" s="99" t="s">
        <v>27</v>
      </c>
      <c r="I15" s="99" t="s">
        <v>18</v>
      </c>
      <c r="J15" s="98"/>
      <c r="M15" s="100"/>
    </row>
    <row r="16" spans="1:13" s="97" customFormat="1" ht="16.2" x14ac:dyDescent="0.35">
      <c r="A16" s="85"/>
      <c r="B16" s="95"/>
      <c r="C16" s="98"/>
      <c r="D16" s="98"/>
      <c r="E16" s="98"/>
      <c r="F16" s="85"/>
      <c r="G16" s="98"/>
      <c r="H16" s="98"/>
      <c r="I16" s="98"/>
      <c r="J16" s="98"/>
      <c r="M16" s="100"/>
    </row>
    <row r="17" spans="1:10" s="97" customFormat="1" ht="16.2" x14ac:dyDescent="0.35">
      <c r="A17" s="85"/>
      <c r="B17" s="77" t="s">
        <v>19</v>
      </c>
      <c r="C17" s="78"/>
      <c r="D17" s="78"/>
      <c r="E17" s="78"/>
      <c r="F17" s="85"/>
      <c r="G17" s="78"/>
      <c r="H17" s="78"/>
      <c r="I17" s="78"/>
      <c r="J17" s="78"/>
    </row>
    <row r="18" spans="1:10" s="97" customFormat="1" ht="16.2" x14ac:dyDescent="0.35">
      <c r="A18" s="85"/>
      <c r="B18" s="102" t="s">
        <v>28</v>
      </c>
      <c r="C18" s="78">
        <v>5994927.6705128141</v>
      </c>
      <c r="D18" s="78">
        <v>2343203.4989684457</v>
      </c>
      <c r="E18" s="78">
        <f>+C18+D18</f>
        <v>8338131.1694812598</v>
      </c>
      <c r="F18" s="85"/>
      <c r="G18" s="78">
        <v>256506</v>
      </c>
      <c r="H18" s="78">
        <v>6765</v>
      </c>
      <c r="I18" s="78">
        <f t="shared" ref="I18:I19" si="0">+G18+H18</f>
        <v>263271</v>
      </c>
      <c r="J18" s="78"/>
    </row>
    <row r="19" spans="1:10" s="97" customFormat="1" ht="16.2" x14ac:dyDescent="0.35">
      <c r="A19" s="85"/>
      <c r="B19" s="102" t="s">
        <v>127</v>
      </c>
      <c r="C19" s="81">
        <v>435563.32681099745</v>
      </c>
      <c r="D19" s="81">
        <v>223058.75797594976</v>
      </c>
      <c r="E19" s="81">
        <f>+C19+D19</f>
        <v>658622.08478694723</v>
      </c>
      <c r="F19" s="85"/>
      <c r="G19" s="81">
        <v>21196</v>
      </c>
      <c r="H19" s="81">
        <v>615</v>
      </c>
      <c r="I19" s="81">
        <f t="shared" si="0"/>
        <v>21811</v>
      </c>
      <c r="J19" s="78"/>
    </row>
    <row r="20" spans="1:10" s="97" customFormat="1" ht="16.2" x14ac:dyDescent="0.35">
      <c r="A20" s="85"/>
      <c r="B20" s="77" t="s">
        <v>29</v>
      </c>
      <c r="C20" s="83">
        <f>SUM(C18:C19)</f>
        <v>6430490.9973238111</v>
      </c>
      <c r="D20" s="83">
        <f>SUM(D18:D19)</f>
        <v>2566262.2569443956</v>
      </c>
      <c r="E20" s="83">
        <f t="shared" ref="E20" si="1">+C20+D20</f>
        <v>8996753.2542682067</v>
      </c>
      <c r="F20" s="85"/>
      <c r="G20" s="83">
        <f>SUM(G18:G19)</f>
        <v>277702</v>
      </c>
      <c r="H20" s="83">
        <f>SUM(H18:H19)</f>
        <v>7380</v>
      </c>
      <c r="I20" s="83">
        <f>+G20+H20</f>
        <v>285082</v>
      </c>
      <c r="J20" s="83"/>
    </row>
    <row r="21" spans="1:10" s="97" customFormat="1" ht="16.2" x14ac:dyDescent="0.35">
      <c r="A21" s="85"/>
      <c r="B21" s="85"/>
      <c r="C21" s="85"/>
      <c r="D21" s="85"/>
      <c r="E21" s="85"/>
      <c r="F21" s="85"/>
      <c r="G21" s="85"/>
      <c r="H21" s="85"/>
      <c r="I21" s="85"/>
      <c r="J21" s="85"/>
    </row>
    <row r="22" spans="1:10" s="97" customFormat="1" ht="16.2" x14ac:dyDescent="0.35">
      <c r="A22" s="85"/>
      <c r="B22" s="77" t="s">
        <v>20</v>
      </c>
      <c r="C22" s="78"/>
      <c r="D22" s="78"/>
      <c r="E22" s="78"/>
      <c r="F22" s="85"/>
      <c r="G22" s="78"/>
      <c r="H22" s="78"/>
      <c r="I22" s="78"/>
      <c r="J22" s="78"/>
    </row>
    <row r="23" spans="1:10" s="97" customFormat="1" ht="16.2" x14ac:dyDescent="0.35">
      <c r="A23" s="85"/>
      <c r="B23" s="102" t="s">
        <v>28</v>
      </c>
      <c r="C23" s="78">
        <v>3983563.4481089893</v>
      </c>
      <c r="D23" s="78">
        <v>2575687.9147049747</v>
      </c>
      <c r="E23" s="78">
        <f>+C23+D23</f>
        <v>6559251.3628139645</v>
      </c>
      <c r="F23" s="85"/>
      <c r="G23" s="78">
        <v>60550</v>
      </c>
      <c r="H23" s="78">
        <v>7832</v>
      </c>
      <c r="I23" s="78">
        <f t="shared" ref="I23:I24" si="2">+G23+H23</f>
        <v>68382</v>
      </c>
      <c r="J23" s="78"/>
    </row>
    <row r="24" spans="1:10" s="97" customFormat="1" ht="16.2" x14ac:dyDescent="0.35">
      <c r="A24" s="85"/>
      <c r="B24" s="102" t="s">
        <v>127</v>
      </c>
      <c r="C24" s="81">
        <v>277904.44642484101</v>
      </c>
      <c r="D24" s="81">
        <v>178297.85086365981</v>
      </c>
      <c r="E24" s="81">
        <f>+C24+D24</f>
        <v>456202.29728850082</v>
      </c>
      <c r="F24" s="85"/>
      <c r="G24" s="81">
        <v>4797</v>
      </c>
      <c r="H24" s="81">
        <v>621</v>
      </c>
      <c r="I24" s="81">
        <f t="shared" si="2"/>
        <v>5418</v>
      </c>
      <c r="J24" s="78"/>
    </row>
    <row r="25" spans="1:10" s="97" customFormat="1" ht="16.2" x14ac:dyDescent="0.35">
      <c r="A25" s="85"/>
      <c r="B25" s="77" t="s">
        <v>30</v>
      </c>
      <c r="C25" s="83">
        <f>SUM(C23:C24)</f>
        <v>4261467.8945338307</v>
      </c>
      <c r="D25" s="83">
        <f>SUM(D23:D24)</f>
        <v>2753985.7655686345</v>
      </c>
      <c r="E25" s="83">
        <f>+C25+D25</f>
        <v>7015453.6601024652</v>
      </c>
      <c r="F25" s="85"/>
      <c r="G25" s="83">
        <f>SUM(G23:G24)</f>
        <v>65347</v>
      </c>
      <c r="H25" s="83">
        <f>SUM(H23:H24)</f>
        <v>8453</v>
      </c>
      <c r="I25" s="83">
        <f>+G25+H25</f>
        <v>73800</v>
      </c>
      <c r="J25" s="83"/>
    </row>
    <row r="26" spans="1:10" s="97" customFormat="1" ht="16.2" x14ac:dyDescent="0.35">
      <c r="A26" s="85"/>
      <c r="B26" s="85"/>
      <c r="C26" s="85"/>
      <c r="D26" s="85"/>
      <c r="E26" s="85"/>
      <c r="F26" s="85"/>
      <c r="G26" s="85"/>
      <c r="H26" s="85"/>
      <c r="I26" s="85"/>
      <c r="J26" s="85"/>
    </row>
    <row r="27" spans="1:10" s="97" customFormat="1" ht="16.2" x14ac:dyDescent="0.35">
      <c r="A27" s="85"/>
      <c r="B27" s="77" t="s">
        <v>21</v>
      </c>
      <c r="C27" s="78"/>
      <c r="D27" s="78"/>
      <c r="E27" s="78"/>
      <c r="F27" s="85"/>
      <c r="G27" s="78"/>
      <c r="H27" s="78"/>
      <c r="I27" s="78"/>
      <c r="J27" s="78"/>
    </row>
    <row r="28" spans="1:10" s="97" customFormat="1" ht="16.2" x14ac:dyDescent="0.35">
      <c r="A28" s="85"/>
      <c r="B28" s="102" t="s">
        <v>28</v>
      </c>
      <c r="C28" s="78">
        <v>3098488.4493075646</v>
      </c>
      <c r="D28" s="78">
        <v>3170143.4568192433</v>
      </c>
      <c r="E28" s="78">
        <f>+C28+D28</f>
        <v>6268631.9061268084</v>
      </c>
      <c r="F28" s="85"/>
      <c r="G28" s="78">
        <v>27858</v>
      </c>
      <c r="H28" s="78">
        <v>5124</v>
      </c>
      <c r="I28" s="78">
        <f t="shared" ref="I28:I29" si="3">+G28+H28</f>
        <v>32982</v>
      </c>
      <c r="J28" s="78"/>
    </row>
    <row r="29" spans="1:10" s="97" customFormat="1" ht="16.2" x14ac:dyDescent="0.35">
      <c r="A29" s="85"/>
      <c r="B29" s="102" t="s">
        <v>127</v>
      </c>
      <c r="C29" s="81">
        <v>248469.84170300985</v>
      </c>
      <c r="D29" s="81">
        <v>134963.00988036004</v>
      </c>
      <c r="E29" s="81">
        <f>+C29+D29</f>
        <v>383432.85158336989</v>
      </c>
      <c r="F29" s="85"/>
      <c r="G29" s="81">
        <v>3505</v>
      </c>
      <c r="H29" s="81">
        <v>355</v>
      </c>
      <c r="I29" s="81">
        <f t="shared" si="3"/>
        <v>3860</v>
      </c>
      <c r="J29" s="78"/>
    </row>
    <row r="30" spans="1:10" s="97" customFormat="1" ht="16.2" x14ac:dyDescent="0.35">
      <c r="A30" s="85"/>
      <c r="B30" s="77" t="s">
        <v>31</v>
      </c>
      <c r="C30" s="83">
        <f>SUM(C28:C29)</f>
        <v>3346958.2910105744</v>
      </c>
      <c r="D30" s="83">
        <f>SUM(D28:D29)</f>
        <v>3305106.4666996035</v>
      </c>
      <c r="E30" s="83">
        <f>+C30+D30</f>
        <v>6652064.7577101775</v>
      </c>
      <c r="F30" s="85"/>
      <c r="G30" s="83">
        <f>SUM(G28:G29)</f>
        <v>31363</v>
      </c>
      <c r="H30" s="83">
        <f>SUM(H28:H29)</f>
        <v>5479</v>
      </c>
      <c r="I30" s="83">
        <f>+G30+H30</f>
        <v>36842</v>
      </c>
      <c r="J30" s="83"/>
    </row>
    <row r="31" spans="1:10" s="97" customFormat="1" ht="16.2" x14ac:dyDescent="0.35">
      <c r="A31" s="85"/>
      <c r="B31" s="85"/>
      <c r="C31" s="85"/>
      <c r="D31" s="85"/>
      <c r="E31" s="85"/>
      <c r="F31" s="85"/>
      <c r="G31" s="85"/>
      <c r="H31" s="85"/>
      <c r="I31" s="85"/>
      <c r="J31" s="85"/>
    </row>
    <row r="32" spans="1:10" s="97" customFormat="1" ht="16.2" x14ac:dyDescent="0.35">
      <c r="A32" s="85"/>
      <c r="B32" s="77" t="s">
        <v>22</v>
      </c>
      <c r="C32" s="78"/>
      <c r="D32" s="78"/>
      <c r="E32" s="78"/>
      <c r="F32" s="85"/>
      <c r="G32" s="78"/>
      <c r="H32" s="78"/>
      <c r="I32" s="78"/>
      <c r="J32" s="78"/>
    </row>
    <row r="33" spans="1:14" s="97" customFormat="1" ht="16.2" x14ac:dyDescent="0.35">
      <c r="A33" s="85"/>
      <c r="B33" s="102" t="s">
        <v>28</v>
      </c>
      <c r="C33" s="78">
        <v>30347864.014140796</v>
      </c>
      <c r="D33" s="78">
        <v>44479311.991008326</v>
      </c>
      <c r="E33" s="78">
        <f>+C33+D33</f>
        <v>74827176.005149126</v>
      </c>
      <c r="F33" s="85"/>
      <c r="G33" s="78">
        <v>79837</v>
      </c>
      <c r="H33" s="78">
        <v>20280</v>
      </c>
      <c r="I33" s="78">
        <f t="shared" ref="I33:I35" si="4">+G33+H33</f>
        <v>100117</v>
      </c>
      <c r="J33" s="78"/>
    </row>
    <row r="34" spans="1:14" s="97" customFormat="1" ht="16.2" x14ac:dyDescent="0.35">
      <c r="A34" s="85"/>
      <c r="B34" s="102" t="s">
        <v>127</v>
      </c>
      <c r="C34" s="81">
        <v>1199953.51649236</v>
      </c>
      <c r="D34" s="81">
        <v>1435795.694603249</v>
      </c>
      <c r="E34" s="81">
        <f>+C34+D34</f>
        <v>2635749.2110956088</v>
      </c>
      <c r="F34" s="85"/>
      <c r="G34" s="81">
        <v>5003</v>
      </c>
      <c r="H34" s="81">
        <v>2448</v>
      </c>
      <c r="I34" s="81">
        <f t="shared" si="4"/>
        <v>7451</v>
      </c>
      <c r="J34" s="78"/>
    </row>
    <row r="35" spans="1:14" s="97" customFormat="1" ht="16.2" x14ac:dyDescent="0.35">
      <c r="A35" s="85"/>
      <c r="B35" s="77" t="s">
        <v>32</v>
      </c>
      <c r="C35" s="83">
        <f>SUM(C33:C34)</f>
        <v>31547817.530633155</v>
      </c>
      <c r="D35" s="83">
        <f>SUM(D33:D34)</f>
        <v>45915107.685611576</v>
      </c>
      <c r="E35" s="83">
        <f>+C35+D35</f>
        <v>77462925.216244727</v>
      </c>
      <c r="F35" s="85"/>
      <c r="G35" s="83">
        <f>SUM(G33:G34)</f>
        <v>84840</v>
      </c>
      <c r="H35" s="83">
        <f>SUM(H33:H34)</f>
        <v>22728</v>
      </c>
      <c r="I35" s="83">
        <f t="shared" si="4"/>
        <v>107568</v>
      </c>
      <c r="J35" s="83"/>
    </row>
    <row r="36" spans="1:14" s="97" customFormat="1" ht="16.2" x14ac:dyDescent="0.35">
      <c r="A36" s="85"/>
      <c r="B36" s="85"/>
      <c r="C36" s="85"/>
      <c r="D36" s="85"/>
      <c r="E36" s="85"/>
      <c r="F36" s="85"/>
      <c r="G36" s="85"/>
      <c r="H36" s="85"/>
      <c r="I36" s="85"/>
      <c r="J36" s="85"/>
    </row>
    <row r="37" spans="1:14" s="97" customFormat="1" ht="16.2" x14ac:dyDescent="0.35">
      <c r="A37" s="85"/>
      <c r="B37" s="77" t="s">
        <v>33</v>
      </c>
      <c r="C37" s="78"/>
      <c r="D37" s="78"/>
      <c r="E37" s="78"/>
      <c r="F37" s="85"/>
      <c r="G37" s="78"/>
      <c r="H37" s="78"/>
      <c r="I37" s="78"/>
      <c r="J37" s="78"/>
    </row>
    <row r="38" spans="1:14" s="97" customFormat="1" ht="16.2" x14ac:dyDescent="0.35">
      <c r="A38" s="85"/>
      <c r="B38" s="102" t="s">
        <v>28</v>
      </c>
      <c r="C38" s="78">
        <f>+C18+C23+C28+C33</f>
        <v>43424843.582070164</v>
      </c>
      <c r="D38" s="78">
        <f>+D18+D23+D28+D33</f>
        <v>52568346.861500993</v>
      </c>
      <c r="E38" s="78">
        <f>+C38+D38</f>
        <v>95993190.44357115</v>
      </c>
      <c r="F38" s="85"/>
      <c r="G38" s="78">
        <f>+G18+G23+G28+G33</f>
        <v>424751</v>
      </c>
      <c r="H38" s="78">
        <f>+H18+H23+H28+H33</f>
        <v>40001</v>
      </c>
      <c r="I38" s="78">
        <f t="shared" ref="I38:I39" si="5">+G38+H38</f>
        <v>464752</v>
      </c>
      <c r="J38" s="78"/>
    </row>
    <row r="39" spans="1:14" s="97" customFormat="1" ht="16.2" x14ac:dyDescent="0.35">
      <c r="A39" s="85"/>
      <c r="B39" s="102" t="s">
        <v>127</v>
      </c>
      <c r="C39" s="81">
        <f>+C19+C24+C29+C34</f>
        <v>2161891.131431208</v>
      </c>
      <c r="D39" s="81">
        <f>+D19+D24+D29+D34</f>
        <v>1972115.3133232186</v>
      </c>
      <c r="E39" s="81">
        <f t="shared" ref="E39" si="6">+C39+D39</f>
        <v>4134006.4447544264</v>
      </c>
      <c r="F39" s="85"/>
      <c r="G39" s="81">
        <f>+G19+G24+G29+G34</f>
        <v>34501</v>
      </c>
      <c r="H39" s="81">
        <f>+H19+H24+H29+H34</f>
        <v>4039</v>
      </c>
      <c r="I39" s="81">
        <f t="shared" si="5"/>
        <v>38540</v>
      </c>
      <c r="J39" s="78"/>
    </row>
    <row r="40" spans="1:14" s="97" customFormat="1" ht="16.2" x14ac:dyDescent="0.35">
      <c r="A40" s="85"/>
      <c r="B40" s="101" t="s">
        <v>23</v>
      </c>
      <c r="C40" s="79">
        <f t="shared" ref="C40:D40" si="7">+C20+C25+C30+C35</f>
        <v>45586734.713501371</v>
      </c>
      <c r="D40" s="79">
        <f t="shared" si="7"/>
        <v>54540462.174824208</v>
      </c>
      <c r="E40" s="79">
        <f>+C40+D40</f>
        <v>100127196.88832557</v>
      </c>
      <c r="F40" s="85"/>
      <c r="G40" s="79">
        <f t="shared" ref="G40" si="8">+G20+G25+G30+G35</f>
        <v>459252</v>
      </c>
      <c r="H40" s="79">
        <f>+H20+H25+H30+H35</f>
        <v>44040</v>
      </c>
      <c r="I40" s="79">
        <f>+G40+H40</f>
        <v>503292</v>
      </c>
      <c r="J40" s="83"/>
    </row>
    <row r="41" spans="1:14" x14ac:dyDescent="0.3">
      <c r="A41" s="65"/>
      <c r="B41" s="65"/>
      <c r="G41" s="65"/>
      <c r="H41" s="65"/>
      <c r="I41" s="94"/>
      <c r="J41" s="65"/>
      <c r="K41" s="65"/>
      <c r="L41" s="65"/>
      <c r="M41" s="65"/>
      <c r="N41" s="65"/>
    </row>
    <row r="42" spans="1:14" x14ac:dyDescent="0.3">
      <c r="A42" s="65"/>
      <c r="B42" s="65"/>
      <c r="G42" s="65"/>
      <c r="H42" s="65"/>
      <c r="I42" s="65"/>
      <c r="J42" s="65"/>
      <c r="K42" s="65"/>
      <c r="L42" s="65"/>
      <c r="M42" s="65"/>
      <c r="N42" s="65"/>
    </row>
  </sheetData>
  <mergeCells count="5">
    <mergeCell ref="B13:B15"/>
    <mergeCell ref="G13:I13"/>
    <mergeCell ref="C13:E13"/>
    <mergeCell ref="B8:J8"/>
    <mergeCell ref="B9:J9"/>
  </mergeCells>
  <hyperlinks>
    <hyperlink ref="B1" location="Inicio!B10" display="Ir a inicio" xr:uid="{5CDD29B9-B1E6-4B07-9F2E-DBAF75413907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77" orientation="portrait" r:id="rId1"/>
  <headerFooter alignWithMargins="0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7C9F9-D75D-4138-9D8B-A47C16462764}">
  <dimension ref="A1:AM88"/>
  <sheetViews>
    <sheetView showGridLines="0" view="pageBreakPreview" topLeftCell="A14" zoomScale="60" zoomScaleNormal="100" workbookViewId="0">
      <selection activeCell="B13" sqref="B13"/>
    </sheetView>
  </sheetViews>
  <sheetFormatPr baseColWidth="10" defaultColWidth="11.44140625" defaultRowHeight="14.4" x14ac:dyDescent="0.3"/>
  <cols>
    <col min="1" max="1" width="1.6640625" style="67" customWidth="1"/>
    <col min="2" max="2" width="65.88671875" style="67" customWidth="1"/>
    <col min="3" max="5" width="16.77734375" style="91" customWidth="1"/>
    <col min="6" max="6" width="2.6640625" style="91" customWidth="1"/>
    <col min="7" max="9" width="16.77734375" style="91" customWidth="1"/>
    <col min="10" max="10" width="2.6640625" style="91" customWidth="1"/>
    <col min="11" max="13" width="16.77734375" style="91" customWidth="1"/>
    <col min="14" max="14" width="2.6640625" style="91" customWidth="1"/>
    <col min="15" max="17" width="16.77734375" style="91" customWidth="1"/>
    <col min="18" max="18" width="2.6640625" style="91" customWidth="1"/>
    <col min="19" max="21" width="16.77734375" style="91" customWidth="1"/>
    <col min="22" max="22" width="11.44140625" style="67"/>
    <col min="23" max="23" width="11.44140625" style="91"/>
    <col min="24" max="16384" width="11.44140625" style="67"/>
  </cols>
  <sheetData>
    <row r="1" spans="1:23" x14ac:dyDescent="0.3">
      <c r="A1" s="87"/>
      <c r="B1" s="87" t="s">
        <v>12</v>
      </c>
      <c r="C1" s="103"/>
      <c r="D1" s="103"/>
      <c r="E1" s="103"/>
      <c r="F1" s="103"/>
      <c r="G1" s="103"/>
      <c r="H1" s="103"/>
      <c r="I1" s="103"/>
      <c r="J1" s="103"/>
    </row>
    <row r="2" spans="1:23" x14ac:dyDescent="0.3">
      <c r="A2" s="88"/>
      <c r="B2" s="87"/>
      <c r="C2" s="103"/>
      <c r="D2" s="103"/>
      <c r="E2" s="103"/>
      <c r="F2" s="103"/>
    </row>
    <row r="3" spans="1:23" x14ac:dyDescent="0.3">
      <c r="A3" s="88"/>
      <c r="B3" s="87"/>
      <c r="C3" s="103"/>
      <c r="D3" s="103"/>
      <c r="E3" s="103"/>
      <c r="F3" s="103"/>
    </row>
    <row r="4" spans="1:23" x14ac:dyDescent="0.3">
      <c r="A4" s="88"/>
      <c r="B4" s="87"/>
      <c r="C4" s="103"/>
      <c r="D4" s="103"/>
      <c r="E4" s="103"/>
      <c r="F4" s="103"/>
    </row>
    <row r="5" spans="1:23" x14ac:dyDescent="0.3">
      <c r="A5" s="88"/>
      <c r="B5" s="87"/>
      <c r="C5" s="103"/>
      <c r="D5" s="103"/>
      <c r="E5" s="103"/>
      <c r="F5" s="103"/>
    </row>
    <row r="6" spans="1:23" x14ac:dyDescent="0.3">
      <c r="A6" s="88"/>
      <c r="B6" s="87"/>
      <c r="C6" s="103"/>
      <c r="D6" s="103"/>
      <c r="E6" s="103"/>
      <c r="F6" s="103"/>
    </row>
    <row r="7" spans="1:23" x14ac:dyDescent="0.3">
      <c r="A7" s="88"/>
      <c r="B7" s="87"/>
      <c r="C7" s="103"/>
      <c r="D7" s="103"/>
      <c r="E7" s="103"/>
      <c r="F7" s="103"/>
    </row>
    <row r="8" spans="1:23" ht="27" x14ac:dyDescent="0.3">
      <c r="A8" s="65"/>
      <c r="B8" s="164" t="s">
        <v>99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</row>
    <row r="9" spans="1:23" x14ac:dyDescent="0.3">
      <c r="A9" s="65"/>
      <c r="B9" s="158" t="s">
        <v>130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</row>
    <row r="10" spans="1:23" ht="15" thickBot="1" x14ac:dyDescent="0.35">
      <c r="A10" s="65"/>
      <c r="B10" s="90"/>
      <c r="C10" s="104"/>
      <c r="D10" s="104"/>
      <c r="E10" s="104"/>
      <c r="F10" s="104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</row>
    <row r="11" spans="1:23" x14ac:dyDescent="0.3">
      <c r="A11" s="65"/>
      <c r="B11" s="65"/>
      <c r="C11" s="103"/>
      <c r="D11" s="103"/>
      <c r="E11" s="103"/>
      <c r="F11" s="103"/>
      <c r="G11" s="103"/>
      <c r="H11" s="103"/>
      <c r="I11" s="103"/>
      <c r="J11" s="103"/>
    </row>
    <row r="12" spans="1:23" x14ac:dyDescent="0.3">
      <c r="A12" s="65"/>
      <c r="B12" s="65"/>
      <c r="C12" s="103"/>
      <c r="D12" s="103"/>
      <c r="E12" s="103"/>
      <c r="F12" s="103"/>
      <c r="G12" s="103"/>
      <c r="H12" s="103"/>
      <c r="I12" s="103"/>
      <c r="J12" s="103"/>
    </row>
    <row r="13" spans="1:23" ht="16.2" x14ac:dyDescent="0.35">
      <c r="A13" s="65"/>
      <c r="B13" s="77" t="s">
        <v>35</v>
      </c>
      <c r="C13" s="103"/>
      <c r="D13" s="103"/>
      <c r="E13" s="103"/>
      <c r="F13" s="103"/>
      <c r="G13" s="103"/>
      <c r="H13" s="103"/>
      <c r="I13" s="103"/>
      <c r="J13" s="80"/>
      <c r="R13" s="80"/>
    </row>
    <row r="14" spans="1:23" x14ac:dyDescent="0.3">
      <c r="A14" s="65"/>
      <c r="B14" s="92"/>
      <c r="C14" s="103"/>
      <c r="D14" s="103"/>
      <c r="E14" s="103"/>
      <c r="F14" s="103"/>
      <c r="G14" s="103"/>
      <c r="H14" s="103"/>
      <c r="I14" s="103"/>
      <c r="J14" s="80"/>
      <c r="N14" s="80"/>
      <c r="R14" s="80"/>
    </row>
    <row r="15" spans="1:23" s="109" customFormat="1" ht="24" customHeight="1" x14ac:dyDescent="0.3">
      <c r="A15" s="89"/>
      <c r="B15" s="167"/>
      <c r="C15" s="168" t="s">
        <v>19</v>
      </c>
      <c r="D15" s="166"/>
      <c r="E15" s="166"/>
      <c r="F15" s="106"/>
      <c r="G15" s="166" t="s">
        <v>20</v>
      </c>
      <c r="H15" s="166"/>
      <c r="I15" s="166"/>
      <c r="J15" s="107"/>
      <c r="K15" s="168" t="s">
        <v>21</v>
      </c>
      <c r="L15" s="166"/>
      <c r="M15" s="166"/>
      <c r="N15" s="108"/>
      <c r="O15" s="166" t="s">
        <v>22</v>
      </c>
      <c r="P15" s="166"/>
      <c r="Q15" s="166"/>
      <c r="R15" s="107"/>
      <c r="S15" s="166" t="s">
        <v>33</v>
      </c>
      <c r="T15" s="166"/>
      <c r="U15" s="166"/>
      <c r="W15" s="145"/>
    </row>
    <row r="16" spans="1:23" x14ac:dyDescent="0.3">
      <c r="A16" s="65"/>
      <c r="B16" s="167"/>
      <c r="C16" s="110"/>
      <c r="D16" s="110"/>
      <c r="E16" s="110"/>
      <c r="F16" s="103"/>
      <c r="G16" s="110"/>
      <c r="H16" s="110"/>
      <c r="I16" s="110"/>
      <c r="J16" s="111"/>
      <c r="K16" s="110"/>
      <c r="L16" s="110"/>
      <c r="M16" s="110"/>
      <c r="N16" s="111"/>
      <c r="O16" s="110"/>
      <c r="P16" s="110"/>
      <c r="Q16" s="110"/>
      <c r="R16" s="111"/>
      <c r="S16" s="110"/>
      <c r="T16" s="110"/>
      <c r="U16" s="110"/>
    </row>
    <row r="17" spans="1:24" x14ac:dyDescent="0.3">
      <c r="A17" s="65"/>
      <c r="B17" s="167"/>
      <c r="C17" s="112" t="s">
        <v>26</v>
      </c>
      <c r="D17" s="112" t="s">
        <v>27</v>
      </c>
      <c r="E17" s="112" t="s">
        <v>18</v>
      </c>
      <c r="F17" s="103"/>
      <c r="G17" s="112" t="s">
        <v>26</v>
      </c>
      <c r="H17" s="112" t="s">
        <v>27</v>
      </c>
      <c r="I17" s="112" t="s">
        <v>18</v>
      </c>
      <c r="J17" s="111"/>
      <c r="K17" s="112" t="s">
        <v>26</v>
      </c>
      <c r="L17" s="112" t="s">
        <v>27</v>
      </c>
      <c r="M17" s="112" t="s">
        <v>18</v>
      </c>
      <c r="N17" s="111"/>
      <c r="O17" s="112" t="s">
        <v>26</v>
      </c>
      <c r="P17" s="112" t="s">
        <v>27</v>
      </c>
      <c r="Q17" s="112" t="s">
        <v>18</v>
      </c>
      <c r="R17" s="111"/>
      <c r="S17" s="112" t="s">
        <v>26</v>
      </c>
      <c r="T17" s="112" t="s">
        <v>27</v>
      </c>
      <c r="U17" s="112" t="s">
        <v>18</v>
      </c>
    </row>
    <row r="18" spans="1:24" x14ac:dyDescent="0.3">
      <c r="A18" s="65"/>
      <c r="C18" s="80"/>
      <c r="D18" s="80"/>
      <c r="E18" s="80"/>
      <c r="F18" s="103"/>
      <c r="G18" s="80"/>
      <c r="H18" s="80"/>
      <c r="I18" s="80"/>
      <c r="J18" s="80"/>
      <c r="K18" s="80"/>
      <c r="L18" s="80"/>
      <c r="M18" s="80"/>
      <c r="N18" s="111"/>
      <c r="O18" s="80"/>
      <c r="P18" s="80"/>
      <c r="Q18" s="80"/>
      <c r="R18" s="80"/>
      <c r="S18" s="80"/>
      <c r="T18" s="80"/>
      <c r="U18" s="80"/>
    </row>
    <row r="19" spans="1:24" s="118" customFormat="1" x14ac:dyDescent="0.3">
      <c r="A19" s="92"/>
      <c r="B19" s="118" t="s">
        <v>125</v>
      </c>
      <c r="C19" s="84">
        <f>+SUM(C20:C36)</f>
        <v>5994927.6705129938</v>
      </c>
      <c r="D19" s="84">
        <f t="shared" ref="D19:E19" si="0">+SUM(D20:D36)</f>
        <v>2343203.4989684392</v>
      </c>
      <c r="E19" s="84">
        <f t="shared" si="0"/>
        <v>8338131.1694814321</v>
      </c>
      <c r="F19" s="144"/>
      <c r="G19" s="84">
        <f>+SUM(G20:G36)</f>
        <v>3983563.4481089995</v>
      </c>
      <c r="H19" s="84">
        <f t="shared" ref="H19" si="1">+SUM(H20:H36)</f>
        <v>2575687.9147049701</v>
      </c>
      <c r="I19" s="84">
        <f t="shared" ref="I19" si="2">+SUM(I20:I36)</f>
        <v>6559251.3628139691</v>
      </c>
      <c r="J19" s="84"/>
      <c r="K19" s="84">
        <f>+SUM(K20:K36)</f>
        <v>3098488.4493075721</v>
      </c>
      <c r="L19" s="84">
        <f t="shared" ref="L19" si="3">+SUM(L20:L36)</f>
        <v>3170143.4568192405</v>
      </c>
      <c r="M19" s="84">
        <f t="shared" ref="M19" si="4">+SUM(M20:M36)</f>
        <v>6268631.906126813</v>
      </c>
      <c r="N19" s="111"/>
      <c r="O19" s="84">
        <f>+SUM(O20:O36)</f>
        <v>30347864.014140628</v>
      </c>
      <c r="P19" s="84">
        <f t="shared" ref="P19" si="5">+SUM(P20:P36)</f>
        <v>44479311.991008192</v>
      </c>
      <c r="Q19" s="84">
        <f t="shared" ref="Q19" si="6">+SUM(Q20:Q36)</f>
        <v>74827176.005148813</v>
      </c>
      <c r="R19" s="84"/>
      <c r="S19" s="143">
        <f>+C19+G19+K19+O19</f>
        <v>43424843.582070194</v>
      </c>
      <c r="T19" s="143">
        <f>+D19+H19+L19+P19</f>
        <v>52568346.861500844</v>
      </c>
      <c r="U19" s="143">
        <f>+S19+T19</f>
        <v>95993190.443571031</v>
      </c>
      <c r="W19" s="119"/>
    </row>
    <row r="20" spans="1:24" x14ac:dyDescent="0.3">
      <c r="A20" s="65"/>
      <c r="B20" s="141" t="s">
        <v>106</v>
      </c>
      <c r="C20" s="80">
        <v>1223142.4096349981</v>
      </c>
      <c r="D20" s="80">
        <v>70594.399926999991</v>
      </c>
      <c r="E20" s="80">
        <f>+D20+C20</f>
        <v>1293736.8095619981</v>
      </c>
      <c r="F20" s="103"/>
      <c r="G20" s="80">
        <v>653755.02607800032</v>
      </c>
      <c r="H20" s="80">
        <v>353126.27529399988</v>
      </c>
      <c r="I20" s="80">
        <f>+H20+G20</f>
        <v>1006881.3013720002</v>
      </c>
      <c r="J20" s="103"/>
      <c r="K20" s="80">
        <v>339574.25475399999</v>
      </c>
      <c r="L20" s="80">
        <v>328945.29685000028</v>
      </c>
      <c r="M20" s="80">
        <f>+L20+K20</f>
        <v>668519.55160400027</v>
      </c>
      <c r="N20" s="103"/>
      <c r="O20" s="80">
        <v>1473285.5000049996</v>
      </c>
      <c r="P20" s="80">
        <v>1271197.1269710001</v>
      </c>
      <c r="Q20" s="80">
        <f>+P20+O20</f>
        <v>2744482.6269759997</v>
      </c>
      <c r="R20" s="80"/>
      <c r="S20" s="113">
        <f>+C20+G20+K20+O20</f>
        <v>3689757.1904719975</v>
      </c>
      <c r="T20" s="113">
        <f>+D20+H20+L20+P20</f>
        <v>2023863.0990420002</v>
      </c>
      <c r="U20" s="113">
        <f>+S20+T20</f>
        <v>5713620.2895139977</v>
      </c>
      <c r="X20" s="140"/>
    </row>
    <row r="21" spans="1:24" x14ac:dyDescent="0.3">
      <c r="B21" s="142" t="s">
        <v>121</v>
      </c>
      <c r="C21" s="91">
        <v>17842.635316</v>
      </c>
      <c r="D21" s="91">
        <v>14081.553247999998</v>
      </c>
      <c r="E21" s="80">
        <f t="shared" ref="E21:E36" si="7">+D21+C21</f>
        <v>31924.188563999996</v>
      </c>
      <c r="G21" s="91">
        <v>25142.985355000004</v>
      </c>
      <c r="H21" s="91">
        <v>32884.339309000017</v>
      </c>
      <c r="I21" s="80">
        <f t="shared" ref="I21:I35" si="8">+H21+G21</f>
        <v>58027.324664000022</v>
      </c>
      <c r="K21" s="91">
        <v>19439.755953999993</v>
      </c>
      <c r="L21" s="91">
        <v>39520.076980000013</v>
      </c>
      <c r="M21" s="80">
        <f t="shared" ref="M21:M35" si="9">+L21+K21</f>
        <v>58959.832934000005</v>
      </c>
      <c r="O21" s="91">
        <v>48413.72861100002</v>
      </c>
      <c r="P21" s="91">
        <v>177396.72421699995</v>
      </c>
      <c r="Q21" s="80">
        <f t="shared" ref="Q21:Q35" si="10">+P21+O21</f>
        <v>225810.45282799998</v>
      </c>
      <c r="S21" s="113">
        <f t="shared" ref="S21:S46" si="11">+C21+G21+K21+O21</f>
        <v>110839.10523600002</v>
      </c>
      <c r="T21" s="113">
        <f t="shared" ref="T21:T46" si="12">+D21+H21+L21+P21</f>
        <v>263882.69375400001</v>
      </c>
      <c r="U21" s="113">
        <f t="shared" ref="U21:U46" si="13">+S21+T21</f>
        <v>374721.79899000004</v>
      </c>
      <c r="X21" s="140"/>
    </row>
    <row r="22" spans="1:24" x14ac:dyDescent="0.3">
      <c r="B22" s="142" t="s">
        <v>119</v>
      </c>
      <c r="C22" s="91">
        <v>302886.88640899857</v>
      </c>
      <c r="D22" s="91">
        <v>69982.321092000013</v>
      </c>
      <c r="E22" s="80">
        <f t="shared" si="7"/>
        <v>372869.20750099857</v>
      </c>
      <c r="G22" s="91">
        <v>179849.3735010002</v>
      </c>
      <c r="H22" s="91">
        <v>80117.800425999914</v>
      </c>
      <c r="I22" s="80">
        <f t="shared" si="8"/>
        <v>259967.17392700011</v>
      </c>
      <c r="K22" s="91">
        <v>220972.85645200021</v>
      </c>
      <c r="L22" s="91">
        <v>252272.47087199995</v>
      </c>
      <c r="M22" s="80">
        <f t="shared" si="9"/>
        <v>473245.32732400019</v>
      </c>
      <c r="O22" s="91">
        <v>4273187.8033819962</v>
      </c>
      <c r="P22" s="91">
        <v>6983669.3868000042</v>
      </c>
      <c r="Q22" s="80">
        <f t="shared" si="10"/>
        <v>11256857.190182</v>
      </c>
      <c r="S22" s="113">
        <f t="shared" si="11"/>
        <v>4976896.9197439952</v>
      </c>
      <c r="T22" s="113">
        <f t="shared" si="12"/>
        <v>7386041.9791900041</v>
      </c>
      <c r="U22" s="113">
        <f t="shared" si="13"/>
        <v>12362938.898933999</v>
      </c>
      <c r="X22" s="140"/>
    </row>
    <row r="23" spans="1:24" x14ac:dyDescent="0.3">
      <c r="B23" s="142" t="s">
        <v>120</v>
      </c>
      <c r="C23" s="91">
        <v>0</v>
      </c>
      <c r="D23" s="91">
        <v>0</v>
      </c>
      <c r="E23" s="80">
        <f t="shared" si="7"/>
        <v>0</v>
      </c>
      <c r="G23" s="91">
        <v>0</v>
      </c>
      <c r="H23" s="91">
        <v>0</v>
      </c>
      <c r="I23" s="80">
        <f t="shared" si="8"/>
        <v>0</v>
      </c>
      <c r="K23" s="91">
        <v>0</v>
      </c>
      <c r="L23" s="91">
        <v>0</v>
      </c>
      <c r="M23" s="80">
        <f t="shared" si="9"/>
        <v>0</v>
      </c>
      <c r="O23" s="91">
        <v>110349.59471</v>
      </c>
      <c r="P23" s="91">
        <v>604300.08157799963</v>
      </c>
      <c r="Q23" s="80">
        <f t="shared" si="10"/>
        <v>714649.67628799961</v>
      </c>
      <c r="S23" s="113">
        <f t="shared" si="11"/>
        <v>110349.59471</v>
      </c>
      <c r="T23" s="113">
        <f t="shared" si="12"/>
        <v>604300.08157799963</v>
      </c>
      <c r="U23" s="113">
        <f t="shared" si="13"/>
        <v>714649.67628799961</v>
      </c>
      <c r="X23" s="140"/>
    </row>
    <row r="24" spans="1:24" x14ac:dyDescent="0.3">
      <c r="B24" s="142" t="s">
        <v>123</v>
      </c>
      <c r="C24" s="91">
        <v>0</v>
      </c>
      <c r="D24" s="91">
        <v>3.6330250000000001E-2</v>
      </c>
      <c r="E24" s="80">
        <f t="shared" si="7"/>
        <v>3.6330250000000001E-2</v>
      </c>
      <c r="G24" s="91">
        <v>0</v>
      </c>
      <c r="H24" s="91">
        <v>2.3127837200000001</v>
      </c>
      <c r="I24" s="80">
        <f t="shared" si="8"/>
        <v>2.3127837200000001</v>
      </c>
      <c r="K24" s="91">
        <v>0.15825457000000001</v>
      </c>
      <c r="L24" s="91">
        <v>0</v>
      </c>
      <c r="M24" s="80">
        <f t="shared" si="9"/>
        <v>0.15825457000000001</v>
      </c>
      <c r="O24" s="91">
        <v>186370.93027959994</v>
      </c>
      <c r="P24" s="91">
        <v>322957.15754028002</v>
      </c>
      <c r="Q24" s="80">
        <f t="shared" si="10"/>
        <v>509328.08781987999</v>
      </c>
      <c r="S24" s="113">
        <f t="shared" si="11"/>
        <v>186371.08853416995</v>
      </c>
      <c r="T24" s="113">
        <f t="shared" si="12"/>
        <v>322959.50665425003</v>
      </c>
      <c r="U24" s="113">
        <f t="shared" si="13"/>
        <v>509330.59518841997</v>
      </c>
      <c r="X24" s="140"/>
    </row>
    <row r="25" spans="1:24" x14ac:dyDescent="0.3">
      <c r="B25" s="142" t="s">
        <v>118</v>
      </c>
      <c r="C25" s="91">
        <v>390798.97622799891</v>
      </c>
      <c r="D25" s="91">
        <v>462437.12784099975</v>
      </c>
      <c r="E25" s="80">
        <f t="shared" si="7"/>
        <v>853236.10406899871</v>
      </c>
      <c r="G25" s="91">
        <v>311920.65483200003</v>
      </c>
      <c r="H25" s="91">
        <v>215304.11332300006</v>
      </c>
      <c r="I25" s="80">
        <f t="shared" si="8"/>
        <v>527224.76815500006</v>
      </c>
      <c r="K25" s="91">
        <v>256475.71648499992</v>
      </c>
      <c r="L25" s="91">
        <v>250047.35102600005</v>
      </c>
      <c r="M25" s="80">
        <f t="shared" si="9"/>
        <v>506523.06751099997</v>
      </c>
      <c r="O25" s="91">
        <v>3572517.1337460047</v>
      </c>
      <c r="P25" s="91">
        <v>7401612.0638330076</v>
      </c>
      <c r="Q25" s="80">
        <f t="shared" si="10"/>
        <v>10974129.197579011</v>
      </c>
      <c r="S25" s="113">
        <f t="shared" si="11"/>
        <v>4531712.4812910035</v>
      </c>
      <c r="T25" s="113">
        <f t="shared" si="12"/>
        <v>8329400.6560230069</v>
      </c>
      <c r="U25" s="113">
        <f t="shared" si="13"/>
        <v>12861113.13731401</v>
      </c>
      <c r="X25" s="140"/>
    </row>
    <row r="26" spans="1:24" x14ac:dyDescent="0.3">
      <c r="B26" s="142" t="s">
        <v>117</v>
      </c>
      <c r="C26" s="91">
        <v>843571.70310300624</v>
      </c>
      <c r="D26" s="91">
        <v>416275.91532000003</v>
      </c>
      <c r="E26" s="80">
        <f t="shared" si="7"/>
        <v>1259847.6184230063</v>
      </c>
      <c r="G26" s="91">
        <v>372845.64584500127</v>
      </c>
      <c r="H26" s="91">
        <v>192316.38596999994</v>
      </c>
      <c r="I26" s="80">
        <f t="shared" si="8"/>
        <v>565162.03181500128</v>
      </c>
      <c r="K26" s="91">
        <v>288228.25350200024</v>
      </c>
      <c r="L26" s="91">
        <v>376389.64032300003</v>
      </c>
      <c r="M26" s="80">
        <f t="shared" si="9"/>
        <v>664617.89382500027</v>
      </c>
      <c r="O26" s="91">
        <v>3001521.6915800027</v>
      </c>
      <c r="P26" s="91">
        <v>5242275.8045880124</v>
      </c>
      <c r="Q26" s="80">
        <f t="shared" si="10"/>
        <v>8243797.4961680155</v>
      </c>
      <c r="S26" s="113">
        <f t="shared" si="11"/>
        <v>4506167.2940300107</v>
      </c>
      <c r="T26" s="113">
        <f t="shared" si="12"/>
        <v>6227257.7462010123</v>
      </c>
      <c r="U26" s="113">
        <f t="shared" si="13"/>
        <v>10733425.040231023</v>
      </c>
      <c r="X26" s="140"/>
    </row>
    <row r="27" spans="1:24" x14ac:dyDescent="0.3">
      <c r="B27" s="142" t="s">
        <v>110</v>
      </c>
      <c r="C27" s="91">
        <v>417402.19384699658</v>
      </c>
      <c r="D27" s="91">
        <v>371345.24278918968</v>
      </c>
      <c r="E27" s="80">
        <f t="shared" si="7"/>
        <v>788747.4366361862</v>
      </c>
      <c r="G27" s="91">
        <v>420726.40175199998</v>
      </c>
      <c r="H27" s="91">
        <v>426421.4549272501</v>
      </c>
      <c r="I27" s="80">
        <f t="shared" si="8"/>
        <v>847147.85667925002</v>
      </c>
      <c r="K27" s="91">
        <v>414433.68574300129</v>
      </c>
      <c r="L27" s="91">
        <v>461028.26696723991</v>
      </c>
      <c r="M27" s="80">
        <f t="shared" si="9"/>
        <v>875461.9527102412</v>
      </c>
      <c r="O27" s="91">
        <v>6735543.6629910311</v>
      </c>
      <c r="P27" s="91">
        <v>7614783.8910058765</v>
      </c>
      <c r="Q27" s="80">
        <f t="shared" si="10"/>
        <v>14350327.553996908</v>
      </c>
      <c r="S27" s="113">
        <f t="shared" si="11"/>
        <v>7988105.944333029</v>
      </c>
      <c r="T27" s="113">
        <f t="shared" si="12"/>
        <v>8873578.8556895554</v>
      </c>
      <c r="U27" s="113">
        <f t="shared" si="13"/>
        <v>16861684.800022583</v>
      </c>
      <c r="X27" s="140"/>
    </row>
    <row r="28" spans="1:24" x14ac:dyDescent="0.3">
      <c r="B28" s="142" t="s">
        <v>108</v>
      </c>
      <c r="C28" s="91">
        <v>375630.17883700028</v>
      </c>
      <c r="D28" s="91">
        <v>160486.73619499995</v>
      </c>
      <c r="E28" s="80">
        <f t="shared" si="7"/>
        <v>536116.91503200028</v>
      </c>
      <c r="G28" s="91">
        <v>331330.74738799961</v>
      </c>
      <c r="H28" s="91">
        <v>400123.06061099988</v>
      </c>
      <c r="I28" s="80">
        <f t="shared" si="8"/>
        <v>731453.80799899949</v>
      </c>
      <c r="K28" s="91">
        <v>283873.945083</v>
      </c>
      <c r="L28" s="91">
        <v>510836.42615599971</v>
      </c>
      <c r="M28" s="80">
        <f t="shared" si="9"/>
        <v>794710.37123899977</v>
      </c>
      <c r="O28" s="91">
        <v>2894724.5714530023</v>
      </c>
      <c r="P28" s="91">
        <v>5371489.5801019873</v>
      </c>
      <c r="Q28" s="80">
        <f t="shared" si="10"/>
        <v>8266214.1515549896</v>
      </c>
      <c r="S28" s="113">
        <f t="shared" si="11"/>
        <v>3885559.4427610021</v>
      </c>
      <c r="T28" s="113">
        <f t="shared" si="12"/>
        <v>6442935.8030639868</v>
      </c>
      <c r="U28" s="113">
        <f t="shared" si="13"/>
        <v>10328495.245824989</v>
      </c>
      <c r="X28" s="140"/>
    </row>
    <row r="29" spans="1:24" x14ac:dyDescent="0.3">
      <c r="B29" s="142" t="s">
        <v>109</v>
      </c>
      <c r="C29" s="91">
        <v>249148.6215489996</v>
      </c>
      <c r="D29" s="91">
        <v>226135.33154800005</v>
      </c>
      <c r="E29" s="80">
        <f t="shared" si="7"/>
        <v>475283.95309699967</v>
      </c>
      <c r="G29" s="91">
        <v>210201.96154400019</v>
      </c>
      <c r="H29" s="91">
        <v>94081.930951999995</v>
      </c>
      <c r="I29" s="80">
        <f t="shared" si="8"/>
        <v>304283.89249600016</v>
      </c>
      <c r="K29" s="91">
        <v>196935.22986699964</v>
      </c>
      <c r="L29" s="91">
        <v>72164.293384000004</v>
      </c>
      <c r="M29" s="80">
        <f t="shared" si="9"/>
        <v>269099.52325099963</v>
      </c>
      <c r="O29" s="91">
        <v>2122263.8742029946</v>
      </c>
      <c r="P29" s="91">
        <v>2564778.7038850267</v>
      </c>
      <c r="Q29" s="80">
        <f t="shared" si="10"/>
        <v>4687042.5780880209</v>
      </c>
      <c r="S29" s="113">
        <f t="shared" si="11"/>
        <v>2778549.6871629939</v>
      </c>
      <c r="T29" s="113">
        <f t="shared" si="12"/>
        <v>2957160.2597690267</v>
      </c>
      <c r="U29" s="113">
        <f t="shared" si="13"/>
        <v>5735709.9469320206</v>
      </c>
      <c r="X29" s="140"/>
    </row>
    <row r="30" spans="1:24" x14ac:dyDescent="0.3">
      <c r="B30" s="142" t="s">
        <v>111</v>
      </c>
      <c r="C30" s="91">
        <v>873928.86716499797</v>
      </c>
      <c r="D30" s="91">
        <v>166668.60898800002</v>
      </c>
      <c r="E30" s="80">
        <f t="shared" si="7"/>
        <v>1040597.4761529979</v>
      </c>
      <c r="G30" s="91">
        <v>605306.5685279991</v>
      </c>
      <c r="H30" s="91">
        <v>226683.11057400014</v>
      </c>
      <c r="I30" s="80">
        <f t="shared" si="8"/>
        <v>831989.67910199927</v>
      </c>
      <c r="K30" s="91">
        <v>321257.47641600069</v>
      </c>
      <c r="L30" s="91">
        <v>132401.05716200001</v>
      </c>
      <c r="M30" s="80">
        <f t="shared" si="9"/>
        <v>453658.53357800073</v>
      </c>
      <c r="O30" s="91">
        <v>715911.90135199903</v>
      </c>
      <c r="P30" s="91">
        <v>604390.5670319997</v>
      </c>
      <c r="Q30" s="80">
        <f t="shared" si="10"/>
        <v>1320302.4683839986</v>
      </c>
      <c r="S30" s="113">
        <f t="shared" si="11"/>
        <v>2516404.8134609968</v>
      </c>
      <c r="T30" s="113">
        <f t="shared" si="12"/>
        <v>1130143.3437559998</v>
      </c>
      <c r="U30" s="113">
        <f t="shared" si="13"/>
        <v>3646548.1572169969</v>
      </c>
      <c r="X30" s="140"/>
    </row>
    <row r="31" spans="1:24" x14ac:dyDescent="0.3">
      <c r="B31" s="142" t="s">
        <v>112</v>
      </c>
      <c r="C31" s="91">
        <v>111818.79659899991</v>
      </c>
      <c r="D31" s="91">
        <v>62882.436213000008</v>
      </c>
      <c r="E31" s="80">
        <f t="shared" si="7"/>
        <v>174701.23281199991</v>
      </c>
      <c r="G31" s="91">
        <v>142271.54367600023</v>
      </c>
      <c r="H31" s="91">
        <v>109141.98252000005</v>
      </c>
      <c r="I31" s="80">
        <f t="shared" si="8"/>
        <v>251413.52619600028</v>
      </c>
      <c r="K31" s="91">
        <v>188389.42153399999</v>
      </c>
      <c r="L31" s="91">
        <v>139506.84443800003</v>
      </c>
      <c r="M31" s="80">
        <f t="shared" si="9"/>
        <v>327896.26597200002</v>
      </c>
      <c r="O31" s="91">
        <v>706778.60312500049</v>
      </c>
      <c r="P31" s="91">
        <v>1179284.0220830007</v>
      </c>
      <c r="Q31" s="80">
        <f t="shared" si="10"/>
        <v>1886062.6252080011</v>
      </c>
      <c r="S31" s="113">
        <f t="shared" si="11"/>
        <v>1149258.3649340007</v>
      </c>
      <c r="T31" s="113">
        <f t="shared" si="12"/>
        <v>1490815.2852540007</v>
      </c>
      <c r="U31" s="113">
        <f t="shared" si="13"/>
        <v>2640073.6501880013</v>
      </c>
      <c r="X31" s="140"/>
    </row>
    <row r="32" spans="1:24" x14ac:dyDescent="0.3">
      <c r="B32" s="142" t="s">
        <v>113</v>
      </c>
      <c r="C32" s="91">
        <v>503753.14385799831</v>
      </c>
      <c r="D32" s="91">
        <v>21630.93022799999</v>
      </c>
      <c r="E32" s="80">
        <f t="shared" si="7"/>
        <v>525384.07408599835</v>
      </c>
      <c r="G32" s="91">
        <v>305871.10346299881</v>
      </c>
      <c r="H32" s="91">
        <v>87795.507997999943</v>
      </c>
      <c r="I32" s="80">
        <f t="shared" si="8"/>
        <v>393666.61146099877</v>
      </c>
      <c r="K32" s="91">
        <v>160890.57871000006</v>
      </c>
      <c r="L32" s="91">
        <v>67615.653856999968</v>
      </c>
      <c r="M32" s="80">
        <f t="shared" si="9"/>
        <v>228506.23256700003</v>
      </c>
      <c r="O32" s="91">
        <v>1174626.0078359982</v>
      </c>
      <c r="P32" s="91">
        <v>965886.06326799956</v>
      </c>
      <c r="Q32" s="80">
        <f t="shared" si="10"/>
        <v>2140512.0711039975</v>
      </c>
      <c r="S32" s="113">
        <f t="shared" si="11"/>
        <v>2145140.8338669953</v>
      </c>
      <c r="T32" s="113">
        <f t="shared" si="12"/>
        <v>1142928.1553509994</v>
      </c>
      <c r="U32" s="113">
        <f t="shared" si="13"/>
        <v>3288068.9892179947</v>
      </c>
      <c r="X32" s="140"/>
    </row>
    <row r="33" spans="1:24" x14ac:dyDescent="0.3">
      <c r="B33" s="142" t="s">
        <v>114</v>
      </c>
      <c r="C33" s="91">
        <v>360681.76968599996</v>
      </c>
      <c r="D33" s="91">
        <v>168358.04866799989</v>
      </c>
      <c r="E33" s="80">
        <f t="shared" si="7"/>
        <v>529039.81835399987</v>
      </c>
      <c r="G33" s="91">
        <v>221993.86506699995</v>
      </c>
      <c r="H33" s="91">
        <v>163144.89771400002</v>
      </c>
      <c r="I33" s="80">
        <f t="shared" si="8"/>
        <v>385138.762781</v>
      </c>
      <c r="K33" s="91">
        <v>150289.83901600007</v>
      </c>
      <c r="L33" s="91">
        <v>260866.53232300028</v>
      </c>
      <c r="M33" s="80">
        <f t="shared" si="9"/>
        <v>411156.37133900035</v>
      </c>
      <c r="O33" s="91">
        <v>1345490.8263559996</v>
      </c>
      <c r="P33" s="91">
        <v>2184139.4687329987</v>
      </c>
      <c r="Q33" s="80">
        <f t="shared" si="10"/>
        <v>3529630.295088998</v>
      </c>
      <c r="S33" s="113">
        <f t="shared" si="11"/>
        <v>2078456.3001249996</v>
      </c>
      <c r="T33" s="113">
        <f t="shared" si="12"/>
        <v>2776508.9474379988</v>
      </c>
      <c r="U33" s="113">
        <f t="shared" si="13"/>
        <v>4854965.2475629989</v>
      </c>
      <c r="X33" s="140"/>
    </row>
    <row r="34" spans="1:24" x14ac:dyDescent="0.3">
      <c r="B34" s="142" t="s">
        <v>115</v>
      </c>
      <c r="C34" s="91">
        <v>120433.23663499982</v>
      </c>
      <c r="D34" s="91">
        <v>44337.22391700001</v>
      </c>
      <c r="E34" s="80">
        <f t="shared" si="7"/>
        <v>164770.46055199983</v>
      </c>
      <c r="G34" s="91">
        <v>107612.39591799985</v>
      </c>
      <c r="H34" s="91">
        <v>160292.95513800008</v>
      </c>
      <c r="I34" s="80">
        <f t="shared" si="8"/>
        <v>267905.35105599993</v>
      </c>
      <c r="K34" s="91">
        <v>142890.72471799998</v>
      </c>
      <c r="L34" s="91">
        <v>217129.27800899997</v>
      </c>
      <c r="M34" s="80">
        <f t="shared" si="9"/>
        <v>360020.00272699993</v>
      </c>
      <c r="O34" s="91">
        <v>1087172.7135070001</v>
      </c>
      <c r="P34" s="91">
        <v>1242364.5179639999</v>
      </c>
      <c r="Q34" s="80">
        <f t="shared" si="10"/>
        <v>2329537.2314710002</v>
      </c>
      <c r="S34" s="113">
        <f t="shared" si="11"/>
        <v>1458109.0707779997</v>
      </c>
      <c r="T34" s="113">
        <f t="shared" si="12"/>
        <v>1664123.9750279998</v>
      </c>
      <c r="U34" s="113">
        <f t="shared" si="13"/>
        <v>3122233.0458059995</v>
      </c>
      <c r="X34" s="140"/>
    </row>
    <row r="35" spans="1:24" x14ac:dyDescent="0.3">
      <c r="B35" s="142" t="s">
        <v>116</v>
      </c>
      <c r="C35" s="91">
        <v>107000.83340499985</v>
      </c>
      <c r="D35" s="91">
        <v>73482.852356000018</v>
      </c>
      <c r="E35" s="80">
        <f t="shared" si="7"/>
        <v>180483.68576099986</v>
      </c>
      <c r="G35" s="91">
        <v>60329.167443999926</v>
      </c>
      <c r="H35" s="91">
        <v>23797.011435000004</v>
      </c>
      <c r="I35" s="80">
        <f t="shared" si="8"/>
        <v>84126.178878999926</v>
      </c>
      <c r="K35" s="91">
        <v>81686.374603000077</v>
      </c>
      <c r="L35" s="91">
        <v>52378.415330999989</v>
      </c>
      <c r="M35" s="80">
        <f t="shared" si="9"/>
        <v>134064.78993400006</v>
      </c>
      <c r="O35" s="91">
        <v>644874.58295000042</v>
      </c>
      <c r="P35" s="91">
        <v>444046.73801099986</v>
      </c>
      <c r="Q35" s="80">
        <f t="shared" si="10"/>
        <v>1088921.3209610004</v>
      </c>
      <c r="S35" s="113">
        <f t="shared" si="11"/>
        <v>893890.95840200025</v>
      </c>
      <c r="T35" s="113">
        <f t="shared" si="12"/>
        <v>593705.01713299984</v>
      </c>
      <c r="U35" s="113">
        <f t="shared" si="13"/>
        <v>1487595.9755350002</v>
      </c>
      <c r="X35" s="140"/>
    </row>
    <row r="36" spans="1:24" x14ac:dyDescent="0.3">
      <c r="B36" s="142" t="s">
        <v>107</v>
      </c>
      <c r="C36" s="91">
        <v>96887.418240999774</v>
      </c>
      <c r="D36" s="91">
        <v>14504.734307999986</v>
      </c>
      <c r="E36" s="80">
        <f t="shared" si="7"/>
        <v>111392.15254899976</v>
      </c>
      <c r="G36" s="91">
        <v>34406.007717999943</v>
      </c>
      <c r="H36" s="91">
        <v>10454.775729999998</v>
      </c>
      <c r="I36" s="80">
        <f>+H36+G36</f>
        <v>44860.783447999944</v>
      </c>
      <c r="K36" s="91">
        <v>33150.178216000008</v>
      </c>
      <c r="L36" s="91">
        <v>9041.8531409999978</v>
      </c>
      <c r="M36" s="80">
        <f>+L36+K36</f>
        <v>42192.031357000007</v>
      </c>
      <c r="O36" s="91">
        <v>254830.88805399984</v>
      </c>
      <c r="P36" s="91">
        <v>304740.09339699982</v>
      </c>
      <c r="Q36" s="80">
        <f>+P36+O36</f>
        <v>559570.98145099962</v>
      </c>
      <c r="S36" s="113">
        <f>+C36+G36+K36+O36</f>
        <v>419274.49222899956</v>
      </c>
      <c r="T36" s="113">
        <f>+D36+H36+L36+P36</f>
        <v>338741.45657599979</v>
      </c>
      <c r="U36" s="113">
        <f>+S36+T36</f>
        <v>758015.94880499935</v>
      </c>
      <c r="X36" s="140"/>
    </row>
    <row r="37" spans="1:24" x14ac:dyDescent="0.3">
      <c r="B37" s="142"/>
      <c r="E37" s="93"/>
      <c r="I37" s="93"/>
      <c r="M37" s="93"/>
      <c r="Q37" s="93"/>
      <c r="S37" s="113"/>
      <c r="T37" s="113"/>
      <c r="U37" s="113"/>
    </row>
    <row r="38" spans="1:24" s="118" customFormat="1" x14ac:dyDescent="0.3">
      <c r="A38" s="92"/>
      <c r="B38" s="118" t="s">
        <v>126</v>
      </c>
      <c r="C38" s="84">
        <f>+SUM(C39:C46)</f>
        <v>435563.32681099942</v>
      </c>
      <c r="D38" s="84">
        <f>+SUM(D39:D46)</f>
        <v>223058.75797594999</v>
      </c>
      <c r="E38" s="84">
        <f>+SUM(E39:E46)</f>
        <v>658622.08478694945</v>
      </c>
      <c r="F38" s="144"/>
      <c r="G38" s="84">
        <f>+SUM(G39:G46)</f>
        <v>277904.44642484025</v>
      </c>
      <c r="H38" s="84">
        <f>+SUM(H39:H46)</f>
        <v>178297.85086365999</v>
      </c>
      <c r="I38" s="84">
        <f>+SUM(I39:I46)</f>
        <v>456202.29728850024</v>
      </c>
      <c r="J38" s="84"/>
      <c r="K38" s="84">
        <f>+SUM(K39:K46)</f>
        <v>248469.84170301</v>
      </c>
      <c r="L38" s="84">
        <f>+SUM(L39:L46)</f>
        <v>134963.00988036001</v>
      </c>
      <c r="M38" s="84">
        <f>+SUM(M39:M46)</f>
        <v>383432.85158337007</v>
      </c>
      <c r="N38" s="111"/>
      <c r="O38" s="84">
        <f>+SUM(O39:O46)</f>
        <v>1199953.5164923598</v>
      </c>
      <c r="P38" s="84">
        <f>+SUM(P39:P46)</f>
        <v>1435795.6946032499</v>
      </c>
      <c r="Q38" s="84">
        <f>+SUM(Q39:Q46)</f>
        <v>2635749.2110956102</v>
      </c>
      <c r="R38" s="84"/>
      <c r="S38" s="143">
        <f>+C38+G38+K38+O38</f>
        <v>2161891.1314312094</v>
      </c>
      <c r="T38" s="143">
        <f>+D38+H38+L38+P38</f>
        <v>1972115.3133232198</v>
      </c>
      <c r="U38" s="143">
        <f>+S38+T38</f>
        <v>4134006.4447544292</v>
      </c>
      <c r="W38" s="119"/>
    </row>
    <row r="39" spans="1:24" x14ac:dyDescent="0.3">
      <c r="B39" s="142" t="s">
        <v>100</v>
      </c>
      <c r="C39" s="91">
        <v>60132.547755000065</v>
      </c>
      <c r="D39" s="91">
        <v>48860.313298999994</v>
      </c>
      <c r="E39" s="80">
        <f t="shared" ref="E39:E46" si="14">+D39+C39</f>
        <v>108992.86105400007</v>
      </c>
      <c r="G39" s="91">
        <v>30626.778441000024</v>
      </c>
      <c r="H39" s="91">
        <v>24838.622442</v>
      </c>
      <c r="I39" s="80">
        <f t="shared" ref="I39:I46" si="15">+H39+G39</f>
        <v>55465.400883000024</v>
      </c>
      <c r="K39" s="91">
        <v>13638.376792000003</v>
      </c>
      <c r="L39" s="91">
        <v>3795.3721679999999</v>
      </c>
      <c r="M39" s="80">
        <f t="shared" ref="M39:M46" si="16">+L39+K39</f>
        <v>17433.748960000004</v>
      </c>
      <c r="O39" s="91">
        <v>175468.54920399984</v>
      </c>
      <c r="P39" s="91">
        <v>361001.77148099995</v>
      </c>
      <c r="Q39" s="80">
        <f t="shared" ref="Q39:Q46" si="17">+P39+O39</f>
        <v>536470.32068499981</v>
      </c>
      <c r="S39" s="113">
        <f t="shared" si="11"/>
        <v>279866.25219199993</v>
      </c>
      <c r="T39" s="113">
        <f t="shared" si="12"/>
        <v>438496.07938999997</v>
      </c>
      <c r="U39" s="113">
        <f t="shared" si="13"/>
        <v>718362.3315819999</v>
      </c>
      <c r="X39" s="140"/>
    </row>
    <row r="40" spans="1:24" x14ac:dyDescent="0.3">
      <c r="B40" s="142" t="s">
        <v>101</v>
      </c>
      <c r="C40" s="91">
        <v>102985.0470119996</v>
      </c>
      <c r="D40" s="91">
        <v>12946.758490000002</v>
      </c>
      <c r="E40" s="80">
        <f t="shared" si="14"/>
        <v>115931.80550199961</v>
      </c>
      <c r="G40" s="91">
        <v>67649.888308840047</v>
      </c>
      <c r="H40" s="91">
        <v>19287.156287550006</v>
      </c>
      <c r="I40" s="80">
        <f t="shared" si="15"/>
        <v>86937.044596390057</v>
      </c>
      <c r="K40" s="91">
        <v>38779.547790010001</v>
      </c>
      <c r="L40" s="91">
        <v>8559.1323860100001</v>
      </c>
      <c r="M40" s="80">
        <f t="shared" si="16"/>
        <v>47338.680176020003</v>
      </c>
      <c r="O40" s="91">
        <v>162707.65165735997</v>
      </c>
      <c r="P40" s="91">
        <v>183727.13201468001</v>
      </c>
      <c r="Q40" s="80">
        <f t="shared" si="17"/>
        <v>346434.78367203998</v>
      </c>
      <c r="S40" s="113">
        <f t="shared" si="11"/>
        <v>372122.13476820959</v>
      </c>
      <c r="T40" s="113">
        <f t="shared" si="12"/>
        <v>224520.17917824001</v>
      </c>
      <c r="U40" s="113">
        <f t="shared" si="13"/>
        <v>596642.31394644966</v>
      </c>
      <c r="X40" s="140"/>
    </row>
    <row r="41" spans="1:24" x14ac:dyDescent="0.3">
      <c r="B41" s="142" t="s">
        <v>102</v>
      </c>
      <c r="C41" s="91">
        <v>110000.90566400008</v>
      </c>
      <c r="D41" s="91">
        <v>150239.07041099999</v>
      </c>
      <c r="E41" s="80">
        <f t="shared" si="14"/>
        <v>260239.97607500007</v>
      </c>
      <c r="G41" s="91">
        <v>118150.79480200015</v>
      </c>
      <c r="H41" s="91">
        <v>126093.428592</v>
      </c>
      <c r="I41" s="80">
        <f t="shared" si="15"/>
        <v>244244.22339400015</v>
      </c>
      <c r="K41" s="91">
        <v>153908.534686</v>
      </c>
      <c r="L41" s="91">
        <v>115346.12603600003</v>
      </c>
      <c r="M41" s="80">
        <f t="shared" si="16"/>
        <v>269254.66072200006</v>
      </c>
      <c r="O41" s="91">
        <v>500427.00235300011</v>
      </c>
      <c r="P41" s="91">
        <v>641900.92744773009</v>
      </c>
      <c r="Q41" s="80">
        <f t="shared" si="17"/>
        <v>1142327.9298007302</v>
      </c>
      <c r="S41" s="113">
        <f t="shared" si="11"/>
        <v>882487.23750500032</v>
      </c>
      <c r="T41" s="113">
        <f t="shared" si="12"/>
        <v>1033579.55248673</v>
      </c>
      <c r="U41" s="113">
        <f t="shared" si="13"/>
        <v>1916066.7899917304</v>
      </c>
      <c r="X41" s="140"/>
    </row>
    <row r="42" spans="1:24" x14ac:dyDescent="0.3">
      <c r="B42" s="142" t="s">
        <v>122</v>
      </c>
      <c r="C42" s="91">
        <v>30324.731083999999</v>
      </c>
      <c r="D42" s="91">
        <v>3280.7395030000002</v>
      </c>
      <c r="E42" s="80">
        <f t="shared" si="14"/>
        <v>33605.470586999996</v>
      </c>
      <c r="G42" s="91">
        <v>6393.2354990000003</v>
      </c>
      <c r="H42" s="91">
        <v>2657.1347569999998</v>
      </c>
      <c r="I42" s="80">
        <f t="shared" si="15"/>
        <v>9050.3702560000002</v>
      </c>
      <c r="K42" s="91">
        <v>3106.7220729999995</v>
      </c>
      <c r="L42" s="91">
        <v>2893.7105889999998</v>
      </c>
      <c r="M42" s="80">
        <f t="shared" si="16"/>
        <v>6000.4326619999993</v>
      </c>
      <c r="O42" s="91">
        <v>20590.930893000001</v>
      </c>
      <c r="P42" s="91">
        <v>6671.4406499999996</v>
      </c>
      <c r="Q42" s="80">
        <f t="shared" si="17"/>
        <v>27262.371543000001</v>
      </c>
      <c r="S42" s="113">
        <f t="shared" si="11"/>
        <v>60415.619548999995</v>
      </c>
      <c r="T42" s="113">
        <f t="shared" si="12"/>
        <v>15503.025498999999</v>
      </c>
      <c r="U42" s="113">
        <f t="shared" si="13"/>
        <v>75918.645047999991</v>
      </c>
      <c r="X42" s="140"/>
    </row>
    <row r="43" spans="1:24" x14ac:dyDescent="0.3">
      <c r="B43" s="142" t="s">
        <v>103</v>
      </c>
      <c r="C43" s="91">
        <v>4124.570146</v>
      </c>
      <c r="D43" s="91">
        <v>1129.0674665400002</v>
      </c>
      <c r="E43" s="80">
        <f t="shared" si="14"/>
        <v>5253.6376125400002</v>
      </c>
      <c r="G43" s="91">
        <v>4520.6061879999979</v>
      </c>
      <c r="H43" s="91">
        <v>163.92019883</v>
      </c>
      <c r="I43" s="80">
        <f t="shared" si="15"/>
        <v>4684.526386829998</v>
      </c>
      <c r="K43" s="91">
        <v>4237.305664999998</v>
      </c>
      <c r="L43" s="91">
        <v>1200.0839505700001</v>
      </c>
      <c r="M43" s="80">
        <f t="shared" si="16"/>
        <v>5437.3896155699986</v>
      </c>
      <c r="O43" s="91">
        <v>64149.089834999999</v>
      </c>
      <c r="P43" s="91">
        <v>14469.77248148</v>
      </c>
      <c r="Q43" s="80">
        <f t="shared" si="17"/>
        <v>78618.862316479994</v>
      </c>
      <c r="S43" s="113">
        <f t="shared" si="11"/>
        <v>77031.571834000002</v>
      </c>
      <c r="T43" s="113">
        <f t="shared" si="12"/>
        <v>16962.844097420002</v>
      </c>
      <c r="U43" s="113">
        <f t="shared" si="13"/>
        <v>93994.415931420008</v>
      </c>
      <c r="X43" s="140"/>
    </row>
    <row r="44" spans="1:24" x14ac:dyDescent="0.3">
      <c r="B44" s="142" t="s">
        <v>104</v>
      </c>
      <c r="C44" s="91">
        <v>93972.824471999731</v>
      </c>
      <c r="D44" s="91">
        <v>3467.9412169300003</v>
      </c>
      <c r="E44" s="80">
        <f t="shared" si="14"/>
        <v>97440.765688929736</v>
      </c>
      <c r="G44" s="91">
        <v>28047.386924999988</v>
      </c>
      <c r="H44" s="91">
        <v>641.94825145000004</v>
      </c>
      <c r="I44" s="80">
        <f t="shared" si="15"/>
        <v>28689.335176449989</v>
      </c>
      <c r="K44" s="91">
        <v>24364.523127999986</v>
      </c>
      <c r="L44" s="91">
        <v>176.15135878000001</v>
      </c>
      <c r="M44" s="80">
        <f t="shared" si="16"/>
        <v>24540.674486779986</v>
      </c>
      <c r="O44" s="91">
        <v>64496.577286999993</v>
      </c>
      <c r="P44" s="91">
        <v>26802.168991759998</v>
      </c>
      <c r="Q44" s="80">
        <f t="shared" si="17"/>
        <v>91298.746278759994</v>
      </c>
      <c r="S44" s="113">
        <f t="shared" si="11"/>
        <v>210881.31181199968</v>
      </c>
      <c r="T44" s="113">
        <f t="shared" si="12"/>
        <v>31088.209818919997</v>
      </c>
      <c r="U44" s="113">
        <f t="shared" si="13"/>
        <v>241969.52163091968</v>
      </c>
      <c r="X44" s="140"/>
    </row>
    <row r="45" spans="1:24" x14ac:dyDescent="0.3">
      <c r="B45" s="142" t="s">
        <v>105</v>
      </c>
      <c r="C45" s="91">
        <v>17688.36359099999</v>
      </c>
      <c r="D45" s="91">
        <v>2611.3955530000003</v>
      </c>
      <c r="E45" s="80">
        <f t="shared" si="14"/>
        <v>20299.759143999989</v>
      </c>
      <c r="G45" s="91">
        <v>15946.075196</v>
      </c>
      <c r="H45" s="91">
        <v>3803.2310589999997</v>
      </c>
      <c r="I45" s="80">
        <f t="shared" si="15"/>
        <v>19749.306255</v>
      </c>
      <c r="K45" s="91">
        <v>10117.419288000001</v>
      </c>
      <c r="L45" s="91">
        <v>2992.4333919999999</v>
      </c>
      <c r="M45" s="80">
        <f t="shared" si="16"/>
        <v>13109.85268</v>
      </c>
      <c r="O45" s="91">
        <v>212113.71526299993</v>
      </c>
      <c r="P45" s="91">
        <v>200929.13656599997</v>
      </c>
      <c r="Q45" s="80">
        <f t="shared" si="17"/>
        <v>413042.85182899993</v>
      </c>
      <c r="S45" s="113">
        <f t="shared" si="11"/>
        <v>255865.57333799993</v>
      </c>
      <c r="T45" s="113">
        <f t="shared" si="12"/>
        <v>210336.19656999997</v>
      </c>
      <c r="U45" s="113">
        <f t="shared" si="13"/>
        <v>466201.7699079999</v>
      </c>
      <c r="X45" s="140"/>
    </row>
    <row r="46" spans="1:24" x14ac:dyDescent="0.3">
      <c r="B46" s="142" t="s">
        <v>124</v>
      </c>
      <c r="C46" s="115">
        <v>16334.337086999993</v>
      </c>
      <c r="D46" s="115">
        <v>523.47203648000004</v>
      </c>
      <c r="E46" s="179">
        <f t="shared" si="14"/>
        <v>16857.809123479994</v>
      </c>
      <c r="G46" s="115">
        <v>6569.6810650000016</v>
      </c>
      <c r="H46" s="115">
        <v>812.40927582999996</v>
      </c>
      <c r="I46" s="179">
        <f t="shared" si="15"/>
        <v>7382.0903408300019</v>
      </c>
      <c r="K46" s="115">
        <v>317.41228099999995</v>
      </c>
      <c r="L46" s="115">
        <v>0</v>
      </c>
      <c r="M46" s="179">
        <f t="shared" si="16"/>
        <v>317.41228099999995</v>
      </c>
      <c r="O46" s="115">
        <v>0</v>
      </c>
      <c r="P46" s="115">
        <v>293.34497060000001</v>
      </c>
      <c r="Q46" s="179">
        <f t="shared" si="17"/>
        <v>293.34497060000001</v>
      </c>
      <c r="S46" s="180">
        <f t="shared" si="11"/>
        <v>23221.430432999994</v>
      </c>
      <c r="T46" s="180">
        <f t="shared" si="12"/>
        <v>1629.22628291</v>
      </c>
      <c r="U46" s="180">
        <f t="shared" si="13"/>
        <v>24850.656715909994</v>
      </c>
      <c r="X46" s="140"/>
    </row>
    <row r="47" spans="1:24" x14ac:dyDescent="0.3">
      <c r="B47" s="118" t="s">
        <v>54</v>
      </c>
      <c r="C47" s="119">
        <f>+C19+C38</f>
        <v>6430490.9973239936</v>
      </c>
      <c r="D47" s="119">
        <f t="shared" ref="D47:E47" si="18">+D19+D38</f>
        <v>2566262.2569443891</v>
      </c>
      <c r="E47" s="119">
        <f t="shared" si="18"/>
        <v>8996753.2542683817</v>
      </c>
      <c r="G47" s="119">
        <f>+G19+G38</f>
        <v>4261467.89453384</v>
      </c>
      <c r="H47" s="119">
        <f>+H19+H38</f>
        <v>2753985.7655686298</v>
      </c>
      <c r="I47" s="119">
        <f>+I19+I38</f>
        <v>7015453.6601024698</v>
      </c>
      <c r="K47" s="119">
        <f>+K19+K38</f>
        <v>3346958.2910105819</v>
      </c>
      <c r="L47" s="119">
        <f>+L19+L38</f>
        <v>3305106.4666996007</v>
      </c>
      <c r="M47" s="119">
        <f>+M19+M38</f>
        <v>6652064.757710183</v>
      </c>
      <c r="O47" s="119">
        <f>+O19+O38</f>
        <v>31547817.530632988</v>
      </c>
      <c r="P47" s="119">
        <f>+P19+P38</f>
        <v>45915107.685611442</v>
      </c>
      <c r="Q47" s="119">
        <f>+Q19+Q38</f>
        <v>77462925.216244429</v>
      </c>
      <c r="S47" s="120">
        <f>+S19+S38</f>
        <v>45586734.713501401</v>
      </c>
      <c r="T47" s="120">
        <f>+T19+T38</f>
        <v>54540462.174824066</v>
      </c>
      <c r="U47" s="120">
        <f>+U19+U38</f>
        <v>100127196.88832545</v>
      </c>
    </row>
    <row r="49" spans="1:39" s="182" customFormat="1" x14ac:dyDescent="0.3">
      <c r="A49" s="181"/>
      <c r="B49" s="65" t="s">
        <v>133</v>
      </c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</row>
    <row r="50" spans="1:39" x14ac:dyDescent="0.3">
      <c r="A50" s="65"/>
      <c r="B50" s="65"/>
      <c r="C50" s="103"/>
      <c r="D50" s="103"/>
      <c r="E50" s="103"/>
      <c r="F50" s="103"/>
      <c r="G50" s="103"/>
      <c r="H50" s="103"/>
      <c r="I50" s="103"/>
      <c r="J50" s="103"/>
    </row>
    <row r="51" spans="1:39" x14ac:dyDescent="0.3">
      <c r="A51" s="65"/>
      <c r="B51" s="65"/>
      <c r="C51" s="103"/>
      <c r="D51" s="103"/>
      <c r="E51" s="103"/>
      <c r="F51" s="103"/>
      <c r="G51" s="103"/>
      <c r="H51" s="103"/>
      <c r="I51" s="103"/>
      <c r="J51" s="103"/>
    </row>
    <row r="52" spans="1:39" ht="16.2" x14ac:dyDescent="0.35">
      <c r="A52" s="65"/>
      <c r="B52" s="77" t="s">
        <v>55</v>
      </c>
      <c r="C52" s="103"/>
      <c r="D52" s="103"/>
      <c r="E52" s="103"/>
      <c r="F52" s="103"/>
      <c r="G52" s="103"/>
      <c r="H52" s="103"/>
      <c r="I52" s="103"/>
      <c r="J52" s="80"/>
      <c r="R52" s="80"/>
    </row>
    <row r="53" spans="1:39" x14ac:dyDescent="0.3">
      <c r="A53" s="65"/>
      <c r="B53" s="92"/>
      <c r="C53" s="103"/>
      <c r="D53" s="103"/>
      <c r="E53" s="103"/>
      <c r="F53" s="103"/>
      <c r="G53" s="103"/>
      <c r="H53" s="103"/>
      <c r="I53" s="103"/>
      <c r="J53" s="80"/>
      <c r="N53" s="80"/>
      <c r="R53" s="80"/>
    </row>
    <row r="54" spans="1:39" s="109" customFormat="1" ht="24" customHeight="1" x14ac:dyDescent="0.3">
      <c r="A54" s="89"/>
      <c r="B54" s="167"/>
      <c r="C54" s="168" t="s">
        <v>19</v>
      </c>
      <c r="D54" s="166"/>
      <c r="E54" s="166"/>
      <c r="F54" s="106"/>
      <c r="G54" s="166" t="s">
        <v>20</v>
      </c>
      <c r="H54" s="166"/>
      <c r="I54" s="166"/>
      <c r="J54" s="107"/>
      <c r="K54" s="168" t="s">
        <v>21</v>
      </c>
      <c r="L54" s="166"/>
      <c r="M54" s="166"/>
      <c r="N54" s="108"/>
      <c r="O54" s="166" t="s">
        <v>22</v>
      </c>
      <c r="P54" s="166"/>
      <c r="Q54" s="166"/>
      <c r="R54" s="107"/>
      <c r="S54" s="166" t="s">
        <v>33</v>
      </c>
      <c r="T54" s="166"/>
      <c r="U54" s="166"/>
      <c r="W54" s="145"/>
    </row>
    <row r="55" spans="1:39" x14ac:dyDescent="0.3">
      <c r="A55" s="65"/>
      <c r="B55" s="167"/>
      <c r="C55" s="110"/>
      <c r="D55" s="110"/>
      <c r="E55" s="110"/>
      <c r="F55" s="103"/>
      <c r="G55" s="110"/>
      <c r="H55" s="110"/>
      <c r="I55" s="110"/>
      <c r="J55" s="111"/>
      <c r="K55" s="110"/>
      <c r="L55" s="110"/>
      <c r="M55" s="110"/>
      <c r="N55" s="111"/>
      <c r="O55" s="110"/>
      <c r="P55" s="110"/>
      <c r="Q55" s="110"/>
      <c r="R55" s="111"/>
      <c r="S55" s="110"/>
      <c r="T55" s="110"/>
      <c r="U55" s="110"/>
    </row>
    <row r="56" spans="1:39" x14ac:dyDescent="0.3">
      <c r="A56" s="65"/>
      <c r="B56" s="167"/>
      <c r="C56" s="112" t="s">
        <v>26</v>
      </c>
      <c r="D56" s="112" t="s">
        <v>27</v>
      </c>
      <c r="E56" s="112" t="s">
        <v>18</v>
      </c>
      <c r="F56" s="103"/>
      <c r="G56" s="112" t="s">
        <v>26</v>
      </c>
      <c r="H56" s="112" t="s">
        <v>27</v>
      </c>
      <c r="I56" s="112" t="s">
        <v>18</v>
      </c>
      <c r="J56" s="111"/>
      <c r="K56" s="112" t="s">
        <v>26</v>
      </c>
      <c r="L56" s="112" t="s">
        <v>27</v>
      </c>
      <c r="M56" s="112" t="s">
        <v>18</v>
      </c>
      <c r="N56" s="111"/>
      <c r="O56" s="112" t="s">
        <v>26</v>
      </c>
      <c r="P56" s="112" t="s">
        <v>27</v>
      </c>
      <c r="Q56" s="112" t="s">
        <v>18</v>
      </c>
      <c r="R56" s="111"/>
      <c r="S56" s="112" t="s">
        <v>26</v>
      </c>
      <c r="T56" s="112" t="s">
        <v>27</v>
      </c>
      <c r="U56" s="112" t="s">
        <v>18</v>
      </c>
    </row>
    <row r="57" spans="1:39" x14ac:dyDescent="0.3">
      <c r="A57" s="65"/>
      <c r="B57" s="121"/>
      <c r="C57" s="93"/>
      <c r="D57" s="93"/>
      <c r="E57" s="93"/>
      <c r="F57" s="103"/>
      <c r="G57" s="93"/>
      <c r="H57" s="93"/>
      <c r="I57" s="93"/>
      <c r="J57" s="93"/>
      <c r="K57" s="93"/>
      <c r="L57" s="93"/>
      <c r="M57" s="93"/>
      <c r="N57" s="122"/>
      <c r="O57" s="93"/>
      <c r="P57" s="93"/>
      <c r="Q57" s="93"/>
      <c r="R57" s="93"/>
      <c r="S57" s="93"/>
      <c r="T57" s="93"/>
      <c r="U57" s="93"/>
    </row>
    <row r="58" spans="1:39" s="118" customFormat="1" x14ac:dyDescent="0.3">
      <c r="A58" s="92"/>
      <c r="B58" s="118" t="s">
        <v>125</v>
      </c>
      <c r="C58" s="84">
        <f>+SUM(C59:C75)</f>
        <v>256506</v>
      </c>
      <c r="D58" s="84">
        <f t="shared" ref="D58:E58" si="19">+SUM(D59:D75)</f>
        <v>6765</v>
      </c>
      <c r="E58" s="84">
        <f t="shared" si="19"/>
        <v>263271</v>
      </c>
      <c r="F58" s="144"/>
      <c r="G58" s="84">
        <f>+SUM(G59:G75)</f>
        <v>60550</v>
      </c>
      <c r="H58" s="84">
        <f t="shared" ref="H58" si="20">+SUM(H59:H75)</f>
        <v>7832</v>
      </c>
      <c r="I58" s="84">
        <f t="shared" ref="I58" si="21">+SUM(I59:I75)</f>
        <v>68382</v>
      </c>
      <c r="J58" s="84"/>
      <c r="K58" s="84">
        <f>+SUM(K59:K75)</f>
        <v>27858</v>
      </c>
      <c r="L58" s="84">
        <f t="shared" ref="L58" si="22">+SUM(L59:L75)</f>
        <v>5124</v>
      </c>
      <c r="M58" s="84">
        <f t="shared" ref="M58" si="23">+SUM(M59:M75)</f>
        <v>32982</v>
      </c>
      <c r="N58" s="111"/>
      <c r="O58" s="84">
        <f>+SUM(O59:O75)</f>
        <v>79837</v>
      </c>
      <c r="P58" s="84">
        <f t="shared" ref="P58" si="24">+SUM(P59:P75)</f>
        <v>20280</v>
      </c>
      <c r="Q58" s="84">
        <f>+SUM(Q59:Q75)</f>
        <v>100117</v>
      </c>
      <c r="R58" s="84"/>
      <c r="S58" s="143">
        <f>+C58+G58+K58+O58</f>
        <v>424751</v>
      </c>
      <c r="T58" s="143">
        <f>+D58+H58+L58+P58</f>
        <v>40001</v>
      </c>
      <c r="U58" s="143">
        <f>+S58+T58</f>
        <v>464752</v>
      </c>
      <c r="W58" s="119"/>
    </row>
    <row r="59" spans="1:39" x14ac:dyDescent="0.3">
      <c r="A59" s="65"/>
      <c r="B59" s="141" t="s">
        <v>106</v>
      </c>
      <c r="C59" s="80">
        <v>32516</v>
      </c>
      <c r="D59" s="80">
        <v>218</v>
      </c>
      <c r="E59" s="80">
        <f>+C59+D59</f>
        <v>32734</v>
      </c>
      <c r="F59" s="103"/>
      <c r="G59" s="80">
        <v>4709</v>
      </c>
      <c r="H59" s="80">
        <v>756</v>
      </c>
      <c r="I59" s="80">
        <f>+G59+H59</f>
        <v>5465</v>
      </c>
      <c r="J59" s="80"/>
      <c r="K59" s="80">
        <v>1025</v>
      </c>
      <c r="L59" s="80">
        <v>366</v>
      </c>
      <c r="M59" s="80">
        <f>+K59+L59</f>
        <v>1391</v>
      </c>
      <c r="N59" s="80"/>
      <c r="O59" s="80">
        <v>807</v>
      </c>
      <c r="P59" s="80">
        <v>298</v>
      </c>
      <c r="Q59" s="80">
        <f>+O59+P59</f>
        <v>1105</v>
      </c>
      <c r="R59" s="80"/>
      <c r="S59" s="113">
        <f>+C59+G59+K59+O59</f>
        <v>39057</v>
      </c>
      <c r="T59" s="113">
        <f>+D59+H59+L59+P59</f>
        <v>1638</v>
      </c>
      <c r="U59" s="113">
        <f>+S59+T59</f>
        <v>40695</v>
      </c>
    </row>
    <row r="60" spans="1:39" x14ac:dyDescent="0.3">
      <c r="A60" s="65"/>
      <c r="B60" s="141" t="s">
        <v>121</v>
      </c>
      <c r="C60" s="80">
        <v>307</v>
      </c>
      <c r="D60" s="80">
        <v>103</v>
      </c>
      <c r="E60" s="80">
        <f t="shared" ref="E60:E75" si="25">+C60+D60</f>
        <v>410</v>
      </c>
      <c r="F60" s="103"/>
      <c r="G60" s="80">
        <v>368</v>
      </c>
      <c r="H60" s="80">
        <v>159</v>
      </c>
      <c r="I60" s="80">
        <f t="shared" ref="I60:I75" si="26">+G60+H60</f>
        <v>527</v>
      </c>
      <c r="J60" s="80"/>
      <c r="K60" s="80">
        <v>189</v>
      </c>
      <c r="L60" s="80">
        <v>104</v>
      </c>
      <c r="M60" s="80">
        <f t="shared" ref="M60:M75" si="27">+K60+L60</f>
        <v>293</v>
      </c>
      <c r="N60" s="80"/>
      <c r="O60" s="80">
        <v>211</v>
      </c>
      <c r="P60" s="80">
        <v>184</v>
      </c>
      <c r="Q60" s="80">
        <f t="shared" ref="Q60:Q75" si="28">+O60+P60</f>
        <v>395</v>
      </c>
      <c r="R60" s="80"/>
      <c r="S60" s="113">
        <f t="shared" ref="S60:S85" si="29">+C60+G60+K60+O60</f>
        <v>1075</v>
      </c>
      <c r="T60" s="113">
        <f t="shared" ref="T60:T85" si="30">+D60+H60+L60+P60</f>
        <v>550</v>
      </c>
      <c r="U60" s="113">
        <f t="shared" ref="U60:U85" si="31">+S60+T60</f>
        <v>1625</v>
      </c>
    </row>
    <row r="61" spans="1:39" x14ac:dyDescent="0.3">
      <c r="A61" s="65"/>
      <c r="B61" s="141" t="s">
        <v>119</v>
      </c>
      <c r="C61" s="80">
        <v>13304</v>
      </c>
      <c r="D61" s="80">
        <v>182</v>
      </c>
      <c r="E61" s="80">
        <f t="shared" si="25"/>
        <v>13486</v>
      </c>
      <c r="F61" s="103"/>
      <c r="G61" s="80">
        <v>3408</v>
      </c>
      <c r="H61" s="80">
        <v>296</v>
      </c>
      <c r="I61" s="80">
        <f t="shared" si="26"/>
        <v>3704</v>
      </c>
      <c r="J61" s="80"/>
      <c r="K61" s="80">
        <v>2003</v>
      </c>
      <c r="L61" s="80">
        <v>229</v>
      </c>
      <c r="M61" s="80">
        <f t="shared" si="27"/>
        <v>2232</v>
      </c>
      <c r="N61" s="80"/>
      <c r="O61" s="80">
        <v>7373</v>
      </c>
      <c r="P61" s="80">
        <v>1888</v>
      </c>
      <c r="Q61" s="80">
        <f t="shared" si="28"/>
        <v>9261</v>
      </c>
      <c r="R61" s="80"/>
      <c r="S61" s="113">
        <f t="shared" si="29"/>
        <v>26088</v>
      </c>
      <c r="T61" s="113">
        <f t="shared" si="30"/>
        <v>2595</v>
      </c>
      <c r="U61" s="113">
        <f t="shared" si="31"/>
        <v>28683</v>
      </c>
    </row>
    <row r="62" spans="1:39" x14ac:dyDescent="0.3">
      <c r="A62" s="65"/>
      <c r="B62" s="141" t="s">
        <v>120</v>
      </c>
      <c r="C62" s="80">
        <v>0</v>
      </c>
      <c r="D62" s="80">
        <v>0</v>
      </c>
      <c r="E62" s="80">
        <f t="shared" si="25"/>
        <v>0</v>
      </c>
      <c r="F62" s="103"/>
      <c r="G62" s="80">
        <v>0</v>
      </c>
      <c r="H62" s="80">
        <v>0</v>
      </c>
      <c r="I62" s="80">
        <f t="shared" si="26"/>
        <v>0</v>
      </c>
      <c r="J62" s="80"/>
      <c r="K62" s="80">
        <v>0</v>
      </c>
      <c r="L62" s="80">
        <v>0</v>
      </c>
      <c r="M62" s="80">
        <f t="shared" si="27"/>
        <v>0</v>
      </c>
      <c r="N62" s="80"/>
      <c r="O62" s="80">
        <v>73</v>
      </c>
      <c r="P62" s="80">
        <v>123</v>
      </c>
      <c r="Q62" s="80">
        <f t="shared" si="28"/>
        <v>196</v>
      </c>
      <c r="R62" s="80"/>
      <c r="S62" s="113">
        <f t="shared" si="29"/>
        <v>73</v>
      </c>
      <c r="T62" s="113">
        <f t="shared" si="30"/>
        <v>123</v>
      </c>
      <c r="U62" s="113">
        <f t="shared" si="31"/>
        <v>196</v>
      </c>
    </row>
    <row r="63" spans="1:39" x14ac:dyDescent="0.3">
      <c r="A63" s="65"/>
      <c r="B63" s="141" t="s">
        <v>123</v>
      </c>
      <c r="C63" s="80">
        <v>0</v>
      </c>
      <c r="D63" s="80">
        <v>1</v>
      </c>
      <c r="E63" s="80">
        <f t="shared" si="25"/>
        <v>1</v>
      </c>
      <c r="F63" s="103"/>
      <c r="G63" s="80">
        <v>0</v>
      </c>
      <c r="H63" s="80">
        <v>1</v>
      </c>
      <c r="I63" s="80">
        <f t="shared" si="26"/>
        <v>1</v>
      </c>
      <c r="J63" s="80"/>
      <c r="K63" s="80">
        <v>1</v>
      </c>
      <c r="L63" s="80">
        <v>0</v>
      </c>
      <c r="M63" s="80">
        <f t="shared" si="27"/>
        <v>1</v>
      </c>
      <c r="N63" s="80"/>
      <c r="O63" s="80">
        <v>593</v>
      </c>
      <c r="P63" s="80">
        <v>131</v>
      </c>
      <c r="Q63" s="80">
        <f t="shared" si="28"/>
        <v>724</v>
      </c>
      <c r="R63" s="80"/>
      <c r="S63" s="113">
        <f t="shared" si="29"/>
        <v>594</v>
      </c>
      <c r="T63" s="113">
        <f t="shared" si="30"/>
        <v>133</v>
      </c>
      <c r="U63" s="113">
        <f t="shared" si="31"/>
        <v>727</v>
      </c>
    </row>
    <row r="64" spans="1:39" x14ac:dyDescent="0.3">
      <c r="A64" s="65"/>
      <c r="B64" s="141" t="s">
        <v>118</v>
      </c>
      <c r="C64" s="80">
        <v>10204</v>
      </c>
      <c r="D64" s="80">
        <v>1885</v>
      </c>
      <c r="E64" s="80">
        <f t="shared" si="25"/>
        <v>12089</v>
      </c>
      <c r="F64" s="103"/>
      <c r="G64" s="80">
        <v>3214</v>
      </c>
      <c r="H64" s="80">
        <v>1415</v>
      </c>
      <c r="I64" s="80">
        <f t="shared" si="26"/>
        <v>4629</v>
      </c>
      <c r="J64" s="80"/>
      <c r="K64" s="80">
        <v>1384</v>
      </c>
      <c r="L64" s="80">
        <v>1142</v>
      </c>
      <c r="M64" s="80">
        <f t="shared" si="27"/>
        <v>2526</v>
      </c>
      <c r="N64" s="80"/>
      <c r="O64" s="80">
        <v>5880</v>
      </c>
      <c r="P64" s="80">
        <v>3487</v>
      </c>
      <c r="Q64" s="80">
        <f t="shared" si="28"/>
        <v>9367</v>
      </c>
      <c r="R64" s="80"/>
      <c r="S64" s="113">
        <f t="shared" si="29"/>
        <v>20682</v>
      </c>
      <c r="T64" s="113">
        <f t="shared" si="30"/>
        <v>7929</v>
      </c>
      <c r="U64" s="113">
        <f t="shared" si="31"/>
        <v>28611</v>
      </c>
    </row>
    <row r="65" spans="1:23" x14ac:dyDescent="0.3">
      <c r="A65" s="65"/>
      <c r="B65" s="141" t="s">
        <v>117</v>
      </c>
      <c r="C65" s="80">
        <v>53895</v>
      </c>
      <c r="D65" s="80">
        <v>498</v>
      </c>
      <c r="E65" s="80">
        <f t="shared" si="25"/>
        <v>54393</v>
      </c>
      <c r="F65" s="103"/>
      <c r="G65" s="80">
        <v>7937</v>
      </c>
      <c r="H65" s="80">
        <v>326</v>
      </c>
      <c r="I65" s="80">
        <f t="shared" si="26"/>
        <v>8263</v>
      </c>
      <c r="J65" s="80"/>
      <c r="K65" s="80">
        <v>2886</v>
      </c>
      <c r="L65" s="80">
        <v>342</v>
      </c>
      <c r="M65" s="80">
        <f t="shared" si="27"/>
        <v>3228</v>
      </c>
      <c r="N65" s="80"/>
      <c r="O65" s="80">
        <v>5372</v>
      </c>
      <c r="P65" s="80">
        <v>1342</v>
      </c>
      <c r="Q65" s="80">
        <f t="shared" si="28"/>
        <v>6714</v>
      </c>
      <c r="R65" s="80"/>
      <c r="S65" s="113">
        <f t="shared" si="29"/>
        <v>70090</v>
      </c>
      <c r="T65" s="113">
        <f t="shared" si="30"/>
        <v>2508</v>
      </c>
      <c r="U65" s="113">
        <f t="shared" si="31"/>
        <v>72598</v>
      </c>
    </row>
    <row r="66" spans="1:23" x14ac:dyDescent="0.3">
      <c r="A66" s="65"/>
      <c r="B66" s="141" t="s">
        <v>110</v>
      </c>
      <c r="C66" s="80">
        <v>16933</v>
      </c>
      <c r="D66" s="80">
        <v>339</v>
      </c>
      <c r="E66" s="80">
        <f t="shared" si="25"/>
        <v>17272</v>
      </c>
      <c r="F66" s="103"/>
      <c r="G66" s="80">
        <v>7971</v>
      </c>
      <c r="H66" s="80">
        <v>595</v>
      </c>
      <c r="I66" s="80">
        <f t="shared" si="26"/>
        <v>8566</v>
      </c>
      <c r="J66" s="80"/>
      <c r="K66" s="80">
        <v>4653</v>
      </c>
      <c r="L66" s="80">
        <v>433</v>
      </c>
      <c r="M66" s="80">
        <f t="shared" si="27"/>
        <v>5086</v>
      </c>
      <c r="N66" s="80"/>
      <c r="O66" s="80">
        <v>17008</v>
      </c>
      <c r="P66" s="80">
        <v>2120</v>
      </c>
      <c r="Q66" s="80">
        <f t="shared" si="28"/>
        <v>19128</v>
      </c>
      <c r="R66" s="80"/>
      <c r="S66" s="113">
        <f t="shared" si="29"/>
        <v>46565</v>
      </c>
      <c r="T66" s="113">
        <f t="shared" si="30"/>
        <v>3487</v>
      </c>
      <c r="U66" s="113">
        <f t="shared" si="31"/>
        <v>50052</v>
      </c>
    </row>
    <row r="67" spans="1:23" x14ac:dyDescent="0.3">
      <c r="B67" s="142" t="s">
        <v>108</v>
      </c>
      <c r="C67" s="91">
        <v>9359</v>
      </c>
      <c r="D67" s="91">
        <v>506</v>
      </c>
      <c r="E67" s="80">
        <f t="shared" si="25"/>
        <v>9865</v>
      </c>
      <c r="G67" s="91">
        <v>3447</v>
      </c>
      <c r="H67" s="91">
        <v>1083</v>
      </c>
      <c r="I67" s="80">
        <f t="shared" si="26"/>
        <v>4530</v>
      </c>
      <c r="K67" s="91">
        <v>2185</v>
      </c>
      <c r="L67" s="91">
        <v>760</v>
      </c>
      <c r="M67" s="80">
        <f t="shared" si="27"/>
        <v>2945</v>
      </c>
      <c r="O67" s="91">
        <v>6138</v>
      </c>
      <c r="P67" s="91">
        <v>2247</v>
      </c>
      <c r="Q67" s="80">
        <f t="shared" si="28"/>
        <v>8385</v>
      </c>
      <c r="S67" s="113">
        <f t="shared" si="29"/>
        <v>21129</v>
      </c>
      <c r="T67" s="113">
        <f t="shared" si="30"/>
        <v>4596</v>
      </c>
      <c r="U67" s="113">
        <f t="shared" si="31"/>
        <v>25725</v>
      </c>
    </row>
    <row r="68" spans="1:23" x14ac:dyDescent="0.3">
      <c r="B68" s="142" t="s">
        <v>109</v>
      </c>
      <c r="C68" s="91">
        <v>7753</v>
      </c>
      <c r="D68" s="91">
        <v>107</v>
      </c>
      <c r="E68" s="80">
        <f t="shared" si="25"/>
        <v>7860</v>
      </c>
      <c r="G68" s="91">
        <v>1716</v>
      </c>
      <c r="H68" s="91">
        <v>61</v>
      </c>
      <c r="I68" s="80">
        <f t="shared" si="26"/>
        <v>1777</v>
      </c>
      <c r="K68" s="91">
        <v>895</v>
      </c>
      <c r="L68" s="91">
        <v>40</v>
      </c>
      <c r="M68" s="80">
        <f t="shared" si="27"/>
        <v>935</v>
      </c>
      <c r="O68" s="91">
        <v>3258</v>
      </c>
      <c r="P68" s="91">
        <v>682</v>
      </c>
      <c r="Q68" s="80">
        <f t="shared" si="28"/>
        <v>3940</v>
      </c>
      <c r="S68" s="113">
        <f t="shared" si="29"/>
        <v>13622</v>
      </c>
      <c r="T68" s="113">
        <f t="shared" si="30"/>
        <v>890</v>
      </c>
      <c r="U68" s="113">
        <f t="shared" si="31"/>
        <v>14512</v>
      </c>
    </row>
    <row r="69" spans="1:23" x14ac:dyDescent="0.3">
      <c r="B69" s="142" t="s">
        <v>111</v>
      </c>
      <c r="C69" s="91">
        <v>40089</v>
      </c>
      <c r="D69" s="91">
        <v>1345</v>
      </c>
      <c r="E69" s="80">
        <f t="shared" si="25"/>
        <v>41434</v>
      </c>
      <c r="G69" s="91">
        <v>10656</v>
      </c>
      <c r="H69" s="91">
        <v>1277</v>
      </c>
      <c r="I69" s="80">
        <f t="shared" si="26"/>
        <v>11933</v>
      </c>
      <c r="K69" s="91">
        <v>3957</v>
      </c>
      <c r="L69" s="91">
        <v>464</v>
      </c>
      <c r="M69" s="80">
        <f t="shared" si="27"/>
        <v>4421</v>
      </c>
      <c r="O69" s="91">
        <v>4063</v>
      </c>
      <c r="P69" s="91">
        <v>770</v>
      </c>
      <c r="Q69" s="80">
        <f t="shared" si="28"/>
        <v>4833</v>
      </c>
      <c r="S69" s="113">
        <f t="shared" si="29"/>
        <v>58765</v>
      </c>
      <c r="T69" s="113">
        <f t="shared" si="30"/>
        <v>3856</v>
      </c>
      <c r="U69" s="113">
        <f t="shared" si="31"/>
        <v>62621</v>
      </c>
    </row>
    <row r="70" spans="1:23" x14ac:dyDescent="0.3">
      <c r="B70" s="142" t="s">
        <v>112</v>
      </c>
      <c r="C70" s="91">
        <v>3335</v>
      </c>
      <c r="D70" s="91">
        <v>384</v>
      </c>
      <c r="E70" s="80">
        <f t="shared" si="25"/>
        <v>3719</v>
      </c>
      <c r="G70" s="91">
        <v>2612</v>
      </c>
      <c r="H70" s="91">
        <v>435</v>
      </c>
      <c r="I70" s="80">
        <f t="shared" si="26"/>
        <v>3047</v>
      </c>
      <c r="K70" s="91">
        <v>1588</v>
      </c>
      <c r="L70" s="91">
        <v>385</v>
      </c>
      <c r="M70" s="80">
        <f t="shared" si="27"/>
        <v>1973</v>
      </c>
      <c r="O70" s="91">
        <v>2293</v>
      </c>
      <c r="P70" s="91">
        <v>1146</v>
      </c>
      <c r="Q70" s="80">
        <f t="shared" si="28"/>
        <v>3439</v>
      </c>
      <c r="S70" s="113">
        <f t="shared" si="29"/>
        <v>9828</v>
      </c>
      <c r="T70" s="113">
        <f t="shared" si="30"/>
        <v>2350</v>
      </c>
      <c r="U70" s="113">
        <f t="shared" si="31"/>
        <v>12178</v>
      </c>
    </row>
    <row r="71" spans="1:23" x14ac:dyDescent="0.3">
      <c r="B71" s="142" t="s">
        <v>113</v>
      </c>
      <c r="C71" s="91">
        <v>38153</v>
      </c>
      <c r="D71" s="91">
        <v>141</v>
      </c>
      <c r="E71" s="80">
        <f t="shared" si="25"/>
        <v>38294</v>
      </c>
      <c r="G71" s="91">
        <v>6988</v>
      </c>
      <c r="H71" s="91">
        <v>358</v>
      </c>
      <c r="I71" s="80">
        <f t="shared" si="26"/>
        <v>7346</v>
      </c>
      <c r="K71" s="91">
        <v>2616</v>
      </c>
      <c r="L71" s="91">
        <v>168</v>
      </c>
      <c r="M71" s="80">
        <f t="shared" si="27"/>
        <v>2784</v>
      </c>
      <c r="O71" s="91">
        <v>8476</v>
      </c>
      <c r="P71" s="91">
        <v>446</v>
      </c>
      <c r="Q71" s="80">
        <f t="shared" si="28"/>
        <v>8922</v>
      </c>
      <c r="S71" s="113">
        <f t="shared" si="29"/>
        <v>56233</v>
      </c>
      <c r="T71" s="113">
        <f t="shared" si="30"/>
        <v>1113</v>
      </c>
      <c r="U71" s="113">
        <f t="shared" si="31"/>
        <v>57346</v>
      </c>
    </row>
    <row r="72" spans="1:23" x14ac:dyDescent="0.3">
      <c r="B72" s="142" t="s">
        <v>114</v>
      </c>
      <c r="C72" s="91">
        <v>15245</v>
      </c>
      <c r="D72" s="91">
        <v>640</v>
      </c>
      <c r="E72" s="80">
        <f t="shared" si="25"/>
        <v>15885</v>
      </c>
      <c r="G72" s="91">
        <v>3688</v>
      </c>
      <c r="H72" s="91">
        <v>574</v>
      </c>
      <c r="I72" s="80">
        <f t="shared" si="26"/>
        <v>4262</v>
      </c>
      <c r="K72" s="91">
        <v>2018</v>
      </c>
      <c r="L72" s="91">
        <v>305</v>
      </c>
      <c r="M72" s="80">
        <f t="shared" si="27"/>
        <v>2323</v>
      </c>
      <c r="O72" s="91">
        <v>5927</v>
      </c>
      <c r="P72" s="91">
        <v>1252</v>
      </c>
      <c r="Q72" s="80">
        <f t="shared" si="28"/>
        <v>7179</v>
      </c>
      <c r="S72" s="113">
        <f t="shared" si="29"/>
        <v>26878</v>
      </c>
      <c r="T72" s="113">
        <f t="shared" si="30"/>
        <v>2771</v>
      </c>
      <c r="U72" s="113">
        <f t="shared" si="31"/>
        <v>29649</v>
      </c>
    </row>
    <row r="73" spans="1:23" x14ac:dyDescent="0.3">
      <c r="B73" s="142" t="s">
        <v>115</v>
      </c>
      <c r="C73" s="91">
        <v>2309</v>
      </c>
      <c r="D73" s="91">
        <v>107</v>
      </c>
      <c r="E73" s="80">
        <f t="shared" si="25"/>
        <v>2416</v>
      </c>
      <c r="G73" s="91">
        <v>1420</v>
      </c>
      <c r="H73" s="91">
        <v>271</v>
      </c>
      <c r="I73" s="80">
        <f t="shared" si="26"/>
        <v>1691</v>
      </c>
      <c r="K73" s="91">
        <v>610</v>
      </c>
      <c r="L73" s="91">
        <v>197</v>
      </c>
      <c r="M73" s="80">
        <f t="shared" si="27"/>
        <v>807</v>
      </c>
      <c r="O73" s="91">
        <v>2145</v>
      </c>
      <c r="P73" s="91">
        <v>505</v>
      </c>
      <c r="Q73" s="80">
        <f t="shared" si="28"/>
        <v>2650</v>
      </c>
      <c r="S73" s="113">
        <f t="shared" si="29"/>
        <v>6484</v>
      </c>
      <c r="T73" s="113">
        <f t="shared" si="30"/>
        <v>1080</v>
      </c>
      <c r="U73" s="113">
        <f t="shared" si="31"/>
        <v>7564</v>
      </c>
    </row>
    <row r="74" spans="1:23" x14ac:dyDescent="0.3">
      <c r="B74" s="142" t="s">
        <v>116</v>
      </c>
      <c r="C74" s="91">
        <v>5785</v>
      </c>
      <c r="D74" s="91">
        <v>111</v>
      </c>
      <c r="E74" s="80">
        <f t="shared" si="25"/>
        <v>5896</v>
      </c>
      <c r="G74" s="91">
        <v>1454</v>
      </c>
      <c r="H74" s="91">
        <v>127</v>
      </c>
      <c r="I74" s="80">
        <f t="shared" si="26"/>
        <v>1581</v>
      </c>
      <c r="K74" s="91">
        <v>1081</v>
      </c>
      <c r="L74" s="91">
        <v>67</v>
      </c>
      <c r="M74" s="80">
        <f t="shared" si="27"/>
        <v>1148</v>
      </c>
      <c r="O74" s="91">
        <v>2361</v>
      </c>
      <c r="P74" s="91">
        <v>425</v>
      </c>
      <c r="Q74" s="80">
        <f t="shared" si="28"/>
        <v>2786</v>
      </c>
      <c r="S74" s="113">
        <f t="shared" si="29"/>
        <v>10681</v>
      </c>
      <c r="T74" s="113">
        <f t="shared" si="30"/>
        <v>730</v>
      </c>
      <c r="U74" s="113">
        <f t="shared" si="31"/>
        <v>11411</v>
      </c>
    </row>
    <row r="75" spans="1:23" x14ac:dyDescent="0.3">
      <c r="B75" s="142" t="s">
        <v>107</v>
      </c>
      <c r="C75" s="91">
        <v>7319</v>
      </c>
      <c r="D75" s="91">
        <v>198</v>
      </c>
      <c r="E75" s="80">
        <f t="shared" si="25"/>
        <v>7517</v>
      </c>
      <c r="G75" s="91">
        <v>962</v>
      </c>
      <c r="H75" s="91">
        <v>98</v>
      </c>
      <c r="I75" s="80">
        <f t="shared" si="26"/>
        <v>1060</v>
      </c>
      <c r="K75" s="91">
        <v>767</v>
      </c>
      <c r="L75" s="91">
        <v>122</v>
      </c>
      <c r="M75" s="80">
        <f t="shared" si="27"/>
        <v>889</v>
      </c>
      <c r="O75" s="91">
        <v>7859</v>
      </c>
      <c r="P75" s="91">
        <v>3234</v>
      </c>
      <c r="Q75" s="80">
        <f t="shared" si="28"/>
        <v>11093</v>
      </c>
      <c r="S75" s="113">
        <f>+C75+G75+K75+O75</f>
        <v>16907</v>
      </c>
      <c r="T75" s="113">
        <f>+D75+H75+L75+P75</f>
        <v>3652</v>
      </c>
      <c r="U75" s="113">
        <f>+S75+T75</f>
        <v>20559</v>
      </c>
    </row>
    <row r="76" spans="1:23" x14ac:dyDescent="0.3">
      <c r="E76" s="93"/>
      <c r="I76" s="93"/>
      <c r="M76" s="93"/>
      <c r="Q76" s="93"/>
      <c r="S76" s="113"/>
      <c r="T76" s="113"/>
      <c r="U76" s="113"/>
    </row>
    <row r="77" spans="1:23" s="118" customFormat="1" x14ac:dyDescent="0.3">
      <c r="A77" s="92"/>
      <c r="B77" s="118" t="s">
        <v>126</v>
      </c>
      <c r="C77" s="84">
        <f>+SUM(C78:C85)</f>
        <v>21196</v>
      </c>
      <c r="D77" s="84">
        <f>+SUM(D78:D85)</f>
        <v>615</v>
      </c>
      <c r="E77" s="84">
        <f>+SUM(E78:E85)</f>
        <v>21811</v>
      </c>
      <c r="F77" s="144"/>
      <c r="G77" s="84">
        <f>+SUM(G78:G85)</f>
        <v>4797</v>
      </c>
      <c r="H77" s="84">
        <f>+SUM(H78:H85)</f>
        <v>621</v>
      </c>
      <c r="I77" s="84">
        <f>+SUM(I78:I85)</f>
        <v>5418</v>
      </c>
      <c r="J77" s="84"/>
      <c r="K77" s="84">
        <f>+SUM(K78:K85)</f>
        <v>3505</v>
      </c>
      <c r="L77" s="84">
        <f>+SUM(L78:L85)</f>
        <v>355</v>
      </c>
      <c r="M77" s="84">
        <f>+SUM(M78:M85)</f>
        <v>3860</v>
      </c>
      <c r="N77" s="111"/>
      <c r="O77" s="84">
        <f>+SUM(O78:O85)</f>
        <v>5003</v>
      </c>
      <c r="P77" s="84">
        <f>+SUM(P78:P85)</f>
        <v>2448</v>
      </c>
      <c r="Q77" s="84">
        <f>+SUM(Q78:Q85)</f>
        <v>7451</v>
      </c>
      <c r="R77" s="84"/>
      <c r="S77" s="143">
        <f>+C77+G77+K77+O77</f>
        <v>34501</v>
      </c>
      <c r="T77" s="143">
        <f>+D77+H77+L77+P77</f>
        <v>4039</v>
      </c>
      <c r="U77" s="143">
        <f>+S77+T77</f>
        <v>38540</v>
      </c>
      <c r="W77" s="119"/>
    </row>
    <row r="78" spans="1:23" x14ac:dyDescent="0.3">
      <c r="B78" s="142" t="s">
        <v>100</v>
      </c>
      <c r="C78" s="91">
        <v>3197</v>
      </c>
      <c r="D78" s="91">
        <v>71</v>
      </c>
      <c r="E78" s="80">
        <f t="shared" ref="E78:E85" si="32">+C78+D78</f>
        <v>3268</v>
      </c>
      <c r="G78" s="91">
        <v>516</v>
      </c>
      <c r="H78" s="91">
        <v>53</v>
      </c>
      <c r="I78" s="80">
        <f t="shared" ref="I78:I85" si="33">+G78+H78</f>
        <v>569</v>
      </c>
      <c r="K78" s="91">
        <v>164</v>
      </c>
      <c r="L78" s="91">
        <v>45</v>
      </c>
      <c r="M78" s="80">
        <f t="shared" ref="M78:M85" si="34">+K78+L78</f>
        <v>209</v>
      </c>
      <c r="O78" s="91">
        <v>231</v>
      </c>
      <c r="P78" s="91">
        <v>802</v>
      </c>
      <c r="Q78" s="80">
        <f t="shared" ref="Q78:Q85" si="35">+O78+P78</f>
        <v>1033</v>
      </c>
      <c r="S78" s="113">
        <f t="shared" si="29"/>
        <v>4108</v>
      </c>
      <c r="T78" s="113">
        <f t="shared" si="30"/>
        <v>971</v>
      </c>
      <c r="U78" s="113">
        <f t="shared" si="31"/>
        <v>5079</v>
      </c>
    </row>
    <row r="79" spans="1:23" x14ac:dyDescent="0.3">
      <c r="B79" s="142" t="s">
        <v>101</v>
      </c>
      <c r="C79" s="91">
        <v>6550</v>
      </c>
      <c r="D79" s="91">
        <v>149</v>
      </c>
      <c r="E79" s="80">
        <f t="shared" si="32"/>
        <v>6699</v>
      </c>
      <c r="G79" s="91">
        <v>996</v>
      </c>
      <c r="H79" s="91">
        <v>116</v>
      </c>
      <c r="I79" s="80">
        <f t="shared" si="33"/>
        <v>1112</v>
      </c>
      <c r="K79" s="91">
        <v>323</v>
      </c>
      <c r="L79" s="91">
        <v>30</v>
      </c>
      <c r="M79" s="80">
        <f t="shared" si="34"/>
        <v>353</v>
      </c>
      <c r="O79" s="91">
        <v>733</v>
      </c>
      <c r="P79" s="91">
        <v>300</v>
      </c>
      <c r="Q79" s="80">
        <f t="shared" si="35"/>
        <v>1033</v>
      </c>
      <c r="S79" s="113">
        <f t="shared" si="29"/>
        <v>8602</v>
      </c>
      <c r="T79" s="113">
        <f t="shared" si="30"/>
        <v>595</v>
      </c>
      <c r="U79" s="113">
        <f t="shared" si="31"/>
        <v>9197</v>
      </c>
    </row>
    <row r="80" spans="1:23" x14ac:dyDescent="0.3">
      <c r="B80" s="142" t="s">
        <v>102</v>
      </c>
      <c r="C80" s="91">
        <v>1584</v>
      </c>
      <c r="D80" s="91">
        <v>354</v>
      </c>
      <c r="E80" s="80">
        <f t="shared" si="32"/>
        <v>1938</v>
      </c>
      <c r="G80" s="91">
        <v>1989</v>
      </c>
      <c r="H80" s="91">
        <v>434</v>
      </c>
      <c r="I80" s="80">
        <f t="shared" si="33"/>
        <v>2423</v>
      </c>
      <c r="K80" s="91">
        <v>2411</v>
      </c>
      <c r="L80" s="91">
        <v>264</v>
      </c>
      <c r="M80" s="80">
        <f t="shared" si="34"/>
        <v>2675</v>
      </c>
      <c r="O80" s="91">
        <v>3127</v>
      </c>
      <c r="P80" s="91">
        <v>1129</v>
      </c>
      <c r="Q80" s="80">
        <f t="shared" si="35"/>
        <v>4256</v>
      </c>
      <c r="S80" s="113">
        <f t="shared" si="29"/>
        <v>9111</v>
      </c>
      <c r="T80" s="113">
        <f t="shared" si="30"/>
        <v>2181</v>
      </c>
      <c r="U80" s="113">
        <f t="shared" si="31"/>
        <v>11292</v>
      </c>
    </row>
    <row r="81" spans="2:21" x14ac:dyDescent="0.3">
      <c r="B81" s="142" t="s">
        <v>122</v>
      </c>
      <c r="C81" s="91">
        <v>196</v>
      </c>
      <c r="D81" s="91">
        <v>19</v>
      </c>
      <c r="E81" s="80">
        <f t="shared" si="32"/>
        <v>215</v>
      </c>
      <c r="G81" s="91">
        <v>49</v>
      </c>
      <c r="H81" s="91">
        <v>4</v>
      </c>
      <c r="I81" s="80">
        <f t="shared" si="33"/>
        <v>53</v>
      </c>
      <c r="K81" s="91">
        <v>41</v>
      </c>
      <c r="L81" s="91">
        <v>1</v>
      </c>
      <c r="M81" s="80">
        <f t="shared" si="34"/>
        <v>42</v>
      </c>
      <c r="O81" s="91">
        <v>51</v>
      </c>
      <c r="P81" s="91">
        <v>10</v>
      </c>
      <c r="Q81" s="80">
        <f t="shared" si="35"/>
        <v>61</v>
      </c>
      <c r="S81" s="113">
        <f t="shared" si="29"/>
        <v>337</v>
      </c>
      <c r="T81" s="113">
        <f t="shared" si="30"/>
        <v>34</v>
      </c>
      <c r="U81" s="113">
        <f t="shared" si="31"/>
        <v>371</v>
      </c>
    </row>
    <row r="82" spans="2:21" x14ac:dyDescent="0.3">
      <c r="B82" s="142" t="s">
        <v>103</v>
      </c>
      <c r="C82" s="91">
        <v>577</v>
      </c>
      <c r="D82" s="91">
        <v>5</v>
      </c>
      <c r="E82" s="80">
        <f t="shared" si="32"/>
        <v>582</v>
      </c>
      <c r="G82" s="91">
        <v>275</v>
      </c>
      <c r="H82" s="91">
        <v>2</v>
      </c>
      <c r="I82" s="80">
        <f t="shared" si="33"/>
        <v>277</v>
      </c>
      <c r="K82" s="91">
        <v>152</v>
      </c>
      <c r="L82" s="91">
        <v>7</v>
      </c>
      <c r="M82" s="80">
        <f t="shared" si="34"/>
        <v>159</v>
      </c>
      <c r="O82" s="91">
        <v>227</v>
      </c>
      <c r="P82" s="91">
        <v>38</v>
      </c>
      <c r="Q82" s="80">
        <f t="shared" si="35"/>
        <v>265</v>
      </c>
      <c r="S82" s="113">
        <f t="shared" si="29"/>
        <v>1231</v>
      </c>
      <c r="T82" s="113">
        <f t="shared" si="30"/>
        <v>52</v>
      </c>
      <c r="U82" s="113">
        <f t="shared" si="31"/>
        <v>1283</v>
      </c>
    </row>
    <row r="83" spans="2:21" x14ac:dyDescent="0.3">
      <c r="B83" s="142" t="s">
        <v>104</v>
      </c>
      <c r="C83" s="91">
        <v>8123</v>
      </c>
      <c r="D83" s="91">
        <v>8</v>
      </c>
      <c r="E83" s="80">
        <f t="shared" si="32"/>
        <v>8131</v>
      </c>
      <c r="G83" s="91">
        <v>686</v>
      </c>
      <c r="H83" s="91">
        <v>4</v>
      </c>
      <c r="I83" s="80">
        <f t="shared" si="33"/>
        <v>690</v>
      </c>
      <c r="K83" s="91">
        <v>322</v>
      </c>
      <c r="L83" s="91">
        <v>2</v>
      </c>
      <c r="M83" s="80">
        <f t="shared" si="34"/>
        <v>324</v>
      </c>
      <c r="O83" s="91">
        <v>259</v>
      </c>
      <c r="P83" s="91">
        <v>43</v>
      </c>
      <c r="Q83" s="80">
        <f t="shared" si="35"/>
        <v>302</v>
      </c>
      <c r="S83" s="113">
        <f t="shared" si="29"/>
        <v>9390</v>
      </c>
      <c r="T83" s="113">
        <f t="shared" si="30"/>
        <v>57</v>
      </c>
      <c r="U83" s="113">
        <f t="shared" si="31"/>
        <v>9447</v>
      </c>
    </row>
    <row r="84" spans="2:21" x14ac:dyDescent="0.3">
      <c r="B84" s="142" t="s">
        <v>105</v>
      </c>
      <c r="C84" s="91">
        <v>736</v>
      </c>
      <c r="D84" s="91">
        <v>5</v>
      </c>
      <c r="E84" s="80">
        <f t="shared" si="32"/>
        <v>741</v>
      </c>
      <c r="G84" s="91">
        <v>248</v>
      </c>
      <c r="H84" s="91">
        <v>4</v>
      </c>
      <c r="I84" s="80">
        <f t="shared" si="33"/>
        <v>252</v>
      </c>
      <c r="K84" s="91">
        <v>88</v>
      </c>
      <c r="L84" s="91">
        <v>6</v>
      </c>
      <c r="M84" s="80">
        <f t="shared" si="34"/>
        <v>94</v>
      </c>
      <c r="O84" s="91">
        <v>375</v>
      </c>
      <c r="P84" s="91">
        <v>125</v>
      </c>
      <c r="Q84" s="80">
        <f t="shared" si="35"/>
        <v>500</v>
      </c>
      <c r="S84" s="113">
        <f t="shared" si="29"/>
        <v>1447</v>
      </c>
      <c r="T84" s="113">
        <f t="shared" si="30"/>
        <v>140</v>
      </c>
      <c r="U84" s="113">
        <f t="shared" si="31"/>
        <v>1587</v>
      </c>
    </row>
    <row r="85" spans="2:21" x14ac:dyDescent="0.3">
      <c r="B85" s="142" t="s">
        <v>124</v>
      </c>
      <c r="C85" s="115">
        <v>233</v>
      </c>
      <c r="D85" s="115">
        <v>4</v>
      </c>
      <c r="E85" s="179">
        <f t="shared" si="32"/>
        <v>237</v>
      </c>
      <c r="G85" s="115">
        <v>38</v>
      </c>
      <c r="H85" s="115">
        <v>4</v>
      </c>
      <c r="I85" s="179">
        <f t="shared" si="33"/>
        <v>42</v>
      </c>
      <c r="K85" s="115">
        <v>4</v>
      </c>
      <c r="L85" s="115">
        <v>0</v>
      </c>
      <c r="M85" s="179">
        <f t="shared" si="34"/>
        <v>4</v>
      </c>
      <c r="O85" s="115">
        <v>0</v>
      </c>
      <c r="P85" s="115">
        <v>1</v>
      </c>
      <c r="Q85" s="179">
        <f t="shared" si="35"/>
        <v>1</v>
      </c>
      <c r="S85" s="180">
        <f t="shared" si="29"/>
        <v>275</v>
      </c>
      <c r="T85" s="180">
        <f t="shared" si="30"/>
        <v>9</v>
      </c>
      <c r="U85" s="180">
        <f t="shared" si="31"/>
        <v>284</v>
      </c>
    </row>
    <row r="86" spans="2:21" x14ac:dyDescent="0.3">
      <c r="B86" s="118" t="s">
        <v>54</v>
      </c>
      <c r="C86" s="119">
        <f>+C58+C77</f>
        <v>277702</v>
      </c>
      <c r="D86" s="119">
        <f t="shared" ref="D86:E86" si="36">+D58+D77</f>
        <v>7380</v>
      </c>
      <c r="E86" s="119">
        <f t="shared" si="36"/>
        <v>285082</v>
      </c>
      <c r="G86" s="119">
        <f>+G58+G77</f>
        <v>65347</v>
      </c>
      <c r="H86" s="119">
        <f t="shared" ref="H86:I86" si="37">+H58+H77</f>
        <v>8453</v>
      </c>
      <c r="I86" s="119">
        <f t="shared" si="37"/>
        <v>73800</v>
      </c>
      <c r="K86" s="119">
        <f>+K58+K77</f>
        <v>31363</v>
      </c>
      <c r="L86" s="119">
        <f t="shared" ref="L86:M86" si="38">+L58+L77</f>
        <v>5479</v>
      </c>
      <c r="M86" s="119">
        <f t="shared" si="38"/>
        <v>36842</v>
      </c>
      <c r="O86" s="119">
        <f>+O58+O77</f>
        <v>84840</v>
      </c>
      <c r="P86" s="119">
        <f t="shared" ref="P86:Q86" si="39">+P58+P77</f>
        <v>22728</v>
      </c>
      <c r="Q86" s="119">
        <f t="shared" si="39"/>
        <v>107568</v>
      </c>
      <c r="S86" s="120">
        <f>+S58+S77</f>
        <v>459252</v>
      </c>
      <c r="T86" s="120">
        <f t="shared" ref="T86:U86" si="40">+T58+T77</f>
        <v>44040</v>
      </c>
      <c r="U86" s="120">
        <f t="shared" si="40"/>
        <v>503292</v>
      </c>
    </row>
    <row r="88" spans="2:21" x14ac:dyDescent="0.3">
      <c r="B88" s="65" t="s">
        <v>133</v>
      </c>
    </row>
  </sheetData>
  <mergeCells count="14">
    <mergeCell ref="O15:Q15"/>
    <mergeCell ref="S15:U15"/>
    <mergeCell ref="B8:U8"/>
    <mergeCell ref="B9:U9"/>
    <mergeCell ref="B54:B56"/>
    <mergeCell ref="C54:E54"/>
    <mergeCell ref="G54:I54"/>
    <mergeCell ref="K54:M54"/>
    <mergeCell ref="O54:Q54"/>
    <mergeCell ref="S54:U54"/>
    <mergeCell ref="B15:B17"/>
    <mergeCell ref="C15:E15"/>
    <mergeCell ref="G15:I15"/>
    <mergeCell ref="K15:M15"/>
  </mergeCells>
  <hyperlinks>
    <hyperlink ref="B1" location="Inicio!B10" display="Ir a inicio" xr:uid="{6B390F77-3455-469A-AE2A-338C1CF0CBFF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43" fitToHeight="2" orientation="landscape" r:id="rId1"/>
  <headerFooter alignWithMargins="0"/>
  <rowBreaks count="1" manualBreakCount="1">
    <brk id="50" max="20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5AE3C-538D-4C58-BB97-D0C00D19A918}">
  <dimension ref="A1:U68"/>
  <sheetViews>
    <sheetView showGridLines="0" view="pageBreakPreview" topLeftCell="A35" zoomScale="60" zoomScaleNormal="100" workbookViewId="0">
      <selection activeCell="B42" sqref="B42"/>
    </sheetView>
  </sheetViews>
  <sheetFormatPr baseColWidth="10" defaultColWidth="11.44140625" defaultRowHeight="14.4" x14ac:dyDescent="0.3"/>
  <cols>
    <col min="1" max="1" width="1.6640625" style="67" customWidth="1"/>
    <col min="2" max="2" width="24.44140625" style="67" bestFit="1" customWidth="1"/>
    <col min="3" max="5" width="15" style="91" customWidth="1"/>
    <col min="6" max="6" width="2.6640625" style="91" customWidth="1"/>
    <col min="7" max="9" width="15" style="91" customWidth="1"/>
    <col min="10" max="10" width="2.6640625" style="91" customWidth="1"/>
    <col min="11" max="13" width="15" style="91" customWidth="1"/>
    <col min="14" max="14" width="2.6640625" style="91" customWidth="1"/>
    <col min="15" max="17" width="15" style="91" customWidth="1"/>
    <col min="18" max="18" width="2.6640625" style="91" customWidth="1"/>
    <col min="19" max="21" width="15" style="91" customWidth="1"/>
    <col min="22" max="16384" width="11.44140625" style="67"/>
  </cols>
  <sheetData>
    <row r="1" spans="1:21" x14ac:dyDescent="0.3">
      <c r="A1" s="87"/>
      <c r="B1" s="87" t="s">
        <v>12</v>
      </c>
      <c r="C1" s="103"/>
      <c r="D1" s="103"/>
      <c r="E1" s="103"/>
      <c r="F1" s="103"/>
      <c r="G1" s="103"/>
      <c r="H1" s="103"/>
      <c r="I1" s="103"/>
      <c r="J1" s="103"/>
    </row>
    <row r="2" spans="1:21" x14ac:dyDescent="0.3">
      <c r="A2" s="88"/>
      <c r="B2" s="87"/>
      <c r="C2" s="103"/>
      <c r="D2" s="103"/>
      <c r="E2" s="103"/>
      <c r="F2" s="103"/>
    </row>
    <row r="3" spans="1:21" x14ac:dyDescent="0.3">
      <c r="A3" s="88"/>
      <c r="B3" s="87"/>
      <c r="C3" s="103"/>
      <c r="D3" s="103"/>
      <c r="E3" s="103"/>
      <c r="F3" s="103"/>
    </row>
    <row r="4" spans="1:21" x14ac:dyDescent="0.3">
      <c r="A4" s="88"/>
      <c r="B4" s="87"/>
      <c r="C4" s="103"/>
      <c r="D4" s="103"/>
      <c r="E4" s="103"/>
      <c r="F4" s="103"/>
    </row>
    <row r="5" spans="1:21" x14ac:dyDescent="0.3">
      <c r="A5" s="88"/>
      <c r="B5" s="87"/>
      <c r="C5" s="103"/>
      <c r="D5" s="103"/>
      <c r="E5" s="103"/>
      <c r="F5" s="103"/>
    </row>
    <row r="6" spans="1:21" x14ac:dyDescent="0.3">
      <c r="A6" s="88"/>
      <c r="B6" s="87"/>
      <c r="C6" s="103"/>
      <c r="D6" s="103"/>
      <c r="E6" s="103"/>
      <c r="F6" s="103"/>
    </row>
    <row r="7" spans="1:21" x14ac:dyDescent="0.3">
      <c r="A7" s="88"/>
      <c r="B7" s="87"/>
      <c r="C7" s="103"/>
      <c r="D7" s="103"/>
      <c r="E7" s="103"/>
      <c r="F7" s="103"/>
    </row>
    <row r="8" spans="1:21" ht="27" x14ac:dyDescent="0.3">
      <c r="A8" s="65"/>
      <c r="B8" s="164" t="s">
        <v>34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</row>
    <row r="9" spans="1:21" x14ac:dyDescent="0.3">
      <c r="A9" s="65"/>
      <c r="B9" s="158" t="s">
        <v>130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</row>
    <row r="10" spans="1:21" ht="15" thickBot="1" x14ac:dyDescent="0.35">
      <c r="A10" s="65"/>
      <c r="B10" s="90"/>
      <c r="C10" s="104"/>
      <c r="D10" s="104"/>
      <c r="E10" s="104"/>
      <c r="F10" s="104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</row>
    <row r="11" spans="1:21" x14ac:dyDescent="0.3">
      <c r="A11" s="65"/>
      <c r="B11" s="65"/>
      <c r="C11" s="103"/>
      <c r="D11" s="103"/>
      <c r="E11" s="103"/>
      <c r="F11" s="103"/>
      <c r="G11" s="103"/>
      <c r="H11" s="103"/>
      <c r="I11" s="103"/>
      <c r="J11" s="103"/>
    </row>
    <row r="12" spans="1:21" x14ac:dyDescent="0.3">
      <c r="A12" s="65"/>
      <c r="B12" s="65"/>
      <c r="C12" s="103"/>
      <c r="D12" s="103"/>
      <c r="E12" s="103"/>
      <c r="F12" s="103"/>
      <c r="G12" s="103"/>
      <c r="H12" s="103"/>
      <c r="I12" s="103"/>
      <c r="J12" s="103"/>
    </row>
    <row r="13" spans="1:21" ht="16.2" x14ac:dyDescent="0.35">
      <c r="A13" s="65"/>
      <c r="B13" s="77" t="s">
        <v>35</v>
      </c>
      <c r="C13" s="103"/>
      <c r="D13" s="103"/>
      <c r="E13" s="103"/>
      <c r="F13" s="103"/>
      <c r="G13" s="103"/>
      <c r="H13" s="103"/>
      <c r="I13" s="103"/>
      <c r="J13" s="80"/>
      <c r="R13" s="80"/>
    </row>
    <row r="14" spans="1:21" x14ac:dyDescent="0.3">
      <c r="A14" s="65"/>
      <c r="B14" s="92"/>
      <c r="C14" s="103"/>
      <c r="D14" s="103"/>
      <c r="E14" s="103"/>
      <c r="F14" s="103"/>
      <c r="G14" s="103"/>
      <c r="H14" s="103"/>
      <c r="I14" s="103"/>
      <c r="J14" s="80"/>
      <c r="N14" s="80"/>
      <c r="R14" s="80"/>
    </row>
    <row r="15" spans="1:21" s="109" customFormat="1" ht="24" customHeight="1" x14ac:dyDescent="0.3">
      <c r="A15" s="89"/>
      <c r="B15" s="167"/>
      <c r="C15" s="168" t="s">
        <v>19</v>
      </c>
      <c r="D15" s="166"/>
      <c r="E15" s="166"/>
      <c r="F15" s="106"/>
      <c r="G15" s="166" t="s">
        <v>20</v>
      </c>
      <c r="H15" s="166"/>
      <c r="I15" s="166"/>
      <c r="J15" s="107"/>
      <c r="K15" s="168" t="s">
        <v>21</v>
      </c>
      <c r="L15" s="166"/>
      <c r="M15" s="166"/>
      <c r="N15" s="108"/>
      <c r="O15" s="166" t="s">
        <v>22</v>
      </c>
      <c r="P15" s="166"/>
      <c r="Q15" s="166"/>
      <c r="R15" s="107"/>
      <c r="S15" s="166" t="s">
        <v>33</v>
      </c>
      <c r="T15" s="166"/>
      <c r="U15" s="166"/>
    </row>
    <row r="16" spans="1:21" x14ac:dyDescent="0.3">
      <c r="A16" s="65"/>
      <c r="B16" s="167"/>
      <c r="C16" s="110"/>
      <c r="D16" s="110"/>
      <c r="E16" s="110"/>
      <c r="F16" s="103"/>
      <c r="G16" s="110"/>
      <c r="H16" s="110"/>
      <c r="I16" s="110"/>
      <c r="J16" s="111"/>
      <c r="K16" s="110"/>
      <c r="L16" s="110"/>
      <c r="M16" s="110"/>
      <c r="N16" s="111"/>
      <c r="O16" s="110"/>
      <c r="P16" s="110"/>
      <c r="Q16" s="110"/>
      <c r="R16" s="111"/>
      <c r="S16" s="110"/>
      <c r="T16" s="110"/>
      <c r="U16" s="110"/>
    </row>
    <row r="17" spans="1:21" x14ac:dyDescent="0.3">
      <c r="A17" s="65"/>
      <c r="B17" s="167"/>
      <c r="C17" s="112" t="s">
        <v>26</v>
      </c>
      <c r="D17" s="112" t="s">
        <v>27</v>
      </c>
      <c r="E17" s="112" t="s">
        <v>18</v>
      </c>
      <c r="F17" s="103"/>
      <c r="G17" s="112" t="s">
        <v>26</v>
      </c>
      <c r="H17" s="112" t="s">
        <v>27</v>
      </c>
      <c r="I17" s="112" t="s">
        <v>18</v>
      </c>
      <c r="J17" s="111"/>
      <c r="K17" s="112" t="s">
        <v>26</v>
      </c>
      <c r="L17" s="112" t="s">
        <v>27</v>
      </c>
      <c r="M17" s="112" t="s">
        <v>18</v>
      </c>
      <c r="N17" s="111"/>
      <c r="O17" s="112" t="s">
        <v>26</v>
      </c>
      <c r="P17" s="112" t="s">
        <v>27</v>
      </c>
      <c r="Q17" s="112" t="s">
        <v>18</v>
      </c>
      <c r="R17" s="111"/>
      <c r="S17" s="112" t="s">
        <v>26</v>
      </c>
      <c r="T17" s="112" t="s">
        <v>27</v>
      </c>
      <c r="U17" s="112" t="s">
        <v>18</v>
      </c>
    </row>
    <row r="18" spans="1:21" x14ac:dyDescent="0.3">
      <c r="A18" s="65"/>
      <c r="C18" s="80"/>
      <c r="D18" s="80"/>
      <c r="E18" s="80"/>
      <c r="F18" s="103"/>
      <c r="G18" s="80"/>
      <c r="H18" s="80"/>
      <c r="I18" s="80"/>
      <c r="J18" s="80"/>
      <c r="K18" s="80"/>
      <c r="L18" s="80"/>
      <c r="M18" s="80"/>
      <c r="N18" s="111"/>
      <c r="O18" s="80"/>
      <c r="P18" s="80"/>
      <c r="Q18" s="80"/>
      <c r="R18" s="80"/>
      <c r="S18" s="80"/>
      <c r="T18" s="80"/>
      <c r="U18" s="80"/>
    </row>
    <row r="19" spans="1:21" x14ac:dyDescent="0.3">
      <c r="A19" s="65"/>
      <c r="B19" s="65" t="s">
        <v>36</v>
      </c>
      <c r="C19" s="80">
        <v>7171.3218479999941</v>
      </c>
      <c r="D19" s="80">
        <v>70746.73919600001</v>
      </c>
      <c r="E19" s="80">
        <f>+C19+D19</f>
        <v>77918.061044000002</v>
      </c>
      <c r="F19" s="103"/>
      <c r="G19" s="80">
        <v>19114.550275999994</v>
      </c>
      <c r="H19" s="80">
        <v>18208.409511999998</v>
      </c>
      <c r="I19" s="80">
        <f>+G19+H19</f>
        <v>37322.959787999993</v>
      </c>
      <c r="J19" s="80"/>
      <c r="K19" s="80">
        <v>98382.068683000005</v>
      </c>
      <c r="L19" s="80">
        <v>55292.419123999985</v>
      </c>
      <c r="M19" s="80">
        <f>+K19+L19</f>
        <v>153674.487807</v>
      </c>
      <c r="N19" s="80"/>
      <c r="O19" s="80">
        <v>319595.52552200004</v>
      </c>
      <c r="P19" s="80">
        <v>402379.78723168006</v>
      </c>
      <c r="Q19" s="80">
        <f>+O19+P19</f>
        <v>721975.31275368016</v>
      </c>
      <c r="R19" s="80"/>
      <c r="S19" s="113">
        <f>+C19+G19+K19+O19</f>
        <v>444263.46632900002</v>
      </c>
      <c r="T19" s="113">
        <f>+D19+H19+L19+P19</f>
        <v>546627.35506368009</v>
      </c>
      <c r="U19" s="113">
        <f>+S19+T19</f>
        <v>990890.82139268005</v>
      </c>
    </row>
    <row r="20" spans="1:21" x14ac:dyDescent="0.3">
      <c r="B20" s="67" t="s">
        <v>37</v>
      </c>
      <c r="C20" s="91">
        <v>529975.94955999812</v>
      </c>
      <c r="D20" s="91">
        <v>320307.60776843945</v>
      </c>
      <c r="E20" s="93">
        <f t="shared" ref="E20:E36" si="0">+C20+D20</f>
        <v>850283.55732843757</v>
      </c>
      <c r="G20" s="91">
        <v>473296.36277199996</v>
      </c>
      <c r="H20" s="91">
        <v>735769.840494239</v>
      </c>
      <c r="I20" s="93">
        <f t="shared" ref="I20:I36" si="1">+G20+H20</f>
        <v>1209066.203266239</v>
      </c>
      <c r="K20" s="91">
        <v>313583.28526699875</v>
      </c>
      <c r="L20" s="91">
        <v>1054753.6828536191</v>
      </c>
      <c r="M20" s="93">
        <f t="shared" ref="M20:M36" si="2">+K20+L20</f>
        <v>1368336.9681206178</v>
      </c>
      <c r="O20" s="91">
        <v>1543583.3488809043</v>
      </c>
      <c r="P20" s="91">
        <v>12410354.801153896</v>
      </c>
      <c r="Q20" s="93">
        <f t="shared" ref="Q20:Q36" si="3">+O20+P20</f>
        <v>13953938.1500348</v>
      </c>
      <c r="S20" s="114">
        <f t="shared" ref="S20:T36" si="4">+C20+G20+K20+O20</f>
        <v>2860438.9464799007</v>
      </c>
      <c r="T20" s="114">
        <f t="shared" si="4"/>
        <v>14521185.932270193</v>
      </c>
      <c r="U20" s="114">
        <f t="shared" ref="U20:U36" si="5">+S20+T20</f>
        <v>17381624.878750093</v>
      </c>
    </row>
    <row r="21" spans="1:21" x14ac:dyDescent="0.3">
      <c r="B21" s="67" t="s">
        <v>38</v>
      </c>
      <c r="C21" s="91">
        <v>79091.511505999893</v>
      </c>
      <c r="D21" s="91">
        <v>12508.944157449998</v>
      </c>
      <c r="E21" s="93">
        <f t="shared" si="0"/>
        <v>91600.455663449888</v>
      </c>
      <c r="G21" s="91">
        <v>72240.894767999926</v>
      </c>
      <c r="H21" s="91">
        <v>41365.967573660018</v>
      </c>
      <c r="I21" s="93">
        <f t="shared" si="1"/>
        <v>113606.86234165994</v>
      </c>
      <c r="K21" s="91">
        <v>71787.517059000078</v>
      </c>
      <c r="L21" s="91">
        <v>103826.01070383994</v>
      </c>
      <c r="M21" s="93">
        <f t="shared" si="2"/>
        <v>175613.52776284004</v>
      </c>
      <c r="O21" s="91">
        <v>269611.14319199993</v>
      </c>
      <c r="P21" s="91">
        <v>964831.38426406961</v>
      </c>
      <c r="Q21" s="93">
        <f t="shared" si="3"/>
        <v>1234442.5274560696</v>
      </c>
      <c r="S21" s="114">
        <f t="shared" si="4"/>
        <v>492731.06652499986</v>
      </c>
      <c r="T21" s="114">
        <f t="shared" si="4"/>
        <v>1122532.3066990196</v>
      </c>
      <c r="U21" s="114">
        <f t="shared" si="5"/>
        <v>1615263.3732240195</v>
      </c>
    </row>
    <row r="22" spans="1:21" x14ac:dyDescent="0.3">
      <c r="B22" s="67" t="s">
        <v>39</v>
      </c>
      <c r="C22" s="91">
        <v>81677.147117000175</v>
      </c>
      <c r="D22" s="91">
        <v>18862.593352899999</v>
      </c>
      <c r="E22" s="93">
        <f t="shared" si="0"/>
        <v>100539.74046990018</v>
      </c>
      <c r="G22" s="91">
        <v>89871.849101999993</v>
      </c>
      <c r="H22" s="91">
        <v>86155.109637480025</v>
      </c>
      <c r="I22" s="93">
        <f t="shared" si="1"/>
        <v>176026.95873948</v>
      </c>
      <c r="K22" s="91">
        <v>98072.431051000021</v>
      </c>
      <c r="L22" s="91">
        <v>27718.637909000008</v>
      </c>
      <c r="M22" s="93">
        <f t="shared" si="2"/>
        <v>125791.06896000003</v>
      </c>
      <c r="O22" s="91">
        <v>745294.83473800065</v>
      </c>
      <c r="P22" s="91">
        <v>312252.62793607014</v>
      </c>
      <c r="Q22" s="93">
        <f t="shared" si="3"/>
        <v>1057547.4626740708</v>
      </c>
      <c r="S22" s="114">
        <f t="shared" si="4"/>
        <v>1014916.2620080009</v>
      </c>
      <c r="T22" s="114">
        <f t="shared" si="4"/>
        <v>444988.96883545018</v>
      </c>
      <c r="U22" s="114">
        <f t="shared" si="5"/>
        <v>1459905.2308434511</v>
      </c>
    </row>
    <row r="23" spans="1:21" x14ac:dyDescent="0.3">
      <c r="B23" s="67" t="s">
        <v>40</v>
      </c>
      <c r="C23" s="91">
        <v>306445.1817999999</v>
      </c>
      <c r="D23" s="91">
        <v>67107.939188009972</v>
      </c>
      <c r="E23" s="93">
        <f t="shared" si="0"/>
        <v>373553.12098800985</v>
      </c>
      <c r="G23" s="91">
        <v>228772.2241958201</v>
      </c>
      <c r="H23" s="91">
        <v>156872.12740170001</v>
      </c>
      <c r="I23" s="93">
        <f t="shared" si="1"/>
        <v>385644.35159752012</v>
      </c>
      <c r="K23" s="91">
        <v>169899.98874199996</v>
      </c>
      <c r="L23" s="91">
        <v>143211.58516797997</v>
      </c>
      <c r="M23" s="93">
        <f t="shared" si="2"/>
        <v>313111.5739099799</v>
      </c>
      <c r="O23" s="91">
        <v>985827.63038000022</v>
      </c>
      <c r="P23" s="91">
        <v>1197696.1645921301</v>
      </c>
      <c r="Q23" s="93">
        <f t="shared" si="3"/>
        <v>2183523.7949721301</v>
      </c>
      <c r="S23" s="114">
        <f t="shared" si="4"/>
        <v>1690945.0251178201</v>
      </c>
      <c r="T23" s="114">
        <f t="shared" si="4"/>
        <v>1564887.81634982</v>
      </c>
      <c r="U23" s="114">
        <f t="shared" si="5"/>
        <v>3255832.8414676404</v>
      </c>
    </row>
    <row r="24" spans="1:21" x14ac:dyDescent="0.3">
      <c r="B24" s="67" t="s">
        <v>41</v>
      </c>
      <c r="C24" s="91">
        <v>78228.906047999946</v>
      </c>
      <c r="D24" s="91">
        <v>16643.396802759995</v>
      </c>
      <c r="E24" s="93">
        <f t="shared" si="0"/>
        <v>94872.302850759937</v>
      </c>
      <c r="G24" s="91">
        <v>29351.375896000005</v>
      </c>
      <c r="H24" s="91">
        <v>56343.782467050005</v>
      </c>
      <c r="I24" s="93">
        <f t="shared" si="1"/>
        <v>85695.15836305001</v>
      </c>
      <c r="K24" s="91">
        <v>27631.652068999985</v>
      </c>
      <c r="L24" s="91">
        <v>28211.356173339998</v>
      </c>
      <c r="M24" s="93">
        <f t="shared" si="2"/>
        <v>55843.008242339987</v>
      </c>
      <c r="O24" s="91">
        <v>38561.274924999998</v>
      </c>
      <c r="P24" s="91">
        <v>80060.071221909995</v>
      </c>
      <c r="Q24" s="93">
        <f t="shared" si="3"/>
        <v>118621.34614690999</v>
      </c>
      <c r="S24" s="114">
        <f t="shared" si="4"/>
        <v>173773.20893799994</v>
      </c>
      <c r="T24" s="114">
        <f t="shared" si="4"/>
        <v>181258.60666505998</v>
      </c>
      <c r="U24" s="114">
        <f t="shared" si="5"/>
        <v>355031.81560305995</v>
      </c>
    </row>
    <row r="25" spans="1:21" x14ac:dyDescent="0.3">
      <c r="B25" s="67" t="s">
        <v>42</v>
      </c>
      <c r="C25" s="91">
        <v>154262.42342100016</v>
      </c>
      <c r="D25" s="91">
        <v>146747.75946497999</v>
      </c>
      <c r="E25" s="93">
        <f t="shared" si="0"/>
        <v>301010.18288598012</v>
      </c>
      <c r="G25" s="91">
        <v>141564.47531299986</v>
      </c>
      <c r="H25" s="91">
        <v>373610.0072983806</v>
      </c>
      <c r="I25" s="93">
        <f t="shared" si="1"/>
        <v>515174.48261138046</v>
      </c>
      <c r="K25" s="91">
        <v>100450.55007499996</v>
      </c>
      <c r="L25" s="91">
        <v>367385.78741403029</v>
      </c>
      <c r="M25" s="93">
        <f t="shared" si="2"/>
        <v>467836.33748903027</v>
      </c>
      <c r="O25" s="91">
        <v>186755.57508899996</v>
      </c>
      <c r="P25" s="91">
        <v>2567000.0794044025</v>
      </c>
      <c r="Q25" s="93">
        <f t="shared" si="3"/>
        <v>2753755.6544934027</v>
      </c>
      <c r="S25" s="114">
        <f t="shared" si="4"/>
        <v>583033.02389800001</v>
      </c>
      <c r="T25" s="114">
        <f t="shared" si="4"/>
        <v>3454743.6335817934</v>
      </c>
      <c r="U25" s="114">
        <f t="shared" si="5"/>
        <v>4037776.6574797933</v>
      </c>
    </row>
    <row r="26" spans="1:21" x14ac:dyDescent="0.3">
      <c r="B26" s="67" t="s">
        <v>43</v>
      </c>
      <c r="C26" s="91">
        <v>1838488.5331569896</v>
      </c>
      <c r="D26" s="91">
        <v>951551.27599959867</v>
      </c>
      <c r="E26" s="93">
        <f t="shared" si="0"/>
        <v>2790039.8091565883</v>
      </c>
      <c r="G26" s="91">
        <v>1120248.6600040027</v>
      </c>
      <c r="H26" s="91">
        <v>382365.61163136002</v>
      </c>
      <c r="I26" s="93">
        <f t="shared" si="1"/>
        <v>1502614.2716353629</v>
      </c>
      <c r="K26" s="91">
        <v>1057734.4923305702</v>
      </c>
      <c r="L26" s="91">
        <v>528166.33697820979</v>
      </c>
      <c r="M26" s="93">
        <f t="shared" si="2"/>
        <v>1585900.8293087799</v>
      </c>
      <c r="O26" s="91">
        <v>15636028.171043187</v>
      </c>
      <c r="P26" s="91">
        <v>15047139.317138199</v>
      </c>
      <c r="Q26" s="93">
        <f t="shared" si="3"/>
        <v>30683167.488181386</v>
      </c>
      <c r="S26" s="114">
        <f t="shared" si="4"/>
        <v>19652499.856534749</v>
      </c>
      <c r="T26" s="114">
        <f t="shared" si="4"/>
        <v>16909222.541747369</v>
      </c>
      <c r="U26" s="114">
        <f t="shared" si="5"/>
        <v>36561722.398282118</v>
      </c>
    </row>
    <row r="27" spans="1:21" x14ac:dyDescent="0.3">
      <c r="B27" s="67" t="s">
        <v>44</v>
      </c>
      <c r="C27" s="91">
        <v>1816808.1174379932</v>
      </c>
      <c r="D27" s="91">
        <v>382845.80379754014</v>
      </c>
      <c r="E27" s="93">
        <f t="shared" si="0"/>
        <v>2199653.9212355334</v>
      </c>
      <c r="G27" s="91">
        <v>942946.02201398008</v>
      </c>
      <c r="H27" s="91">
        <v>120467.24672825</v>
      </c>
      <c r="I27" s="93">
        <f t="shared" si="1"/>
        <v>1063413.26874223</v>
      </c>
      <c r="K27" s="91">
        <v>704443.63628400257</v>
      </c>
      <c r="L27" s="91">
        <v>133893.24578599993</v>
      </c>
      <c r="M27" s="93">
        <f t="shared" si="2"/>
        <v>838336.8820700025</v>
      </c>
      <c r="O27" s="91">
        <v>8332427.6374438601</v>
      </c>
      <c r="P27" s="91">
        <v>4361245.9922027895</v>
      </c>
      <c r="Q27" s="93">
        <f t="shared" si="3"/>
        <v>12693673.62964665</v>
      </c>
      <c r="S27" s="114">
        <f t="shared" si="4"/>
        <v>11796625.413179835</v>
      </c>
      <c r="T27" s="114">
        <f t="shared" si="4"/>
        <v>4998452.2885145796</v>
      </c>
      <c r="U27" s="114">
        <f t="shared" si="5"/>
        <v>16795077.701694414</v>
      </c>
    </row>
    <row r="28" spans="1:21" x14ac:dyDescent="0.3">
      <c r="B28" s="67" t="s">
        <v>45</v>
      </c>
      <c r="C28" s="91">
        <v>163160.52235300044</v>
      </c>
      <c r="D28" s="91">
        <v>14975.610756249998</v>
      </c>
      <c r="E28" s="93">
        <f t="shared" si="0"/>
        <v>178136.13310925046</v>
      </c>
      <c r="G28" s="91">
        <v>168080.20003199996</v>
      </c>
      <c r="H28" s="91">
        <v>24359.544300840007</v>
      </c>
      <c r="I28" s="93">
        <f t="shared" si="1"/>
        <v>192439.74433283997</v>
      </c>
      <c r="K28" s="91">
        <v>108324.48011701003</v>
      </c>
      <c r="L28" s="91">
        <v>20251.09293445</v>
      </c>
      <c r="M28" s="93">
        <f t="shared" si="2"/>
        <v>128575.57305146003</v>
      </c>
      <c r="O28" s="91">
        <v>202149.83905400013</v>
      </c>
      <c r="P28" s="91">
        <v>590237.57003127923</v>
      </c>
      <c r="Q28" s="93">
        <f t="shared" si="3"/>
        <v>792387.40908527933</v>
      </c>
      <c r="S28" s="114">
        <f t="shared" si="4"/>
        <v>641715.0415560106</v>
      </c>
      <c r="T28" s="114">
        <f t="shared" si="4"/>
        <v>649823.81802281924</v>
      </c>
      <c r="U28" s="114">
        <f t="shared" si="5"/>
        <v>1291538.8595788297</v>
      </c>
    </row>
    <row r="29" spans="1:21" x14ac:dyDescent="0.3">
      <c r="B29" s="67" t="s">
        <v>46</v>
      </c>
      <c r="C29" s="91">
        <v>139932.50810749986</v>
      </c>
      <c r="D29" s="91">
        <v>5886.8442824499998</v>
      </c>
      <c r="E29" s="93">
        <f t="shared" si="0"/>
        <v>145819.35238994987</v>
      </c>
      <c r="G29" s="91">
        <v>97929.685544999971</v>
      </c>
      <c r="H29" s="91">
        <v>2378.2471933099991</v>
      </c>
      <c r="I29" s="93">
        <f t="shared" si="1"/>
        <v>100307.93273830997</v>
      </c>
      <c r="K29" s="91">
        <v>52817.347612999976</v>
      </c>
      <c r="L29" s="91">
        <v>19230.638626000004</v>
      </c>
      <c r="M29" s="93">
        <f t="shared" si="2"/>
        <v>72047.986238999976</v>
      </c>
      <c r="O29" s="91">
        <v>131733.44258999999</v>
      </c>
      <c r="P29" s="91">
        <v>65014.651388089995</v>
      </c>
      <c r="Q29" s="93">
        <f t="shared" si="3"/>
        <v>196748.09397808998</v>
      </c>
      <c r="S29" s="114">
        <f t="shared" si="4"/>
        <v>422412.98385549977</v>
      </c>
      <c r="T29" s="114">
        <f t="shared" si="4"/>
        <v>92510.381489849999</v>
      </c>
      <c r="U29" s="114">
        <f t="shared" si="5"/>
        <v>514923.36534534977</v>
      </c>
    </row>
    <row r="30" spans="1:21" x14ac:dyDescent="0.3">
      <c r="B30" s="67" t="s">
        <v>47</v>
      </c>
      <c r="C30" s="91">
        <v>95599.174959999757</v>
      </c>
      <c r="D30" s="91">
        <v>3695.2858175000006</v>
      </c>
      <c r="E30" s="93">
        <f t="shared" si="0"/>
        <v>99294.460777499757</v>
      </c>
      <c r="G30" s="91">
        <v>70539.409456999958</v>
      </c>
      <c r="H30" s="91">
        <v>8645.6876839999986</v>
      </c>
      <c r="I30" s="93">
        <f t="shared" si="1"/>
        <v>79185.097140999962</v>
      </c>
      <c r="K30" s="91">
        <v>58899.891959000015</v>
      </c>
      <c r="L30" s="91">
        <v>3353.5382749999994</v>
      </c>
      <c r="M30" s="93">
        <f t="shared" si="2"/>
        <v>62253.430234000014</v>
      </c>
      <c r="O30" s="91">
        <v>94946.095979999998</v>
      </c>
      <c r="P30" s="91">
        <v>14503.347367229999</v>
      </c>
      <c r="Q30" s="93">
        <f t="shared" si="3"/>
        <v>109449.44334723</v>
      </c>
      <c r="S30" s="114">
        <f t="shared" si="4"/>
        <v>319984.57235599973</v>
      </c>
      <c r="T30" s="114">
        <f t="shared" si="4"/>
        <v>30197.859143729998</v>
      </c>
      <c r="U30" s="114">
        <f t="shared" si="5"/>
        <v>350182.43149972975</v>
      </c>
    </row>
    <row r="31" spans="1:21" x14ac:dyDescent="0.3">
      <c r="B31" s="67" t="s">
        <v>48</v>
      </c>
      <c r="C31" s="91">
        <v>581450.3958339981</v>
      </c>
      <c r="D31" s="91">
        <v>228923.23645472963</v>
      </c>
      <c r="E31" s="93">
        <f t="shared" si="0"/>
        <v>810373.63228872768</v>
      </c>
      <c r="G31" s="91">
        <v>361008.65601504018</v>
      </c>
      <c r="H31" s="91">
        <v>484992.97823757958</v>
      </c>
      <c r="I31" s="93">
        <f t="shared" si="1"/>
        <v>846001.6342526197</v>
      </c>
      <c r="K31" s="91">
        <v>275044.36794100003</v>
      </c>
      <c r="L31" s="91">
        <v>526628.70539412007</v>
      </c>
      <c r="M31" s="93">
        <f t="shared" si="2"/>
        <v>801673.07333512011</v>
      </c>
      <c r="O31" s="91">
        <v>1579204.2293499995</v>
      </c>
      <c r="P31" s="91">
        <v>5521543.5728402501</v>
      </c>
      <c r="Q31" s="93">
        <f t="shared" si="3"/>
        <v>7100747.8021902498</v>
      </c>
      <c r="S31" s="114">
        <f t="shared" si="4"/>
        <v>2796707.6491400376</v>
      </c>
      <c r="T31" s="114">
        <f t="shared" si="4"/>
        <v>6762088.4929266796</v>
      </c>
      <c r="U31" s="114">
        <f t="shared" si="5"/>
        <v>9558796.1420667171</v>
      </c>
    </row>
    <row r="32" spans="1:21" x14ac:dyDescent="0.3">
      <c r="B32" s="67" t="s">
        <v>49</v>
      </c>
      <c r="C32" s="91">
        <v>119987.03793099996</v>
      </c>
      <c r="D32" s="91">
        <v>2960.9584615900003</v>
      </c>
      <c r="E32" s="93">
        <f t="shared" si="0"/>
        <v>122947.99639258995</v>
      </c>
      <c r="G32" s="91">
        <v>52492.431891</v>
      </c>
      <c r="H32" s="91">
        <v>16753.42550121</v>
      </c>
      <c r="I32" s="93">
        <f t="shared" si="1"/>
        <v>69245.857392210004</v>
      </c>
      <c r="K32" s="91">
        <v>22246.510220999997</v>
      </c>
      <c r="L32" s="91">
        <v>9901.7414107000004</v>
      </c>
      <c r="M32" s="93">
        <f t="shared" si="2"/>
        <v>32148.251631699997</v>
      </c>
      <c r="O32" s="91">
        <v>101823.80317500008</v>
      </c>
      <c r="P32" s="91">
        <v>296816.74582048983</v>
      </c>
      <c r="Q32" s="93">
        <f t="shared" si="3"/>
        <v>398640.54899548989</v>
      </c>
      <c r="S32" s="114">
        <f t="shared" si="4"/>
        <v>296549.78321800003</v>
      </c>
      <c r="T32" s="114">
        <f t="shared" si="4"/>
        <v>326432.87119398982</v>
      </c>
      <c r="U32" s="114">
        <f t="shared" si="5"/>
        <v>622982.65441198985</v>
      </c>
    </row>
    <row r="33" spans="1:21" x14ac:dyDescent="0.3">
      <c r="B33" s="67" t="s">
        <v>50</v>
      </c>
      <c r="C33" s="91">
        <v>53186.332754000061</v>
      </c>
      <c r="D33" s="91">
        <v>191012.367206</v>
      </c>
      <c r="E33" s="93">
        <f t="shared" si="0"/>
        <v>244198.69996000006</v>
      </c>
      <c r="G33" s="91">
        <v>54045.072460000025</v>
      </c>
      <c r="H33" s="91">
        <v>1461.33853</v>
      </c>
      <c r="I33" s="93">
        <f t="shared" si="1"/>
        <v>55506.410990000026</v>
      </c>
      <c r="K33" s="91">
        <v>11974.068954000008</v>
      </c>
      <c r="L33" s="91">
        <v>162.69986499999999</v>
      </c>
      <c r="M33" s="93">
        <f t="shared" si="2"/>
        <v>12136.768819000008</v>
      </c>
      <c r="O33" s="91">
        <v>32901.076254000007</v>
      </c>
      <c r="P33" s="91">
        <v>11932.38890786</v>
      </c>
      <c r="Q33" s="93">
        <f t="shared" si="3"/>
        <v>44833.465161860004</v>
      </c>
      <c r="S33" s="114">
        <f t="shared" si="4"/>
        <v>152106.55042200009</v>
      </c>
      <c r="T33" s="114">
        <f t="shared" si="4"/>
        <v>204568.79450886001</v>
      </c>
      <c r="U33" s="114">
        <f t="shared" si="5"/>
        <v>356675.3449308601</v>
      </c>
    </row>
    <row r="34" spans="1:21" x14ac:dyDescent="0.3">
      <c r="B34" s="67" t="s">
        <v>51</v>
      </c>
      <c r="C34" s="91">
        <v>94632.399224999972</v>
      </c>
      <c r="D34" s="91">
        <v>59402.981791200007</v>
      </c>
      <c r="E34" s="93">
        <f t="shared" si="0"/>
        <v>154035.38101619997</v>
      </c>
      <c r="G34" s="91">
        <v>43752.814097000017</v>
      </c>
      <c r="H34" s="91">
        <v>149.18908200000001</v>
      </c>
      <c r="I34" s="93">
        <f t="shared" si="1"/>
        <v>43902.003179000014</v>
      </c>
      <c r="K34" s="91">
        <v>21596.966212000007</v>
      </c>
      <c r="L34" s="91">
        <v>15003.650370000001</v>
      </c>
      <c r="M34" s="93">
        <f t="shared" si="2"/>
        <v>36600.61658200001</v>
      </c>
      <c r="O34" s="91">
        <v>138469.5665340001</v>
      </c>
      <c r="P34" s="91">
        <v>5475.3561000899999</v>
      </c>
      <c r="Q34" s="93">
        <f t="shared" si="3"/>
        <v>143944.92263409009</v>
      </c>
      <c r="S34" s="114">
        <f t="shared" si="4"/>
        <v>298451.74606800009</v>
      </c>
      <c r="T34" s="114">
        <f t="shared" si="4"/>
        <v>80031.177343289994</v>
      </c>
      <c r="U34" s="114">
        <f t="shared" si="5"/>
        <v>378482.9234112901</v>
      </c>
    </row>
    <row r="35" spans="1:21" x14ac:dyDescent="0.3">
      <c r="B35" s="67" t="s">
        <v>52</v>
      </c>
      <c r="C35" s="91">
        <v>65152.442507000145</v>
      </c>
      <c r="D35" s="91">
        <v>21363.350585600001</v>
      </c>
      <c r="E35" s="93">
        <f t="shared" si="0"/>
        <v>86515.793092600143</v>
      </c>
      <c r="G35" s="91">
        <v>108806.85131800006</v>
      </c>
      <c r="H35" s="91">
        <v>5914.6165803000004</v>
      </c>
      <c r="I35" s="93">
        <f t="shared" si="1"/>
        <v>114721.46789830006</v>
      </c>
      <c r="K35" s="91">
        <v>59560.325468999989</v>
      </c>
      <c r="L35" s="91">
        <v>19692.466585549995</v>
      </c>
      <c r="M35" s="93">
        <f t="shared" si="2"/>
        <v>79252.79205454998</v>
      </c>
      <c r="O35" s="91">
        <v>1075728.9675260005</v>
      </c>
      <c r="P35" s="91">
        <v>731014.94523267995</v>
      </c>
      <c r="Q35" s="93">
        <f t="shared" si="3"/>
        <v>1806743.9127586805</v>
      </c>
      <c r="S35" s="114">
        <f t="shared" si="4"/>
        <v>1309248.5868200008</v>
      </c>
      <c r="T35" s="114">
        <f t="shared" si="4"/>
        <v>777985.37898412999</v>
      </c>
      <c r="U35" s="114">
        <f t="shared" si="5"/>
        <v>2087233.9658041308</v>
      </c>
    </row>
    <row r="36" spans="1:21" x14ac:dyDescent="0.3">
      <c r="B36" s="67" t="s">
        <v>53</v>
      </c>
      <c r="C36" s="115">
        <v>225241.09175749955</v>
      </c>
      <c r="D36" s="115">
        <v>50719.561861389993</v>
      </c>
      <c r="E36" s="116">
        <f t="shared" si="0"/>
        <v>275960.65361888957</v>
      </c>
      <c r="G36" s="115">
        <v>187406.35937799964</v>
      </c>
      <c r="H36" s="115">
        <v>238172.63571526986</v>
      </c>
      <c r="I36" s="116">
        <f t="shared" si="1"/>
        <v>425578.99509326951</v>
      </c>
      <c r="K36" s="115">
        <v>94508.710963999998</v>
      </c>
      <c r="L36" s="115">
        <v>248422.87112875975</v>
      </c>
      <c r="M36" s="116">
        <f t="shared" si="2"/>
        <v>342931.58209275978</v>
      </c>
      <c r="O36" s="115">
        <v>133175.36895599993</v>
      </c>
      <c r="P36" s="115">
        <v>1335608.8827782525</v>
      </c>
      <c r="Q36" s="116">
        <f t="shared" si="3"/>
        <v>1468784.2517342523</v>
      </c>
      <c r="S36" s="117">
        <f t="shared" si="4"/>
        <v>640331.5310554991</v>
      </c>
      <c r="T36" s="117">
        <f t="shared" si="4"/>
        <v>1872923.951483672</v>
      </c>
      <c r="U36" s="117">
        <f t="shared" si="5"/>
        <v>2513255.4825391714</v>
      </c>
    </row>
    <row r="37" spans="1:21" x14ac:dyDescent="0.3">
      <c r="B37" s="118" t="s">
        <v>54</v>
      </c>
      <c r="C37" s="119">
        <f>SUM(C19:C36)</f>
        <v>6430490.9973239778</v>
      </c>
      <c r="D37" s="119">
        <f t="shared" ref="D37" si="6">SUM(D19:D36)</f>
        <v>2566262.2569443872</v>
      </c>
      <c r="E37" s="119">
        <f>SUM(E19:E36)</f>
        <v>8996753.2542683687</v>
      </c>
      <c r="G37" s="119">
        <f>SUM(G19:G36)</f>
        <v>4261467.8945338419</v>
      </c>
      <c r="H37" s="119">
        <f t="shared" ref="H37:I37" si="7">SUM(H19:H36)</f>
        <v>2753985.7655686294</v>
      </c>
      <c r="I37" s="119">
        <f t="shared" si="7"/>
        <v>7015453.6601024698</v>
      </c>
      <c r="K37" s="119">
        <f>SUM(K19:K36)</f>
        <v>3346958.291010581</v>
      </c>
      <c r="L37" s="119">
        <f t="shared" ref="L37" si="8">SUM(L19:L36)</f>
        <v>3305106.4666995993</v>
      </c>
      <c r="M37" s="119">
        <f>SUM(M19:M36)</f>
        <v>6652064.7577101812</v>
      </c>
      <c r="O37" s="119">
        <f>SUM(O19:O36)</f>
        <v>31547817.530632947</v>
      </c>
      <c r="P37" s="119">
        <f t="shared" ref="P37:Q37" si="9">SUM(P19:P36)</f>
        <v>45915107.68561136</v>
      </c>
      <c r="Q37" s="119">
        <f t="shared" si="9"/>
        <v>77462925.21624434</v>
      </c>
      <c r="S37" s="120">
        <f>SUM(S19:S36)</f>
        <v>45586734.713501349</v>
      </c>
      <c r="T37" s="120">
        <f t="shared" ref="T37:U37" si="10">SUM(T19:T36)</f>
        <v>54540462.174823977</v>
      </c>
      <c r="U37" s="120">
        <f t="shared" si="10"/>
        <v>100127196.88832535</v>
      </c>
    </row>
    <row r="39" spans="1:21" s="182" customFormat="1" ht="16.2" x14ac:dyDescent="0.35">
      <c r="A39" s="181"/>
      <c r="B39" s="183" t="s">
        <v>56</v>
      </c>
      <c r="C39" s="80"/>
      <c r="D39" s="80"/>
      <c r="E39" s="80"/>
      <c r="F39" s="80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</row>
    <row r="40" spans="1:21" x14ac:dyDescent="0.3">
      <c r="A40" s="65"/>
      <c r="B40" s="65"/>
      <c r="C40" s="103"/>
      <c r="D40" s="103"/>
      <c r="E40" s="103"/>
      <c r="F40" s="103"/>
      <c r="G40" s="103"/>
      <c r="H40" s="103"/>
      <c r="I40" s="103"/>
      <c r="J40" s="103"/>
    </row>
    <row r="41" spans="1:21" x14ac:dyDescent="0.3">
      <c r="A41" s="65"/>
      <c r="B41" s="65"/>
      <c r="C41" s="103"/>
      <c r="D41" s="103"/>
      <c r="E41" s="103"/>
      <c r="F41" s="103"/>
      <c r="G41" s="103"/>
      <c r="H41" s="103"/>
      <c r="I41" s="103"/>
      <c r="J41" s="103"/>
    </row>
    <row r="42" spans="1:21" ht="16.2" x14ac:dyDescent="0.35">
      <c r="A42" s="65"/>
      <c r="B42" s="77" t="s">
        <v>55</v>
      </c>
      <c r="C42" s="103"/>
      <c r="D42" s="103"/>
      <c r="E42" s="103"/>
      <c r="F42" s="103"/>
      <c r="G42" s="103"/>
      <c r="H42" s="103"/>
      <c r="I42" s="103"/>
      <c r="J42" s="80"/>
      <c r="R42" s="80"/>
    </row>
    <row r="43" spans="1:21" x14ac:dyDescent="0.3">
      <c r="A43" s="65"/>
      <c r="B43" s="92"/>
      <c r="C43" s="103"/>
      <c r="D43" s="103"/>
      <c r="E43" s="103"/>
      <c r="F43" s="103"/>
      <c r="G43" s="103"/>
      <c r="H43" s="103"/>
      <c r="I43" s="103"/>
      <c r="J43" s="80"/>
      <c r="N43" s="80"/>
      <c r="R43" s="80"/>
    </row>
    <row r="44" spans="1:21" s="109" customFormat="1" ht="24" customHeight="1" x14ac:dyDescent="0.3">
      <c r="A44" s="89"/>
      <c r="B44" s="167"/>
      <c r="C44" s="168" t="s">
        <v>19</v>
      </c>
      <c r="D44" s="166"/>
      <c r="E44" s="166"/>
      <c r="F44" s="106"/>
      <c r="G44" s="166" t="s">
        <v>20</v>
      </c>
      <c r="H44" s="166"/>
      <c r="I44" s="166"/>
      <c r="J44" s="107"/>
      <c r="K44" s="168" t="s">
        <v>21</v>
      </c>
      <c r="L44" s="166"/>
      <c r="M44" s="166"/>
      <c r="N44" s="108"/>
      <c r="O44" s="166" t="s">
        <v>22</v>
      </c>
      <c r="P44" s="166"/>
      <c r="Q44" s="166"/>
      <c r="R44" s="107"/>
      <c r="S44" s="166" t="s">
        <v>33</v>
      </c>
      <c r="T44" s="166"/>
      <c r="U44" s="166"/>
    </row>
    <row r="45" spans="1:21" x14ac:dyDescent="0.3">
      <c r="A45" s="65"/>
      <c r="B45" s="167"/>
      <c r="C45" s="110"/>
      <c r="D45" s="110"/>
      <c r="E45" s="110"/>
      <c r="F45" s="103"/>
      <c r="G45" s="110"/>
      <c r="H45" s="110"/>
      <c r="I45" s="110"/>
      <c r="J45" s="111"/>
      <c r="K45" s="110"/>
      <c r="L45" s="110"/>
      <c r="M45" s="110"/>
      <c r="N45" s="111"/>
      <c r="O45" s="110"/>
      <c r="P45" s="110"/>
      <c r="Q45" s="110"/>
      <c r="R45" s="111"/>
      <c r="S45" s="110"/>
      <c r="T45" s="110"/>
      <c r="U45" s="110"/>
    </row>
    <row r="46" spans="1:21" x14ac:dyDescent="0.3">
      <c r="A46" s="65"/>
      <c r="B46" s="167"/>
      <c r="C46" s="112" t="s">
        <v>26</v>
      </c>
      <c r="D46" s="112" t="s">
        <v>27</v>
      </c>
      <c r="E46" s="112" t="s">
        <v>18</v>
      </c>
      <c r="F46" s="103"/>
      <c r="G46" s="112" t="s">
        <v>26</v>
      </c>
      <c r="H46" s="112" t="s">
        <v>27</v>
      </c>
      <c r="I46" s="112" t="s">
        <v>18</v>
      </c>
      <c r="J46" s="111"/>
      <c r="K46" s="112" t="s">
        <v>26</v>
      </c>
      <c r="L46" s="112" t="s">
        <v>27</v>
      </c>
      <c r="M46" s="112" t="s">
        <v>18</v>
      </c>
      <c r="N46" s="111"/>
      <c r="O46" s="112" t="s">
        <v>26</v>
      </c>
      <c r="P46" s="112" t="s">
        <v>27</v>
      </c>
      <c r="Q46" s="112" t="s">
        <v>18</v>
      </c>
      <c r="R46" s="111"/>
      <c r="S46" s="112" t="s">
        <v>26</v>
      </c>
      <c r="T46" s="112" t="s">
        <v>27</v>
      </c>
      <c r="U46" s="112" t="s">
        <v>18</v>
      </c>
    </row>
    <row r="47" spans="1:21" x14ac:dyDescent="0.3">
      <c r="A47" s="65"/>
      <c r="B47" s="121"/>
      <c r="C47" s="93"/>
      <c r="D47" s="93"/>
      <c r="E47" s="93"/>
      <c r="F47" s="103"/>
      <c r="G47" s="93"/>
      <c r="H47" s="93"/>
      <c r="I47" s="93"/>
      <c r="J47" s="93"/>
      <c r="K47" s="93"/>
      <c r="L47" s="93"/>
      <c r="M47" s="93"/>
      <c r="N47" s="122"/>
      <c r="O47" s="93"/>
      <c r="P47" s="93"/>
      <c r="Q47" s="93"/>
      <c r="R47" s="93"/>
      <c r="S47" s="93"/>
      <c r="T47" s="93"/>
      <c r="U47" s="93"/>
    </row>
    <row r="48" spans="1:21" x14ac:dyDescent="0.3">
      <c r="A48" s="65"/>
      <c r="B48" s="65" t="s">
        <v>36</v>
      </c>
      <c r="C48" s="80">
        <v>216</v>
      </c>
      <c r="D48" s="80">
        <v>6</v>
      </c>
      <c r="E48" s="80">
        <f>+C48+D48</f>
        <v>222</v>
      </c>
      <c r="F48" s="103"/>
      <c r="G48" s="80">
        <v>98</v>
      </c>
      <c r="H48" s="80">
        <v>28</v>
      </c>
      <c r="I48" s="80">
        <f>+G48+H48</f>
        <v>126</v>
      </c>
      <c r="J48" s="80"/>
      <c r="K48" s="80">
        <v>107</v>
      </c>
      <c r="L48" s="80">
        <v>22</v>
      </c>
      <c r="M48" s="80">
        <f>+K48+L48</f>
        <v>129</v>
      </c>
      <c r="N48" s="80"/>
      <c r="O48" s="80">
        <v>102</v>
      </c>
      <c r="P48" s="80">
        <v>88</v>
      </c>
      <c r="Q48" s="80">
        <f>+O48+P48</f>
        <v>190</v>
      </c>
      <c r="R48" s="80"/>
      <c r="S48" s="113">
        <f>+C48+G48+K48+O48</f>
        <v>523</v>
      </c>
      <c r="T48" s="113">
        <f>+D48+H48+L48+P48</f>
        <v>144</v>
      </c>
      <c r="U48" s="113">
        <f>+S48+T48</f>
        <v>667</v>
      </c>
    </row>
    <row r="49" spans="2:21" x14ac:dyDescent="0.3">
      <c r="B49" s="67" t="s">
        <v>37</v>
      </c>
      <c r="C49" s="91">
        <v>32206</v>
      </c>
      <c r="D49" s="91">
        <v>1799</v>
      </c>
      <c r="E49" s="93">
        <f t="shared" ref="E49:E65" si="11">+C49+D49</f>
        <v>34005</v>
      </c>
      <c r="G49" s="91">
        <v>9798</v>
      </c>
      <c r="H49" s="91">
        <v>2455</v>
      </c>
      <c r="I49" s="93">
        <f t="shared" ref="I49:I65" si="12">+G49+H49</f>
        <v>12253</v>
      </c>
      <c r="K49" s="91">
        <v>5508</v>
      </c>
      <c r="L49" s="91">
        <v>1648</v>
      </c>
      <c r="M49" s="93">
        <f t="shared" ref="M49:M65" si="13">+K49+L49</f>
        <v>7156</v>
      </c>
      <c r="O49" s="91">
        <v>18148</v>
      </c>
      <c r="P49" s="91">
        <v>5077</v>
      </c>
      <c r="Q49" s="93">
        <f t="shared" ref="Q49:Q65" si="14">+O49+P49</f>
        <v>23225</v>
      </c>
      <c r="S49" s="114">
        <f t="shared" ref="S49:T65" si="15">+C49+G49+K49+O49</f>
        <v>65660</v>
      </c>
      <c r="T49" s="114">
        <f t="shared" si="15"/>
        <v>10979</v>
      </c>
      <c r="U49" s="114">
        <f t="shared" ref="U49:U65" si="16">+S49+T49</f>
        <v>76639</v>
      </c>
    </row>
    <row r="50" spans="2:21" x14ac:dyDescent="0.3">
      <c r="B50" s="67" t="s">
        <v>38</v>
      </c>
      <c r="C50" s="91">
        <v>3675</v>
      </c>
      <c r="D50" s="91">
        <v>89</v>
      </c>
      <c r="E50" s="93">
        <f t="shared" si="11"/>
        <v>3764</v>
      </c>
      <c r="G50" s="91">
        <v>1017</v>
      </c>
      <c r="H50" s="91">
        <v>120</v>
      </c>
      <c r="I50" s="93">
        <f t="shared" si="12"/>
        <v>1137</v>
      </c>
      <c r="K50" s="91">
        <v>756</v>
      </c>
      <c r="L50" s="91">
        <v>169</v>
      </c>
      <c r="M50" s="93">
        <f t="shared" si="13"/>
        <v>925</v>
      </c>
      <c r="O50" s="91">
        <v>2422</v>
      </c>
      <c r="P50" s="91">
        <v>395</v>
      </c>
      <c r="Q50" s="93">
        <f t="shared" si="14"/>
        <v>2817</v>
      </c>
      <c r="S50" s="114">
        <f t="shared" si="15"/>
        <v>7870</v>
      </c>
      <c r="T50" s="114">
        <f t="shared" si="15"/>
        <v>773</v>
      </c>
      <c r="U50" s="114">
        <f t="shared" si="16"/>
        <v>8643</v>
      </c>
    </row>
    <row r="51" spans="2:21" x14ac:dyDescent="0.3">
      <c r="B51" s="67" t="s">
        <v>39</v>
      </c>
      <c r="C51" s="91">
        <v>2322</v>
      </c>
      <c r="D51" s="91">
        <v>24</v>
      </c>
      <c r="E51" s="93">
        <f t="shared" si="11"/>
        <v>2346</v>
      </c>
      <c r="G51" s="91">
        <v>997</v>
      </c>
      <c r="H51" s="91">
        <v>64</v>
      </c>
      <c r="I51" s="93">
        <f t="shared" si="12"/>
        <v>1061</v>
      </c>
      <c r="K51" s="91">
        <v>237</v>
      </c>
      <c r="L51" s="91">
        <v>36</v>
      </c>
      <c r="M51" s="93">
        <f t="shared" si="13"/>
        <v>273</v>
      </c>
      <c r="O51" s="91">
        <v>1065</v>
      </c>
      <c r="P51" s="91">
        <v>156</v>
      </c>
      <c r="Q51" s="93">
        <f t="shared" si="14"/>
        <v>1221</v>
      </c>
      <c r="S51" s="114">
        <f t="shared" si="15"/>
        <v>4621</v>
      </c>
      <c r="T51" s="114">
        <f t="shared" si="15"/>
        <v>280</v>
      </c>
      <c r="U51" s="114">
        <f t="shared" si="16"/>
        <v>4901</v>
      </c>
    </row>
    <row r="52" spans="2:21" x14ac:dyDescent="0.3">
      <c r="B52" s="67" t="s">
        <v>40</v>
      </c>
      <c r="C52" s="91">
        <v>15981</v>
      </c>
      <c r="D52" s="91">
        <v>359</v>
      </c>
      <c r="E52" s="93">
        <f t="shared" si="11"/>
        <v>16340</v>
      </c>
      <c r="G52" s="91">
        <v>5564</v>
      </c>
      <c r="H52" s="91">
        <v>574</v>
      </c>
      <c r="I52" s="93">
        <f t="shared" si="12"/>
        <v>6138</v>
      </c>
      <c r="K52" s="91">
        <v>2557</v>
      </c>
      <c r="L52" s="91">
        <v>286</v>
      </c>
      <c r="M52" s="93">
        <f t="shared" si="13"/>
        <v>2843</v>
      </c>
      <c r="O52" s="91">
        <v>2432</v>
      </c>
      <c r="P52" s="91">
        <v>769</v>
      </c>
      <c r="Q52" s="93">
        <f t="shared" si="14"/>
        <v>3201</v>
      </c>
      <c r="S52" s="114">
        <f t="shared" si="15"/>
        <v>26534</v>
      </c>
      <c r="T52" s="114">
        <f t="shared" si="15"/>
        <v>1988</v>
      </c>
      <c r="U52" s="114">
        <f t="shared" si="16"/>
        <v>28522</v>
      </c>
    </row>
    <row r="53" spans="2:21" x14ac:dyDescent="0.3">
      <c r="B53" s="67" t="s">
        <v>41</v>
      </c>
      <c r="C53" s="91">
        <v>2971</v>
      </c>
      <c r="D53" s="91">
        <v>105</v>
      </c>
      <c r="E53" s="93">
        <f t="shared" si="11"/>
        <v>3076</v>
      </c>
      <c r="G53" s="91">
        <v>542</v>
      </c>
      <c r="H53" s="91">
        <v>125</v>
      </c>
      <c r="I53" s="93">
        <f t="shared" si="12"/>
        <v>667</v>
      </c>
      <c r="K53" s="91">
        <v>222</v>
      </c>
      <c r="L53" s="91">
        <v>45</v>
      </c>
      <c r="M53" s="93">
        <f t="shared" si="13"/>
        <v>267</v>
      </c>
      <c r="O53" s="91">
        <v>407</v>
      </c>
      <c r="P53" s="91">
        <v>102</v>
      </c>
      <c r="Q53" s="93">
        <f t="shared" si="14"/>
        <v>509</v>
      </c>
      <c r="S53" s="114">
        <f t="shared" si="15"/>
        <v>4142</v>
      </c>
      <c r="T53" s="114">
        <f t="shared" si="15"/>
        <v>377</v>
      </c>
      <c r="U53" s="114">
        <f t="shared" si="16"/>
        <v>4519</v>
      </c>
    </row>
    <row r="54" spans="2:21" x14ac:dyDescent="0.3">
      <c r="B54" s="67" t="s">
        <v>42</v>
      </c>
      <c r="C54" s="91">
        <v>6358</v>
      </c>
      <c r="D54" s="91">
        <v>717</v>
      </c>
      <c r="E54" s="93">
        <f t="shared" si="11"/>
        <v>7075</v>
      </c>
      <c r="G54" s="91">
        <v>2463</v>
      </c>
      <c r="H54" s="91">
        <v>1127</v>
      </c>
      <c r="I54" s="93">
        <f t="shared" si="12"/>
        <v>3590</v>
      </c>
      <c r="K54" s="91">
        <v>1085</v>
      </c>
      <c r="L54" s="91">
        <v>584</v>
      </c>
      <c r="M54" s="93">
        <f t="shared" si="13"/>
        <v>1669</v>
      </c>
      <c r="O54" s="91">
        <v>1613</v>
      </c>
      <c r="P54" s="91">
        <v>1336</v>
      </c>
      <c r="Q54" s="93">
        <f t="shared" si="14"/>
        <v>2949</v>
      </c>
      <c r="S54" s="114">
        <f t="shared" si="15"/>
        <v>11519</v>
      </c>
      <c r="T54" s="114">
        <f t="shared" si="15"/>
        <v>3764</v>
      </c>
      <c r="U54" s="114">
        <f t="shared" si="16"/>
        <v>15283</v>
      </c>
    </row>
    <row r="55" spans="2:21" x14ac:dyDescent="0.3">
      <c r="B55" s="67" t="s">
        <v>43</v>
      </c>
      <c r="C55" s="91">
        <v>61188</v>
      </c>
      <c r="D55" s="91">
        <v>1427</v>
      </c>
      <c r="E55" s="93">
        <f t="shared" si="11"/>
        <v>62615</v>
      </c>
      <c r="G55" s="91">
        <v>12340</v>
      </c>
      <c r="H55" s="91">
        <v>839</v>
      </c>
      <c r="I55" s="93">
        <f t="shared" si="12"/>
        <v>13179</v>
      </c>
      <c r="K55" s="91">
        <v>6867</v>
      </c>
      <c r="L55" s="91">
        <v>667</v>
      </c>
      <c r="M55" s="93">
        <f t="shared" si="13"/>
        <v>7534</v>
      </c>
      <c r="O55" s="91">
        <v>25752</v>
      </c>
      <c r="P55" s="91">
        <v>8696</v>
      </c>
      <c r="Q55" s="93">
        <f t="shared" si="14"/>
        <v>34448</v>
      </c>
      <c r="S55" s="114">
        <f t="shared" si="15"/>
        <v>106147</v>
      </c>
      <c r="T55" s="114">
        <f t="shared" si="15"/>
        <v>11629</v>
      </c>
      <c r="U55" s="114">
        <f t="shared" si="16"/>
        <v>117776</v>
      </c>
    </row>
    <row r="56" spans="2:21" x14ac:dyDescent="0.3">
      <c r="B56" s="67" t="s">
        <v>44</v>
      </c>
      <c r="C56" s="91">
        <v>90627</v>
      </c>
      <c r="D56" s="91">
        <v>1251</v>
      </c>
      <c r="E56" s="93">
        <f t="shared" si="11"/>
        <v>91878</v>
      </c>
      <c r="G56" s="91">
        <v>16199</v>
      </c>
      <c r="H56" s="91">
        <v>488</v>
      </c>
      <c r="I56" s="93">
        <f t="shared" si="12"/>
        <v>16687</v>
      </c>
      <c r="K56" s="91">
        <v>7679</v>
      </c>
      <c r="L56" s="91">
        <v>600</v>
      </c>
      <c r="M56" s="93">
        <f t="shared" si="13"/>
        <v>8279</v>
      </c>
      <c r="O56" s="91">
        <v>23810</v>
      </c>
      <c r="P56" s="91">
        <v>2390</v>
      </c>
      <c r="Q56" s="93">
        <f t="shared" si="14"/>
        <v>26200</v>
      </c>
      <c r="S56" s="114">
        <f t="shared" si="15"/>
        <v>138315</v>
      </c>
      <c r="T56" s="114">
        <f t="shared" si="15"/>
        <v>4729</v>
      </c>
      <c r="U56" s="114">
        <f t="shared" si="16"/>
        <v>143044</v>
      </c>
    </row>
    <row r="57" spans="2:21" x14ac:dyDescent="0.3">
      <c r="B57" s="67" t="s">
        <v>45</v>
      </c>
      <c r="C57" s="91">
        <v>5969</v>
      </c>
      <c r="D57" s="91">
        <v>139</v>
      </c>
      <c r="E57" s="93">
        <f t="shared" si="11"/>
        <v>6108</v>
      </c>
      <c r="G57" s="91">
        <v>1983</v>
      </c>
      <c r="H57" s="91">
        <v>203</v>
      </c>
      <c r="I57" s="93">
        <f t="shared" si="12"/>
        <v>2186</v>
      </c>
      <c r="K57" s="91">
        <v>840</v>
      </c>
      <c r="L57" s="91">
        <v>39</v>
      </c>
      <c r="M57" s="93">
        <f t="shared" si="13"/>
        <v>879</v>
      </c>
      <c r="O57" s="91">
        <v>1820</v>
      </c>
      <c r="P57" s="91">
        <v>418</v>
      </c>
      <c r="Q57" s="93">
        <f t="shared" si="14"/>
        <v>2238</v>
      </c>
      <c r="S57" s="114">
        <f t="shared" si="15"/>
        <v>10612</v>
      </c>
      <c r="T57" s="114">
        <f t="shared" si="15"/>
        <v>799</v>
      </c>
      <c r="U57" s="114">
        <f t="shared" si="16"/>
        <v>11411</v>
      </c>
    </row>
    <row r="58" spans="2:21" x14ac:dyDescent="0.3">
      <c r="B58" s="67" t="s">
        <v>46</v>
      </c>
      <c r="C58" s="91">
        <v>6283</v>
      </c>
      <c r="D58" s="91">
        <v>22</v>
      </c>
      <c r="E58" s="93">
        <f t="shared" si="11"/>
        <v>6305</v>
      </c>
      <c r="G58" s="91">
        <v>1527</v>
      </c>
      <c r="H58" s="91">
        <v>46</v>
      </c>
      <c r="I58" s="93">
        <f t="shared" si="12"/>
        <v>1573</v>
      </c>
      <c r="K58" s="91">
        <v>565</v>
      </c>
      <c r="L58" s="91">
        <v>20</v>
      </c>
      <c r="M58" s="93">
        <f t="shared" si="13"/>
        <v>585</v>
      </c>
      <c r="O58" s="91">
        <v>426</v>
      </c>
      <c r="P58" s="91">
        <v>27</v>
      </c>
      <c r="Q58" s="93">
        <f t="shared" si="14"/>
        <v>453</v>
      </c>
      <c r="S58" s="114">
        <f t="shared" si="15"/>
        <v>8801</v>
      </c>
      <c r="T58" s="114">
        <f t="shared" si="15"/>
        <v>115</v>
      </c>
      <c r="U58" s="114">
        <f t="shared" si="16"/>
        <v>8916</v>
      </c>
    </row>
    <row r="59" spans="2:21" x14ac:dyDescent="0.3">
      <c r="B59" s="67" t="s">
        <v>47</v>
      </c>
      <c r="C59" s="91">
        <v>5290</v>
      </c>
      <c r="D59" s="91">
        <v>40</v>
      </c>
      <c r="E59" s="93">
        <f t="shared" si="11"/>
        <v>5330</v>
      </c>
      <c r="G59" s="91">
        <v>1497</v>
      </c>
      <c r="H59" s="91">
        <v>73</v>
      </c>
      <c r="I59" s="93">
        <f t="shared" si="12"/>
        <v>1570</v>
      </c>
      <c r="K59" s="91">
        <v>626</v>
      </c>
      <c r="L59" s="91">
        <v>11</v>
      </c>
      <c r="M59" s="93">
        <f t="shared" si="13"/>
        <v>637</v>
      </c>
      <c r="O59" s="91">
        <v>724</v>
      </c>
      <c r="P59" s="91">
        <v>39</v>
      </c>
      <c r="Q59" s="93">
        <f t="shared" si="14"/>
        <v>763</v>
      </c>
      <c r="S59" s="114">
        <f t="shared" si="15"/>
        <v>8137</v>
      </c>
      <c r="T59" s="114">
        <f t="shared" si="15"/>
        <v>163</v>
      </c>
      <c r="U59" s="114">
        <f t="shared" si="16"/>
        <v>8300</v>
      </c>
    </row>
    <row r="60" spans="2:21" x14ac:dyDescent="0.3">
      <c r="B60" s="67" t="s">
        <v>48</v>
      </c>
      <c r="C60" s="91">
        <v>21261</v>
      </c>
      <c r="D60" s="91">
        <v>996</v>
      </c>
      <c r="E60" s="93">
        <f t="shared" si="11"/>
        <v>22257</v>
      </c>
      <c r="G60" s="91">
        <v>5890</v>
      </c>
      <c r="H60" s="91">
        <v>1636</v>
      </c>
      <c r="I60" s="93">
        <f t="shared" si="12"/>
        <v>7526</v>
      </c>
      <c r="K60" s="91">
        <v>2678</v>
      </c>
      <c r="L60" s="91">
        <v>903</v>
      </c>
      <c r="M60" s="93">
        <f t="shared" si="13"/>
        <v>3581</v>
      </c>
      <c r="O60" s="91">
        <v>4099</v>
      </c>
      <c r="P60" s="91">
        <v>1973</v>
      </c>
      <c r="Q60" s="93">
        <f t="shared" si="14"/>
        <v>6072</v>
      </c>
      <c r="S60" s="114">
        <f t="shared" si="15"/>
        <v>33928</v>
      </c>
      <c r="T60" s="114">
        <f t="shared" si="15"/>
        <v>5508</v>
      </c>
      <c r="U60" s="114">
        <f t="shared" si="16"/>
        <v>39436</v>
      </c>
    </row>
    <row r="61" spans="2:21" x14ac:dyDescent="0.3">
      <c r="B61" s="67" t="s">
        <v>49</v>
      </c>
      <c r="C61" s="91">
        <v>4361</v>
      </c>
      <c r="D61" s="91">
        <v>26</v>
      </c>
      <c r="E61" s="93">
        <f t="shared" si="11"/>
        <v>4387</v>
      </c>
      <c r="G61" s="91">
        <v>840</v>
      </c>
      <c r="H61" s="91">
        <v>63</v>
      </c>
      <c r="I61" s="93">
        <f t="shared" si="12"/>
        <v>903</v>
      </c>
      <c r="K61" s="91">
        <v>233</v>
      </c>
      <c r="L61" s="91">
        <v>20</v>
      </c>
      <c r="M61" s="93">
        <f t="shared" si="13"/>
        <v>253</v>
      </c>
      <c r="O61" s="91">
        <v>285</v>
      </c>
      <c r="P61" s="91">
        <v>94</v>
      </c>
      <c r="Q61" s="93">
        <f t="shared" si="14"/>
        <v>379</v>
      </c>
      <c r="S61" s="114">
        <f t="shared" si="15"/>
        <v>5719</v>
      </c>
      <c r="T61" s="114">
        <f t="shared" si="15"/>
        <v>203</v>
      </c>
      <c r="U61" s="114">
        <f t="shared" si="16"/>
        <v>5922</v>
      </c>
    </row>
    <row r="62" spans="2:21" x14ac:dyDescent="0.3">
      <c r="B62" s="67" t="s">
        <v>50</v>
      </c>
      <c r="C62" s="91">
        <v>2733</v>
      </c>
      <c r="D62" s="91">
        <v>11</v>
      </c>
      <c r="E62" s="93">
        <f t="shared" si="11"/>
        <v>2744</v>
      </c>
      <c r="G62" s="91">
        <v>646</v>
      </c>
      <c r="H62" s="91">
        <v>6</v>
      </c>
      <c r="I62" s="93">
        <f t="shared" si="12"/>
        <v>652</v>
      </c>
      <c r="K62" s="91">
        <v>155</v>
      </c>
      <c r="L62" s="91">
        <v>1</v>
      </c>
      <c r="M62" s="93">
        <f t="shared" si="13"/>
        <v>156</v>
      </c>
      <c r="O62" s="91">
        <v>75</v>
      </c>
      <c r="P62" s="91">
        <v>19</v>
      </c>
      <c r="Q62" s="93">
        <f t="shared" si="14"/>
        <v>94</v>
      </c>
      <c r="S62" s="114">
        <f t="shared" si="15"/>
        <v>3609</v>
      </c>
      <c r="T62" s="114">
        <f t="shared" si="15"/>
        <v>37</v>
      </c>
      <c r="U62" s="114">
        <f t="shared" si="16"/>
        <v>3646</v>
      </c>
    </row>
    <row r="63" spans="2:21" x14ac:dyDescent="0.3">
      <c r="B63" s="67" t="s">
        <v>51</v>
      </c>
      <c r="C63" s="91">
        <v>4520</v>
      </c>
      <c r="D63" s="91">
        <v>17</v>
      </c>
      <c r="E63" s="93">
        <f t="shared" si="11"/>
        <v>4537</v>
      </c>
      <c r="G63" s="91">
        <v>705</v>
      </c>
      <c r="H63" s="91">
        <v>2</v>
      </c>
      <c r="I63" s="93">
        <f t="shared" si="12"/>
        <v>707</v>
      </c>
      <c r="K63" s="91">
        <v>200</v>
      </c>
      <c r="L63" s="91">
        <v>5</v>
      </c>
      <c r="M63" s="93">
        <f t="shared" si="13"/>
        <v>205</v>
      </c>
      <c r="O63" s="91">
        <v>540</v>
      </c>
      <c r="P63" s="91">
        <v>7</v>
      </c>
      <c r="Q63" s="93">
        <f t="shared" si="14"/>
        <v>547</v>
      </c>
      <c r="S63" s="114">
        <f t="shared" si="15"/>
        <v>5965</v>
      </c>
      <c r="T63" s="114">
        <f t="shared" si="15"/>
        <v>31</v>
      </c>
      <c r="U63" s="114">
        <f t="shared" si="16"/>
        <v>5996</v>
      </c>
    </row>
    <row r="64" spans="2:21" x14ac:dyDescent="0.3">
      <c r="B64" s="67" t="s">
        <v>52</v>
      </c>
      <c r="C64" s="91">
        <v>2936</v>
      </c>
      <c r="D64" s="91">
        <v>42</v>
      </c>
      <c r="E64" s="93">
        <f t="shared" si="11"/>
        <v>2978</v>
      </c>
      <c r="G64" s="91">
        <v>679</v>
      </c>
      <c r="H64" s="91">
        <v>23</v>
      </c>
      <c r="I64" s="93">
        <f t="shared" si="12"/>
        <v>702</v>
      </c>
      <c r="K64" s="91">
        <v>203</v>
      </c>
      <c r="L64" s="91">
        <v>25</v>
      </c>
      <c r="M64" s="93">
        <f t="shared" si="13"/>
        <v>228</v>
      </c>
      <c r="O64" s="91">
        <v>311</v>
      </c>
      <c r="P64" s="91">
        <v>298</v>
      </c>
      <c r="Q64" s="93">
        <f t="shared" si="14"/>
        <v>609</v>
      </c>
      <c r="S64" s="114">
        <f t="shared" si="15"/>
        <v>4129</v>
      </c>
      <c r="T64" s="114">
        <f t="shared" si="15"/>
        <v>388</v>
      </c>
      <c r="U64" s="114">
        <f t="shared" si="16"/>
        <v>4517</v>
      </c>
    </row>
    <row r="65" spans="2:21" x14ac:dyDescent="0.3">
      <c r="B65" s="67" t="s">
        <v>53</v>
      </c>
      <c r="C65" s="115">
        <v>8805</v>
      </c>
      <c r="D65" s="115">
        <v>310</v>
      </c>
      <c r="E65" s="116">
        <f t="shared" si="11"/>
        <v>9115</v>
      </c>
      <c r="G65" s="115">
        <v>2562</v>
      </c>
      <c r="H65" s="115">
        <v>581</v>
      </c>
      <c r="I65" s="116">
        <f t="shared" si="12"/>
        <v>3143</v>
      </c>
      <c r="K65" s="115">
        <v>845</v>
      </c>
      <c r="L65" s="115">
        <v>398</v>
      </c>
      <c r="M65" s="116">
        <f t="shared" si="13"/>
        <v>1243</v>
      </c>
      <c r="O65" s="115">
        <v>809</v>
      </c>
      <c r="P65" s="115">
        <v>844</v>
      </c>
      <c r="Q65" s="116">
        <f t="shared" si="14"/>
        <v>1653</v>
      </c>
      <c r="S65" s="117">
        <f t="shared" si="15"/>
        <v>13021</v>
      </c>
      <c r="T65" s="117">
        <f t="shared" si="15"/>
        <v>2133</v>
      </c>
      <c r="U65" s="117">
        <f t="shared" si="16"/>
        <v>15154</v>
      </c>
    </row>
    <row r="66" spans="2:21" x14ac:dyDescent="0.3">
      <c r="B66" s="118" t="s">
        <v>54</v>
      </c>
      <c r="C66" s="119">
        <f>SUM(C48:C65)</f>
        <v>277702</v>
      </c>
      <c r="D66" s="119">
        <f t="shared" ref="D66:E66" si="17">SUM(D48:D65)</f>
        <v>7380</v>
      </c>
      <c r="E66" s="119">
        <f t="shared" si="17"/>
        <v>285082</v>
      </c>
      <c r="G66" s="119">
        <f>SUM(G48:G65)</f>
        <v>65347</v>
      </c>
      <c r="H66" s="119">
        <f t="shared" ref="H66:I66" si="18">SUM(H48:H65)</f>
        <v>8453</v>
      </c>
      <c r="I66" s="119">
        <f t="shared" si="18"/>
        <v>73800</v>
      </c>
      <c r="K66" s="119">
        <f>SUM(K48:K65)</f>
        <v>31363</v>
      </c>
      <c r="L66" s="119">
        <f t="shared" ref="L66:M66" si="19">SUM(L48:L65)</f>
        <v>5479</v>
      </c>
      <c r="M66" s="119">
        <f t="shared" si="19"/>
        <v>36842</v>
      </c>
      <c r="O66" s="119">
        <f>SUM(O48:O65)</f>
        <v>84840</v>
      </c>
      <c r="P66" s="119">
        <f t="shared" ref="P66:Q66" si="20">SUM(P48:P65)</f>
        <v>22728</v>
      </c>
      <c r="Q66" s="119">
        <f t="shared" si="20"/>
        <v>107568</v>
      </c>
      <c r="S66" s="120">
        <f>SUM(S48:S65)</f>
        <v>459252</v>
      </c>
      <c r="T66" s="120">
        <f t="shared" ref="T66:U66" si="21">SUM(T48:T65)</f>
        <v>44040</v>
      </c>
      <c r="U66" s="120">
        <f t="shared" si="21"/>
        <v>503292</v>
      </c>
    </row>
    <row r="68" spans="2:21" ht="16.2" x14ac:dyDescent="0.35">
      <c r="B68" s="97" t="s">
        <v>56</v>
      </c>
    </row>
  </sheetData>
  <mergeCells count="14">
    <mergeCell ref="S44:U44"/>
    <mergeCell ref="B8:U8"/>
    <mergeCell ref="B9:U9"/>
    <mergeCell ref="B15:B17"/>
    <mergeCell ref="C15:E15"/>
    <mergeCell ref="G15:I15"/>
    <mergeCell ref="K15:M15"/>
    <mergeCell ref="O15:Q15"/>
    <mergeCell ref="S15:U15"/>
    <mergeCell ref="B44:B46"/>
    <mergeCell ref="C44:E44"/>
    <mergeCell ref="G44:I44"/>
    <mergeCell ref="K44:M44"/>
    <mergeCell ref="O44:Q44"/>
  </mergeCells>
  <hyperlinks>
    <hyperlink ref="B1" location="Inicio!B10" display="Ir a inicio" xr:uid="{EC0E6BFF-CAFD-4154-BCD9-7F69E62841C1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fitToHeight="2" orientation="landscape" r:id="rId1"/>
  <headerFooter alignWithMargins="0"/>
  <rowBreaks count="1" manualBreakCount="1">
    <brk id="40" min="1" max="20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E2EE0-59EA-4704-AF5C-16E023B1CC2B}">
  <dimension ref="A1:U67"/>
  <sheetViews>
    <sheetView showGridLines="0" view="pageBreakPreview" topLeftCell="A7" zoomScale="60" zoomScaleNormal="100" workbookViewId="0">
      <selection activeCell="B13" sqref="B13"/>
    </sheetView>
  </sheetViews>
  <sheetFormatPr baseColWidth="10" defaultColWidth="11.44140625" defaultRowHeight="14.4" x14ac:dyDescent="0.3"/>
  <cols>
    <col min="1" max="1" width="1.6640625" style="67" customWidth="1"/>
    <col min="2" max="2" width="45.109375" style="67" customWidth="1"/>
    <col min="3" max="5" width="14.5546875" style="91" customWidth="1"/>
    <col min="6" max="6" width="2.6640625" style="91" customWidth="1"/>
    <col min="7" max="9" width="14.5546875" style="91" customWidth="1"/>
    <col min="10" max="10" width="2.6640625" style="91" customWidth="1"/>
    <col min="11" max="13" width="14.5546875" style="91" customWidth="1"/>
    <col min="14" max="14" width="2.6640625" style="91" customWidth="1"/>
    <col min="15" max="17" width="14.5546875" style="91" customWidth="1"/>
    <col min="18" max="18" width="2.6640625" style="91" customWidth="1"/>
    <col min="19" max="21" width="14.5546875" style="91" customWidth="1"/>
    <col min="22" max="16384" width="11.44140625" style="67"/>
  </cols>
  <sheetData>
    <row r="1" spans="1:21" x14ac:dyDescent="0.3">
      <c r="A1" s="87"/>
      <c r="B1" s="87" t="s">
        <v>12</v>
      </c>
      <c r="C1" s="103"/>
      <c r="D1" s="103"/>
      <c r="E1" s="103"/>
      <c r="F1" s="103"/>
      <c r="G1" s="103"/>
      <c r="H1" s="103"/>
      <c r="I1" s="103"/>
      <c r="J1" s="103"/>
    </row>
    <row r="2" spans="1:21" x14ac:dyDescent="0.3">
      <c r="A2" s="88"/>
      <c r="B2" s="87"/>
      <c r="C2" s="103"/>
      <c r="D2" s="103"/>
      <c r="E2" s="103"/>
      <c r="F2" s="103"/>
    </row>
    <row r="3" spans="1:21" x14ac:dyDescent="0.3">
      <c r="A3" s="88"/>
      <c r="B3" s="87"/>
      <c r="C3" s="103"/>
      <c r="D3" s="103"/>
      <c r="E3" s="103"/>
      <c r="F3" s="103"/>
    </row>
    <row r="4" spans="1:21" x14ac:dyDescent="0.3">
      <c r="A4" s="88"/>
      <c r="B4" s="87"/>
      <c r="C4" s="103"/>
      <c r="D4" s="103"/>
      <c r="E4" s="103"/>
      <c r="F4" s="103"/>
    </row>
    <row r="5" spans="1:21" x14ac:dyDescent="0.3">
      <c r="A5" s="88"/>
      <c r="B5" s="87"/>
      <c r="C5" s="103"/>
      <c r="D5" s="103"/>
      <c r="E5" s="103"/>
      <c r="F5" s="103"/>
    </row>
    <row r="6" spans="1:21" x14ac:dyDescent="0.3">
      <c r="A6" s="88"/>
      <c r="B6" s="87"/>
      <c r="C6" s="103"/>
      <c r="D6" s="103"/>
      <c r="E6" s="103"/>
      <c r="F6" s="103"/>
    </row>
    <row r="7" spans="1:21" x14ac:dyDescent="0.3">
      <c r="A7" s="88"/>
      <c r="B7" s="87"/>
      <c r="C7" s="103"/>
      <c r="D7" s="103"/>
      <c r="E7" s="103"/>
      <c r="F7" s="103"/>
    </row>
    <row r="8" spans="1:21" ht="27" x14ac:dyDescent="0.3">
      <c r="A8" s="65"/>
      <c r="B8" s="164" t="s">
        <v>57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</row>
    <row r="9" spans="1:21" x14ac:dyDescent="0.3">
      <c r="A9" s="65"/>
      <c r="B9" s="158" t="s">
        <v>130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</row>
    <row r="10" spans="1:21" ht="15" thickBot="1" x14ac:dyDescent="0.35">
      <c r="A10" s="65"/>
      <c r="B10" s="90"/>
      <c r="C10" s="104"/>
      <c r="D10" s="104"/>
      <c r="E10" s="104"/>
      <c r="F10" s="104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</row>
    <row r="11" spans="1:21" x14ac:dyDescent="0.3">
      <c r="A11" s="65"/>
      <c r="B11" s="65"/>
      <c r="C11" s="103"/>
      <c r="D11" s="103"/>
      <c r="E11" s="103"/>
      <c r="F11" s="103"/>
      <c r="G11" s="103"/>
      <c r="H11" s="103"/>
      <c r="I11" s="103"/>
      <c r="J11" s="103"/>
    </row>
    <row r="12" spans="1:21" x14ac:dyDescent="0.3">
      <c r="A12" s="65"/>
      <c r="B12" s="65"/>
      <c r="C12" s="103"/>
      <c r="D12" s="103"/>
      <c r="E12" s="103"/>
      <c r="F12" s="103"/>
      <c r="G12" s="103"/>
      <c r="H12" s="103"/>
      <c r="I12" s="103"/>
      <c r="J12" s="103"/>
    </row>
    <row r="13" spans="1:21" ht="16.2" x14ac:dyDescent="0.35">
      <c r="A13" s="65"/>
      <c r="B13" s="77" t="s">
        <v>35</v>
      </c>
      <c r="C13" s="103"/>
      <c r="D13" s="103"/>
      <c r="E13" s="103"/>
      <c r="F13" s="103"/>
      <c r="G13" s="103"/>
      <c r="H13" s="103"/>
      <c r="I13" s="103"/>
      <c r="J13" s="80"/>
      <c r="R13" s="80"/>
    </row>
    <row r="14" spans="1:21" x14ac:dyDescent="0.3">
      <c r="A14" s="65"/>
      <c r="B14" s="92"/>
      <c r="C14" s="103"/>
      <c r="D14" s="103"/>
      <c r="E14" s="103"/>
      <c r="F14" s="103"/>
      <c r="G14" s="103"/>
      <c r="H14" s="103"/>
      <c r="I14" s="103"/>
      <c r="J14" s="80"/>
      <c r="N14" s="80"/>
      <c r="R14" s="80"/>
    </row>
    <row r="15" spans="1:21" s="109" customFormat="1" ht="24" customHeight="1" x14ac:dyDescent="0.3">
      <c r="A15" s="89"/>
      <c r="B15" s="167"/>
      <c r="C15" s="168" t="s">
        <v>19</v>
      </c>
      <c r="D15" s="166"/>
      <c r="E15" s="166"/>
      <c r="F15" s="106"/>
      <c r="G15" s="166" t="s">
        <v>20</v>
      </c>
      <c r="H15" s="166"/>
      <c r="I15" s="166"/>
      <c r="J15" s="107"/>
      <c r="K15" s="168" t="s">
        <v>21</v>
      </c>
      <c r="L15" s="166"/>
      <c r="M15" s="166"/>
      <c r="N15" s="108"/>
      <c r="O15" s="166" t="s">
        <v>22</v>
      </c>
      <c r="P15" s="166"/>
      <c r="Q15" s="166"/>
      <c r="R15" s="107"/>
      <c r="S15" s="166" t="s">
        <v>33</v>
      </c>
      <c r="T15" s="166"/>
      <c r="U15" s="166"/>
    </row>
    <row r="16" spans="1:21" x14ac:dyDescent="0.3">
      <c r="A16" s="65"/>
      <c r="B16" s="167"/>
      <c r="C16" s="110"/>
      <c r="D16" s="110"/>
      <c r="E16" s="110"/>
      <c r="F16" s="103"/>
      <c r="G16" s="110"/>
      <c r="H16" s="110"/>
      <c r="I16" s="110"/>
      <c r="J16" s="111"/>
      <c r="K16" s="110"/>
      <c r="L16" s="110"/>
      <c r="M16" s="110"/>
      <c r="N16" s="111"/>
      <c r="O16" s="110"/>
      <c r="P16" s="110"/>
      <c r="Q16" s="110"/>
      <c r="R16" s="111"/>
      <c r="S16" s="110"/>
      <c r="T16" s="110"/>
      <c r="U16" s="110"/>
    </row>
    <row r="17" spans="1:21" x14ac:dyDescent="0.3">
      <c r="A17" s="65"/>
      <c r="B17" s="167"/>
      <c r="C17" s="112" t="s">
        <v>26</v>
      </c>
      <c r="D17" s="112" t="s">
        <v>27</v>
      </c>
      <c r="E17" s="112" t="s">
        <v>18</v>
      </c>
      <c r="F17" s="103"/>
      <c r="G17" s="112" t="s">
        <v>26</v>
      </c>
      <c r="H17" s="112" t="s">
        <v>27</v>
      </c>
      <c r="I17" s="112" t="s">
        <v>18</v>
      </c>
      <c r="J17" s="111"/>
      <c r="K17" s="112" t="s">
        <v>26</v>
      </c>
      <c r="L17" s="112" t="s">
        <v>27</v>
      </c>
      <c r="M17" s="112" t="s">
        <v>18</v>
      </c>
      <c r="N17" s="111"/>
      <c r="O17" s="112" t="s">
        <v>26</v>
      </c>
      <c r="P17" s="112" t="s">
        <v>27</v>
      </c>
      <c r="Q17" s="112" t="s">
        <v>18</v>
      </c>
      <c r="R17" s="111"/>
      <c r="S17" s="112" t="s">
        <v>26</v>
      </c>
      <c r="T17" s="112" t="s">
        <v>27</v>
      </c>
      <c r="U17" s="112" t="s">
        <v>18</v>
      </c>
    </row>
    <row r="18" spans="1:21" x14ac:dyDescent="0.3">
      <c r="A18" s="65"/>
      <c r="B18" s="92"/>
      <c r="C18" s="80"/>
      <c r="D18" s="80"/>
      <c r="E18" s="80"/>
      <c r="F18" s="103"/>
      <c r="G18" s="80"/>
      <c r="H18" s="80"/>
      <c r="I18" s="80"/>
      <c r="J18" s="80"/>
      <c r="K18" s="80"/>
      <c r="L18" s="80"/>
      <c r="M18" s="80"/>
      <c r="N18" s="111"/>
      <c r="O18" s="80"/>
      <c r="P18" s="80"/>
      <c r="Q18" s="80"/>
      <c r="R18" s="80"/>
      <c r="S18" s="80"/>
      <c r="T18" s="80"/>
      <c r="U18" s="80"/>
    </row>
    <row r="19" spans="1:21" x14ac:dyDescent="0.3">
      <c r="A19" s="65"/>
      <c r="B19" s="65" t="s">
        <v>58</v>
      </c>
      <c r="C19" s="80">
        <v>464881.64149800129</v>
      </c>
      <c r="D19" s="80">
        <v>690360.21003813948</v>
      </c>
      <c r="E19" s="80">
        <f>+C19+D19</f>
        <v>1155241.8515361408</v>
      </c>
      <c r="F19" s="103"/>
      <c r="G19" s="80">
        <v>632544.03242099995</v>
      </c>
      <c r="H19" s="80">
        <v>1667102.0557889091</v>
      </c>
      <c r="I19" s="80">
        <f>+G19+H19</f>
        <v>2299646.0882099089</v>
      </c>
      <c r="J19" s="80"/>
      <c r="K19" s="80">
        <v>547069.68989800953</v>
      </c>
      <c r="L19" s="80">
        <v>2024413.635757827</v>
      </c>
      <c r="M19" s="80">
        <f>+K19+L19</f>
        <v>2571483.3256558366</v>
      </c>
      <c r="N19" s="80"/>
      <c r="O19" s="80">
        <v>3007079.4483263404</v>
      </c>
      <c r="P19" s="80">
        <v>10311307.738961572</v>
      </c>
      <c r="Q19" s="80">
        <f>+O19+P19</f>
        <v>13318387.187287912</v>
      </c>
      <c r="R19" s="80"/>
      <c r="S19" s="113">
        <f>+C19+G19+K19+O19</f>
        <v>4651574.812143351</v>
      </c>
      <c r="T19" s="113">
        <f>+D19+H19+L19+P19</f>
        <v>14693183.640546449</v>
      </c>
      <c r="U19" s="113">
        <f>+S19+T19</f>
        <v>19344758.4526898</v>
      </c>
    </row>
    <row r="20" spans="1:21" x14ac:dyDescent="0.3">
      <c r="B20" s="67" t="s">
        <v>59</v>
      </c>
      <c r="C20" s="91">
        <v>379652.90757500043</v>
      </c>
      <c r="D20" s="91">
        <v>151509.78745450001</v>
      </c>
      <c r="E20" s="93">
        <f t="shared" ref="E20:E36" si="0">+C20+D20</f>
        <v>531162.69502950041</v>
      </c>
      <c r="G20" s="91">
        <v>123462.40884299997</v>
      </c>
      <c r="H20" s="91">
        <v>48877.595963849999</v>
      </c>
      <c r="I20" s="93">
        <f t="shared" ref="I20:I36" si="1">+G20+H20</f>
        <v>172340.00480684996</v>
      </c>
      <c r="K20" s="91">
        <v>129964.06609599998</v>
      </c>
      <c r="L20" s="91">
        <v>166089.97338254997</v>
      </c>
      <c r="M20" s="93">
        <f t="shared" ref="M20:M36" si="2">+K20+L20</f>
        <v>296054.03947854997</v>
      </c>
      <c r="O20" s="91">
        <v>768961.50890400028</v>
      </c>
      <c r="P20" s="91">
        <v>404735.33399485028</v>
      </c>
      <c r="Q20" s="93">
        <f t="shared" ref="Q20:Q36" si="3">+O20+P20</f>
        <v>1173696.8428988506</v>
      </c>
      <c r="S20" s="114">
        <f t="shared" ref="S20:T36" si="4">+C20+G20+K20+O20</f>
        <v>1402040.8914180007</v>
      </c>
      <c r="T20" s="114">
        <f t="shared" si="4"/>
        <v>771212.69079575024</v>
      </c>
      <c r="U20" s="114">
        <f t="shared" ref="U20:U36" si="5">+S20+T20</f>
        <v>2173253.582213751</v>
      </c>
    </row>
    <row r="21" spans="1:21" x14ac:dyDescent="0.3">
      <c r="B21" s="67" t="s">
        <v>60</v>
      </c>
      <c r="C21" s="91">
        <v>5777.334761000001</v>
      </c>
      <c r="D21" s="91">
        <v>12047.787512999999</v>
      </c>
      <c r="E21" s="93">
        <f t="shared" si="0"/>
        <v>17825.122274000001</v>
      </c>
      <c r="G21" s="91">
        <v>1329.505519</v>
      </c>
      <c r="I21" s="93">
        <f t="shared" si="1"/>
        <v>1329.505519</v>
      </c>
      <c r="K21" s="91">
        <v>7377.7056399999974</v>
      </c>
      <c r="L21" s="91">
        <v>17597.880972170002</v>
      </c>
      <c r="M21" s="93">
        <f t="shared" si="2"/>
        <v>24975.586612169998</v>
      </c>
      <c r="O21" s="91">
        <v>25546.967642909996</v>
      </c>
      <c r="P21" s="91">
        <v>78253.170471119985</v>
      </c>
      <c r="Q21" s="93">
        <f t="shared" si="3"/>
        <v>103800.13811402998</v>
      </c>
      <c r="S21" s="114">
        <f t="shared" si="4"/>
        <v>40031.513562909997</v>
      </c>
      <c r="T21" s="114">
        <f t="shared" si="4"/>
        <v>107898.83895628998</v>
      </c>
      <c r="U21" s="114">
        <f t="shared" si="5"/>
        <v>147930.35251919998</v>
      </c>
    </row>
    <row r="22" spans="1:21" x14ac:dyDescent="0.3">
      <c r="B22" s="67" t="s">
        <v>61</v>
      </c>
      <c r="C22" s="91">
        <v>1921026.2311744862</v>
      </c>
      <c r="D22" s="91">
        <v>563247.91427078994</v>
      </c>
      <c r="E22" s="93">
        <f t="shared" si="0"/>
        <v>2484274.1454452761</v>
      </c>
      <c r="G22" s="91">
        <v>1505699.2357100062</v>
      </c>
      <c r="H22" s="91">
        <v>318182.20007133973</v>
      </c>
      <c r="I22" s="93">
        <f t="shared" si="1"/>
        <v>1823881.4357813459</v>
      </c>
      <c r="K22" s="91">
        <v>1348993.3094465693</v>
      </c>
      <c r="L22" s="91">
        <v>564921.16418810003</v>
      </c>
      <c r="M22" s="93">
        <f t="shared" si="2"/>
        <v>1913914.4736346693</v>
      </c>
      <c r="O22" s="91">
        <v>12599243.935110042</v>
      </c>
      <c r="P22" s="91">
        <v>20079213.807679456</v>
      </c>
      <c r="Q22" s="93">
        <f t="shared" si="3"/>
        <v>32678457.742789499</v>
      </c>
      <c r="S22" s="114">
        <f t="shared" si="4"/>
        <v>17374962.711441103</v>
      </c>
      <c r="T22" s="114">
        <f t="shared" si="4"/>
        <v>21525565.086209685</v>
      </c>
      <c r="U22" s="114">
        <f t="shared" si="5"/>
        <v>38900527.797650784</v>
      </c>
    </row>
    <row r="23" spans="1:21" x14ac:dyDescent="0.3">
      <c r="B23" s="67" t="s">
        <v>62</v>
      </c>
      <c r="C23" s="91">
        <v>270603.57129699941</v>
      </c>
      <c r="D23" s="91">
        <v>78223.76731356993</v>
      </c>
      <c r="E23" s="93">
        <f t="shared" si="0"/>
        <v>348827.33861056936</v>
      </c>
      <c r="G23" s="91">
        <v>200128.62246800019</v>
      </c>
      <c r="H23" s="91">
        <v>77231.776804490015</v>
      </c>
      <c r="I23" s="93">
        <f t="shared" si="1"/>
        <v>277360.39927249018</v>
      </c>
      <c r="K23" s="91">
        <v>179753.70565500017</v>
      </c>
      <c r="L23" s="91">
        <v>33361.845842139999</v>
      </c>
      <c r="M23" s="93">
        <f t="shared" si="2"/>
        <v>213115.55149714017</v>
      </c>
      <c r="O23" s="91">
        <v>3153303.2705949992</v>
      </c>
      <c r="P23" s="91">
        <v>870770.21643717005</v>
      </c>
      <c r="Q23" s="93">
        <f t="shared" si="3"/>
        <v>4024073.4870321695</v>
      </c>
      <c r="S23" s="114">
        <f t="shared" si="4"/>
        <v>3803789.1700149989</v>
      </c>
      <c r="T23" s="114">
        <f t="shared" si="4"/>
        <v>1059587.6063973699</v>
      </c>
      <c r="U23" s="114">
        <f t="shared" si="5"/>
        <v>4863376.7764123688</v>
      </c>
    </row>
    <row r="24" spans="1:21" x14ac:dyDescent="0.3">
      <c r="B24" s="67" t="s">
        <v>63</v>
      </c>
      <c r="C24" s="91">
        <v>16124.026508999999</v>
      </c>
      <c r="D24" s="91">
        <v>108322.46543914999</v>
      </c>
      <c r="E24" s="93">
        <f t="shared" si="0"/>
        <v>124446.49194815</v>
      </c>
      <c r="G24" s="91">
        <v>64947.29686699999</v>
      </c>
      <c r="H24" s="91">
        <v>7233.0401180000026</v>
      </c>
      <c r="I24" s="93">
        <f t="shared" si="1"/>
        <v>72180.336984999987</v>
      </c>
      <c r="K24" s="91">
        <v>58751.835122999903</v>
      </c>
      <c r="L24" s="91">
        <v>25848.266168739996</v>
      </c>
      <c r="M24" s="93">
        <f t="shared" si="2"/>
        <v>84600.101291739906</v>
      </c>
      <c r="O24" s="91">
        <v>779364.61873399792</v>
      </c>
      <c r="P24" s="91">
        <v>1398873.2492182993</v>
      </c>
      <c r="Q24" s="93">
        <f t="shared" si="3"/>
        <v>2178237.8679522974</v>
      </c>
      <c r="S24" s="114">
        <f t="shared" si="4"/>
        <v>919187.77723299782</v>
      </c>
      <c r="T24" s="114">
        <f t="shared" si="4"/>
        <v>1540277.0209441893</v>
      </c>
      <c r="U24" s="114">
        <f t="shared" si="5"/>
        <v>2459464.7981771873</v>
      </c>
    </row>
    <row r="25" spans="1:21" x14ac:dyDescent="0.3">
      <c r="B25" s="67" t="s">
        <v>64</v>
      </c>
      <c r="C25" s="91">
        <v>4593.1679879999992</v>
      </c>
      <c r="D25" s="91">
        <v>104.28227729</v>
      </c>
      <c r="E25" s="93">
        <f t="shared" si="0"/>
        <v>4697.4502652899992</v>
      </c>
      <c r="G25" s="91">
        <v>113795.98812299997</v>
      </c>
      <c r="H25" s="91">
        <v>39056.529797709998</v>
      </c>
      <c r="I25" s="93">
        <f t="shared" si="1"/>
        <v>152852.51792070997</v>
      </c>
      <c r="K25" s="91">
        <v>6574.6517750000003</v>
      </c>
      <c r="L25" s="91">
        <v>3469.4951333600002</v>
      </c>
      <c r="M25" s="93">
        <f t="shared" si="2"/>
        <v>10044.14690836</v>
      </c>
      <c r="O25" s="91">
        <v>6564.7200500000008</v>
      </c>
      <c r="P25" s="91">
        <v>30515.898946509995</v>
      </c>
      <c r="Q25" s="93">
        <f t="shared" si="3"/>
        <v>37080.618996509998</v>
      </c>
      <c r="S25" s="114">
        <f t="shared" si="4"/>
        <v>131528.52793599997</v>
      </c>
      <c r="T25" s="114">
        <f t="shared" si="4"/>
        <v>73146.206154869986</v>
      </c>
      <c r="U25" s="114">
        <f t="shared" si="5"/>
        <v>204674.73409086996</v>
      </c>
    </row>
    <row r="26" spans="1:21" x14ac:dyDescent="0.3">
      <c r="B26" s="67" t="s">
        <v>65</v>
      </c>
      <c r="C26" s="91">
        <v>219106.74102500008</v>
      </c>
      <c r="D26" s="91">
        <v>30614.737289979992</v>
      </c>
      <c r="E26" s="93">
        <f t="shared" si="0"/>
        <v>249721.47831498008</v>
      </c>
      <c r="G26" s="91">
        <v>253894.25729799992</v>
      </c>
      <c r="H26" s="91">
        <v>84389.728256800023</v>
      </c>
      <c r="I26" s="93">
        <f t="shared" si="1"/>
        <v>338283.98555479996</v>
      </c>
      <c r="K26" s="91">
        <v>275395.54051199998</v>
      </c>
      <c r="L26" s="91">
        <v>108836.17125030996</v>
      </c>
      <c r="M26" s="93">
        <f t="shared" si="2"/>
        <v>384231.71176230995</v>
      </c>
      <c r="O26" s="91">
        <v>2456589.9304269985</v>
      </c>
      <c r="P26" s="91">
        <v>1492733.467412059</v>
      </c>
      <c r="Q26" s="93">
        <f t="shared" si="3"/>
        <v>3949323.3978390573</v>
      </c>
      <c r="S26" s="114">
        <f t="shared" si="4"/>
        <v>3204986.4692619983</v>
      </c>
      <c r="T26" s="114">
        <f t="shared" si="4"/>
        <v>1716574.104209149</v>
      </c>
      <c r="U26" s="114">
        <f t="shared" si="5"/>
        <v>4921560.5734711476</v>
      </c>
    </row>
    <row r="27" spans="1:21" x14ac:dyDescent="0.3">
      <c r="B27" s="67" t="s">
        <v>66</v>
      </c>
      <c r="C27" s="91">
        <v>96617.663879000072</v>
      </c>
      <c r="D27" s="91">
        <v>4211.0314299999991</v>
      </c>
      <c r="E27" s="93">
        <f t="shared" si="0"/>
        <v>100828.69530900008</v>
      </c>
      <c r="G27" s="91">
        <v>55274.894897999984</v>
      </c>
      <c r="H27" s="91">
        <v>6579.2668749200011</v>
      </c>
      <c r="I27" s="93">
        <f t="shared" si="1"/>
        <v>61854.161772919986</v>
      </c>
      <c r="K27" s="91">
        <v>36140.281212000045</v>
      </c>
      <c r="L27" s="91">
        <v>28629.906661919998</v>
      </c>
      <c r="M27" s="93">
        <f t="shared" si="2"/>
        <v>64770.187873920047</v>
      </c>
      <c r="O27" s="91">
        <v>232389.82823799964</v>
      </c>
      <c r="P27" s="91">
        <v>554896.48362858966</v>
      </c>
      <c r="Q27" s="93">
        <f t="shared" si="3"/>
        <v>787286.31186658936</v>
      </c>
      <c r="S27" s="114">
        <f t="shared" si="4"/>
        <v>420422.66822699975</v>
      </c>
      <c r="T27" s="114">
        <f t="shared" si="4"/>
        <v>594316.68859542964</v>
      </c>
      <c r="U27" s="114">
        <f t="shared" si="5"/>
        <v>1014739.3568224295</v>
      </c>
    </row>
    <row r="28" spans="1:21" x14ac:dyDescent="0.3">
      <c r="B28" s="67" t="s">
        <v>67</v>
      </c>
      <c r="C28" s="91">
        <v>31755.024958999973</v>
      </c>
      <c r="D28" s="91">
        <v>236267.45258183</v>
      </c>
      <c r="E28" s="93">
        <f t="shared" si="0"/>
        <v>268022.47754082998</v>
      </c>
      <c r="G28" s="91">
        <v>34294.135929000018</v>
      </c>
      <c r="H28" s="91">
        <v>7784.65400047</v>
      </c>
      <c r="I28" s="93">
        <f t="shared" si="1"/>
        <v>42078.789929470018</v>
      </c>
      <c r="K28" s="91">
        <v>63677.435917000024</v>
      </c>
      <c r="L28" s="91">
        <v>25811.26396394</v>
      </c>
      <c r="M28" s="93">
        <f t="shared" si="2"/>
        <v>89488.699880940025</v>
      </c>
      <c r="O28" s="91">
        <v>1261937.8986369998</v>
      </c>
      <c r="P28" s="91">
        <v>416977.29768381012</v>
      </c>
      <c r="Q28" s="93">
        <f t="shared" si="3"/>
        <v>1678915.1963208099</v>
      </c>
      <c r="S28" s="114">
        <f t="shared" si="4"/>
        <v>1391664.4954419998</v>
      </c>
      <c r="T28" s="114">
        <f t="shared" si="4"/>
        <v>686840.66823005013</v>
      </c>
      <c r="U28" s="114">
        <f t="shared" si="5"/>
        <v>2078505.16367205</v>
      </c>
    </row>
    <row r="29" spans="1:21" x14ac:dyDescent="0.3">
      <c r="B29" s="67" t="s">
        <v>68</v>
      </c>
      <c r="C29" s="91">
        <v>9917.7946949999987</v>
      </c>
      <c r="D29" s="91">
        <v>927.13170447999994</v>
      </c>
      <c r="E29" s="93">
        <f t="shared" si="0"/>
        <v>10844.926399479999</v>
      </c>
      <c r="G29" s="91">
        <v>12657.250865999991</v>
      </c>
      <c r="H29" s="91">
        <v>1836.8705890000001</v>
      </c>
      <c r="I29" s="93">
        <f t="shared" si="1"/>
        <v>14494.121454999991</v>
      </c>
      <c r="K29" s="91">
        <v>7144.0564619999996</v>
      </c>
      <c r="L29" s="91">
        <v>4458.4766165399997</v>
      </c>
      <c r="M29" s="93">
        <f t="shared" si="2"/>
        <v>11602.53307854</v>
      </c>
      <c r="O29" s="91">
        <v>217709.893622</v>
      </c>
      <c r="P29" s="91">
        <v>143258.98111026993</v>
      </c>
      <c r="Q29" s="93">
        <f t="shared" si="3"/>
        <v>360968.87473226991</v>
      </c>
      <c r="S29" s="114">
        <f t="shared" si="4"/>
        <v>247428.99564499999</v>
      </c>
      <c r="T29" s="114">
        <f t="shared" si="4"/>
        <v>150481.46002028993</v>
      </c>
      <c r="U29" s="114">
        <f t="shared" si="5"/>
        <v>397910.45566528989</v>
      </c>
    </row>
    <row r="30" spans="1:21" x14ac:dyDescent="0.3">
      <c r="B30" s="67" t="s">
        <v>69</v>
      </c>
      <c r="C30" s="91">
        <v>128045.23193099991</v>
      </c>
      <c r="D30" s="91">
        <v>205112.9114935</v>
      </c>
      <c r="E30" s="93">
        <f t="shared" si="0"/>
        <v>333158.1434244999</v>
      </c>
      <c r="G30" s="91">
        <v>133261.30589200003</v>
      </c>
      <c r="H30" s="91">
        <v>22894.783306909994</v>
      </c>
      <c r="I30" s="93">
        <f t="shared" si="1"/>
        <v>156156.08919891002</v>
      </c>
      <c r="K30" s="91">
        <v>113691.02051200009</v>
      </c>
      <c r="L30" s="91">
        <v>17610.085749940004</v>
      </c>
      <c r="M30" s="93">
        <f t="shared" si="2"/>
        <v>131301.10626194009</v>
      </c>
      <c r="O30" s="91">
        <v>2495906.6579104378</v>
      </c>
      <c r="P30" s="91">
        <v>2259083.3346348284</v>
      </c>
      <c r="Q30" s="93">
        <f t="shared" si="3"/>
        <v>4754989.9925452657</v>
      </c>
      <c r="S30" s="114">
        <f t="shared" si="4"/>
        <v>2870904.216245438</v>
      </c>
      <c r="T30" s="114">
        <f t="shared" si="4"/>
        <v>2504701.1151851784</v>
      </c>
      <c r="U30" s="114">
        <f t="shared" si="5"/>
        <v>5375605.3314306159</v>
      </c>
    </row>
    <row r="31" spans="1:21" x14ac:dyDescent="0.3">
      <c r="B31" s="67" t="s">
        <v>70</v>
      </c>
      <c r="C31" s="91">
        <v>30221.063507000054</v>
      </c>
      <c r="D31" s="91">
        <v>1364.09654877</v>
      </c>
      <c r="E31" s="93">
        <f t="shared" si="0"/>
        <v>31585.160055770055</v>
      </c>
      <c r="G31" s="91">
        <v>14406.785633</v>
      </c>
      <c r="H31" s="91">
        <v>317.76354900000001</v>
      </c>
      <c r="I31" s="93">
        <f t="shared" si="1"/>
        <v>14724.549181999999</v>
      </c>
      <c r="K31" s="91">
        <v>22388.349643000009</v>
      </c>
      <c r="L31" s="91">
        <v>17.950050000000001</v>
      </c>
      <c r="M31" s="93">
        <f t="shared" si="2"/>
        <v>22406.299693000008</v>
      </c>
      <c r="O31" s="91">
        <v>685104.88175800012</v>
      </c>
      <c r="P31" s="91">
        <v>1807857.6750140996</v>
      </c>
      <c r="Q31" s="93">
        <f t="shared" si="3"/>
        <v>2492962.5567720998</v>
      </c>
      <c r="S31" s="114">
        <f t="shared" si="4"/>
        <v>752121.08054100024</v>
      </c>
      <c r="T31" s="114">
        <f t="shared" si="4"/>
        <v>1809557.4851618696</v>
      </c>
      <c r="U31" s="114">
        <f t="shared" si="5"/>
        <v>2561678.5657028696</v>
      </c>
    </row>
    <row r="32" spans="1:21" x14ac:dyDescent="0.3">
      <c r="B32" s="67" t="s">
        <v>71</v>
      </c>
      <c r="C32" s="91">
        <v>5281.0177930000009</v>
      </c>
      <c r="D32" s="91">
        <v>15366.643915999999</v>
      </c>
      <c r="E32" s="93">
        <f t="shared" si="0"/>
        <v>20647.661709</v>
      </c>
      <c r="G32" s="91">
        <v>76920.414729999975</v>
      </c>
      <c r="H32" s="91">
        <v>83.152822</v>
      </c>
      <c r="I32" s="93">
        <f t="shared" si="1"/>
        <v>77003.567551999979</v>
      </c>
      <c r="K32" s="91">
        <v>4095.4134290000002</v>
      </c>
      <c r="L32" s="91">
        <v>212.58079000000001</v>
      </c>
      <c r="M32" s="93">
        <f t="shared" si="2"/>
        <v>4307.9942190000002</v>
      </c>
      <c r="O32" s="91">
        <v>228600.28225699996</v>
      </c>
      <c r="P32" s="91">
        <v>1490236.0236183601</v>
      </c>
      <c r="Q32" s="93">
        <f t="shared" si="3"/>
        <v>1718836.30587536</v>
      </c>
      <c r="S32" s="114">
        <f t="shared" si="4"/>
        <v>314897.12820899993</v>
      </c>
      <c r="T32" s="114">
        <f t="shared" si="4"/>
        <v>1505898.40114636</v>
      </c>
      <c r="U32" s="114">
        <f t="shared" si="5"/>
        <v>1820795.52935536</v>
      </c>
    </row>
    <row r="33" spans="1:21" x14ac:dyDescent="0.3">
      <c r="B33" s="67" t="s">
        <v>72</v>
      </c>
      <c r="C33" s="91">
        <v>175087.01830600077</v>
      </c>
      <c r="D33" s="91">
        <v>10489.475768070002</v>
      </c>
      <c r="E33" s="93">
        <f t="shared" si="0"/>
        <v>185576.49407407077</v>
      </c>
      <c r="G33" s="91">
        <v>83045.687175999949</v>
      </c>
      <c r="H33" s="91">
        <v>76488.857348609992</v>
      </c>
      <c r="I33" s="93">
        <f t="shared" si="1"/>
        <v>159534.54452460993</v>
      </c>
      <c r="K33" s="91">
        <v>67912.005306999999</v>
      </c>
      <c r="L33" s="91">
        <v>46985.652200000004</v>
      </c>
      <c r="M33" s="93">
        <f t="shared" si="2"/>
        <v>114897.657507</v>
      </c>
      <c r="O33" s="91">
        <v>155156.26795300009</v>
      </c>
      <c r="P33" s="91">
        <v>93194.847104999993</v>
      </c>
      <c r="Q33" s="93">
        <f t="shared" si="3"/>
        <v>248351.11505800008</v>
      </c>
      <c r="S33" s="114">
        <f t="shared" si="4"/>
        <v>481200.97874200082</v>
      </c>
      <c r="T33" s="114">
        <f t="shared" si="4"/>
        <v>227158.83242167998</v>
      </c>
      <c r="U33" s="114">
        <f t="shared" si="5"/>
        <v>708359.81116368086</v>
      </c>
    </row>
    <row r="34" spans="1:21" x14ac:dyDescent="0.3">
      <c r="B34" s="67" t="s">
        <v>73</v>
      </c>
      <c r="C34" s="91">
        <v>2301835.9300564984</v>
      </c>
      <c r="D34" s="91">
        <v>386728.21796777932</v>
      </c>
      <c r="E34" s="93">
        <f t="shared" si="0"/>
        <v>2688564.1480242778</v>
      </c>
      <c r="G34" s="91">
        <v>725364.86413201061</v>
      </c>
      <c r="H34" s="91">
        <v>323134.26599625003</v>
      </c>
      <c r="I34" s="93">
        <f t="shared" si="1"/>
        <v>1048499.1301282607</v>
      </c>
      <c r="K34" s="91">
        <v>325837.92595600028</v>
      </c>
      <c r="L34" s="91">
        <v>177965.02112073003</v>
      </c>
      <c r="M34" s="93">
        <f t="shared" si="2"/>
        <v>503802.94707673031</v>
      </c>
      <c r="O34" s="91">
        <v>1763929.7126086601</v>
      </c>
      <c r="P34" s="91">
        <v>1254830.47117975</v>
      </c>
      <c r="Q34" s="93">
        <f t="shared" si="3"/>
        <v>3018760.1837884104</v>
      </c>
      <c r="S34" s="114">
        <f t="shared" si="4"/>
        <v>5116968.432753169</v>
      </c>
      <c r="T34" s="114">
        <f t="shared" si="4"/>
        <v>2142657.9762645094</v>
      </c>
      <c r="U34" s="114">
        <f t="shared" si="5"/>
        <v>7259626.4090176784</v>
      </c>
    </row>
    <row r="35" spans="1:21" x14ac:dyDescent="0.3">
      <c r="B35" s="67" t="s">
        <v>74</v>
      </c>
      <c r="C35" s="91">
        <v>92571.052998000057</v>
      </c>
      <c r="D35" s="91">
        <v>7808.9825558700013</v>
      </c>
      <c r="E35" s="93">
        <f t="shared" si="0"/>
        <v>100380.03555387005</v>
      </c>
      <c r="G35" s="91">
        <v>65171.624878810013</v>
      </c>
      <c r="H35" s="91">
        <v>5727.57792006</v>
      </c>
      <c r="I35" s="93">
        <f t="shared" si="1"/>
        <v>70899.202798870014</v>
      </c>
      <c r="K35" s="91">
        <v>40862.201064000001</v>
      </c>
      <c r="L35" s="91">
        <v>7949.5812576399985</v>
      </c>
      <c r="M35" s="93">
        <f t="shared" si="2"/>
        <v>48811.782321639999</v>
      </c>
      <c r="O35" s="91">
        <v>945795.64977842127</v>
      </c>
      <c r="P35" s="91">
        <v>1141145.4008445696</v>
      </c>
      <c r="Q35" s="93">
        <f t="shared" si="3"/>
        <v>2086941.0506229908</v>
      </c>
      <c r="S35" s="114">
        <f t="shared" si="4"/>
        <v>1144400.5287192313</v>
      </c>
      <c r="T35" s="114">
        <f t="shared" si="4"/>
        <v>1162631.5425781396</v>
      </c>
      <c r="U35" s="114">
        <f t="shared" si="5"/>
        <v>2307032.0712973708</v>
      </c>
    </row>
    <row r="36" spans="1:21" x14ac:dyDescent="0.3">
      <c r="B36" s="67" t="s">
        <v>75</v>
      </c>
      <c r="C36" s="115">
        <v>277393.57737200061</v>
      </c>
      <c r="D36" s="115">
        <v>63555.361381670016</v>
      </c>
      <c r="E36" s="116">
        <f t="shared" si="0"/>
        <v>340948.93875367061</v>
      </c>
      <c r="G36" s="115">
        <v>165269.58315000031</v>
      </c>
      <c r="H36" s="115">
        <v>67065.646360310013</v>
      </c>
      <c r="I36" s="116">
        <f t="shared" si="1"/>
        <v>232335.22951031034</v>
      </c>
      <c r="K36" s="115">
        <v>111329.09736300001</v>
      </c>
      <c r="L36" s="115">
        <v>50927.51559368999</v>
      </c>
      <c r="M36" s="116">
        <f t="shared" si="2"/>
        <v>162256.61295668999</v>
      </c>
      <c r="O36" s="115">
        <v>764632.05808107124</v>
      </c>
      <c r="P36" s="115">
        <v>2087224.2876710594</v>
      </c>
      <c r="Q36" s="116">
        <f t="shared" si="3"/>
        <v>2851856.3457521307</v>
      </c>
      <c r="S36" s="117">
        <f t="shared" si="4"/>
        <v>1318624.315966072</v>
      </c>
      <c r="T36" s="117">
        <f t="shared" si="4"/>
        <v>2268772.8110067295</v>
      </c>
      <c r="U36" s="117">
        <f t="shared" si="5"/>
        <v>3587397.1269728015</v>
      </c>
    </row>
    <row r="37" spans="1:21" x14ac:dyDescent="0.3">
      <c r="B37" s="118" t="s">
        <v>54</v>
      </c>
      <c r="C37" s="119">
        <f>SUM(C19:C36)</f>
        <v>6430490.9973239861</v>
      </c>
      <c r="D37" s="119">
        <f t="shared" ref="D37:E37" si="6">SUM(D19:D36)</f>
        <v>2566262.2569443891</v>
      </c>
      <c r="E37" s="119">
        <f t="shared" si="6"/>
        <v>8996753.2542683743</v>
      </c>
      <c r="G37" s="119">
        <f>SUM(G19:G36)</f>
        <v>4261467.894533827</v>
      </c>
      <c r="H37" s="119">
        <f t="shared" ref="H37:I37" si="7">SUM(H19:H36)</f>
        <v>2753985.7655686294</v>
      </c>
      <c r="I37" s="119">
        <f t="shared" si="7"/>
        <v>7015453.6601024568</v>
      </c>
      <c r="K37" s="119">
        <f>SUM(K19:K36)</f>
        <v>3346958.2910105786</v>
      </c>
      <c r="L37" s="119">
        <f t="shared" ref="L37:M37" si="8">SUM(L19:L36)</f>
        <v>3305106.466699596</v>
      </c>
      <c r="M37" s="119">
        <f t="shared" si="8"/>
        <v>6652064.7577101756</v>
      </c>
      <c r="O37" s="119">
        <f>SUM(O19:O36)</f>
        <v>31547817.53063288</v>
      </c>
      <c r="P37" s="119">
        <f t="shared" ref="P37:Q37" si="9">SUM(P19:P36)</f>
        <v>45915107.685611375</v>
      </c>
      <c r="Q37" s="119">
        <f t="shared" si="9"/>
        <v>77462925.216244236</v>
      </c>
      <c r="S37" s="120">
        <f>SUM(S19:S36)</f>
        <v>45586734.713501267</v>
      </c>
      <c r="T37" s="120">
        <f t="shared" ref="T37:U37" si="10">SUM(T19:T36)</f>
        <v>54540462.174823977</v>
      </c>
      <c r="U37" s="120">
        <f t="shared" si="10"/>
        <v>100127196.88832524</v>
      </c>
    </row>
    <row r="39" spans="1:21" x14ac:dyDescent="0.3">
      <c r="A39" s="65"/>
      <c r="B39" s="67" t="s">
        <v>76</v>
      </c>
      <c r="C39" s="103"/>
      <c r="D39" s="103"/>
      <c r="E39" s="103"/>
      <c r="F39" s="103"/>
      <c r="G39" s="103"/>
      <c r="H39" s="103"/>
      <c r="I39" s="103"/>
      <c r="J39" s="103"/>
    </row>
    <row r="40" spans="1:21" x14ac:dyDescent="0.3">
      <c r="A40" s="65"/>
      <c r="C40" s="103"/>
      <c r="D40" s="103"/>
      <c r="E40" s="103"/>
      <c r="F40" s="103"/>
      <c r="G40" s="103"/>
      <c r="H40" s="103"/>
      <c r="I40" s="103"/>
      <c r="J40" s="103"/>
    </row>
    <row r="41" spans="1:21" ht="16.2" x14ac:dyDescent="0.35">
      <c r="A41" s="65"/>
      <c r="B41" s="77" t="s">
        <v>55</v>
      </c>
      <c r="C41" s="103"/>
      <c r="D41" s="103"/>
      <c r="E41" s="103"/>
      <c r="F41" s="103"/>
      <c r="G41" s="103"/>
      <c r="H41" s="103"/>
      <c r="I41" s="103"/>
      <c r="J41" s="80"/>
      <c r="R41" s="80"/>
    </row>
    <row r="42" spans="1:21" x14ac:dyDescent="0.3">
      <c r="A42" s="65"/>
      <c r="B42" s="92"/>
      <c r="C42" s="103"/>
      <c r="D42" s="103"/>
      <c r="E42" s="103"/>
      <c r="F42" s="103"/>
      <c r="G42" s="103"/>
      <c r="H42" s="103"/>
      <c r="I42" s="103"/>
      <c r="J42" s="80"/>
      <c r="N42" s="80"/>
      <c r="R42" s="80"/>
    </row>
    <row r="43" spans="1:21" s="109" customFormat="1" ht="24" customHeight="1" x14ac:dyDescent="0.3">
      <c r="A43" s="89"/>
      <c r="B43" s="170"/>
      <c r="C43" s="171" t="s">
        <v>19</v>
      </c>
      <c r="D43" s="169"/>
      <c r="E43" s="169"/>
      <c r="F43" s="106"/>
      <c r="G43" s="169" t="s">
        <v>20</v>
      </c>
      <c r="H43" s="169"/>
      <c r="I43" s="169"/>
      <c r="J43" s="123"/>
      <c r="K43" s="171" t="s">
        <v>21</v>
      </c>
      <c r="L43" s="169"/>
      <c r="M43" s="169"/>
      <c r="N43" s="108"/>
      <c r="O43" s="169" t="s">
        <v>22</v>
      </c>
      <c r="P43" s="169"/>
      <c r="Q43" s="169"/>
      <c r="R43" s="123"/>
      <c r="S43" s="169" t="s">
        <v>33</v>
      </c>
      <c r="T43" s="169"/>
      <c r="U43" s="169"/>
    </row>
    <row r="44" spans="1:21" x14ac:dyDescent="0.3">
      <c r="A44" s="65"/>
      <c r="B44" s="170"/>
      <c r="C44" s="124"/>
      <c r="D44" s="124"/>
      <c r="E44" s="124"/>
      <c r="F44" s="103"/>
      <c r="G44" s="124"/>
      <c r="H44" s="124"/>
      <c r="I44" s="124"/>
      <c r="J44" s="122"/>
      <c r="K44" s="124"/>
      <c r="L44" s="124"/>
      <c r="M44" s="124"/>
      <c r="N44" s="122"/>
      <c r="O44" s="124"/>
      <c r="P44" s="124"/>
      <c r="Q44" s="124"/>
      <c r="R44" s="122"/>
      <c r="S44" s="124"/>
      <c r="T44" s="124"/>
      <c r="U44" s="124"/>
    </row>
    <row r="45" spans="1:21" x14ac:dyDescent="0.3">
      <c r="A45" s="65"/>
      <c r="B45" s="170"/>
      <c r="C45" s="125" t="s">
        <v>26</v>
      </c>
      <c r="D45" s="125" t="s">
        <v>27</v>
      </c>
      <c r="E45" s="125" t="s">
        <v>18</v>
      </c>
      <c r="F45" s="103"/>
      <c r="G45" s="125" t="s">
        <v>26</v>
      </c>
      <c r="H45" s="125" t="s">
        <v>27</v>
      </c>
      <c r="I45" s="125" t="s">
        <v>18</v>
      </c>
      <c r="J45" s="122"/>
      <c r="K45" s="125" t="s">
        <v>26</v>
      </c>
      <c r="L45" s="125" t="s">
        <v>27</v>
      </c>
      <c r="M45" s="125" t="s">
        <v>18</v>
      </c>
      <c r="N45" s="122"/>
      <c r="O45" s="125" t="s">
        <v>26</v>
      </c>
      <c r="P45" s="125" t="s">
        <v>27</v>
      </c>
      <c r="Q45" s="125" t="s">
        <v>18</v>
      </c>
      <c r="R45" s="122"/>
      <c r="S45" s="125" t="s">
        <v>26</v>
      </c>
      <c r="T45" s="125" t="s">
        <v>27</v>
      </c>
      <c r="U45" s="125" t="s">
        <v>18</v>
      </c>
    </row>
    <row r="46" spans="1:21" x14ac:dyDescent="0.3">
      <c r="A46" s="65"/>
      <c r="B46" s="92"/>
      <c r="C46" s="80"/>
      <c r="D46" s="80"/>
      <c r="E46" s="80"/>
      <c r="F46" s="103"/>
      <c r="G46" s="80"/>
      <c r="H46" s="80"/>
      <c r="I46" s="80"/>
      <c r="J46" s="80"/>
      <c r="K46" s="80"/>
      <c r="L46" s="80"/>
      <c r="M46" s="80"/>
      <c r="N46" s="111"/>
      <c r="O46" s="80"/>
      <c r="P46" s="80"/>
      <c r="Q46" s="80"/>
      <c r="R46" s="80"/>
      <c r="S46" s="80"/>
      <c r="T46" s="80"/>
      <c r="U46" s="80"/>
    </row>
    <row r="47" spans="1:21" x14ac:dyDescent="0.3">
      <c r="A47" s="65"/>
      <c r="B47" s="65" t="s">
        <v>58</v>
      </c>
      <c r="C47" s="126">
        <v>12103</v>
      </c>
      <c r="D47" s="126">
        <v>2011</v>
      </c>
      <c r="E47" s="126">
        <f>+C47+D47</f>
        <v>14114</v>
      </c>
      <c r="F47" s="127"/>
      <c r="G47" s="126">
        <v>6278</v>
      </c>
      <c r="H47" s="126">
        <v>4443</v>
      </c>
      <c r="I47" s="126">
        <f>+G47+H47</f>
        <v>10721</v>
      </c>
      <c r="J47" s="126"/>
      <c r="K47" s="126">
        <v>2525</v>
      </c>
      <c r="L47" s="126">
        <v>2667</v>
      </c>
      <c r="M47" s="126">
        <f>+K47+L47</f>
        <v>5192</v>
      </c>
      <c r="N47" s="126"/>
      <c r="O47" s="126">
        <v>3274</v>
      </c>
      <c r="P47" s="126">
        <v>4183</v>
      </c>
      <c r="Q47" s="126">
        <f>+O47+P47</f>
        <v>7457</v>
      </c>
      <c r="R47" s="126"/>
      <c r="S47" s="128">
        <f>+C47+G47+K47+O47</f>
        <v>24180</v>
      </c>
      <c r="T47" s="128">
        <f>+D47+H47+L47+P47</f>
        <v>13304</v>
      </c>
      <c r="U47" s="128">
        <f>+S47+T47</f>
        <v>37484</v>
      </c>
    </row>
    <row r="48" spans="1:21" x14ac:dyDescent="0.3">
      <c r="B48" s="67" t="s">
        <v>59</v>
      </c>
      <c r="C48" s="129">
        <v>6237</v>
      </c>
      <c r="D48" s="129">
        <v>249</v>
      </c>
      <c r="E48" s="130">
        <f t="shared" ref="E48:E64" si="11">+C48+D48</f>
        <v>6486</v>
      </c>
      <c r="F48" s="129"/>
      <c r="G48" s="129">
        <v>743</v>
      </c>
      <c r="H48" s="129">
        <v>102</v>
      </c>
      <c r="I48" s="130">
        <f t="shared" ref="I48:I64" si="12">+G48+H48</f>
        <v>845</v>
      </c>
      <c r="J48" s="129"/>
      <c r="K48" s="129">
        <v>272</v>
      </c>
      <c r="L48" s="129">
        <v>88</v>
      </c>
      <c r="M48" s="130">
        <f t="shared" ref="M48:M64" si="13">+K48+L48</f>
        <v>360</v>
      </c>
      <c r="N48" s="129"/>
      <c r="O48" s="129">
        <v>540</v>
      </c>
      <c r="P48" s="129">
        <v>275</v>
      </c>
      <c r="Q48" s="130">
        <f t="shared" ref="Q48:Q64" si="14">+O48+P48</f>
        <v>815</v>
      </c>
      <c r="R48" s="129"/>
      <c r="S48" s="131">
        <f t="shared" ref="S48:T64" si="15">+C48+G48+K48+O48</f>
        <v>7792</v>
      </c>
      <c r="T48" s="131">
        <f t="shared" si="15"/>
        <v>714</v>
      </c>
      <c r="U48" s="131">
        <f t="shared" ref="U48:U64" si="16">+S48+T48</f>
        <v>8506</v>
      </c>
    </row>
    <row r="49" spans="2:21" x14ac:dyDescent="0.3">
      <c r="B49" s="67" t="s">
        <v>60</v>
      </c>
      <c r="C49" s="129">
        <v>135</v>
      </c>
      <c r="D49" s="129">
        <v>6</v>
      </c>
      <c r="E49" s="130">
        <f t="shared" si="11"/>
        <v>141</v>
      </c>
      <c r="F49" s="129"/>
      <c r="G49" s="129">
        <v>25</v>
      </c>
      <c r="H49" s="129"/>
      <c r="I49" s="130">
        <f t="shared" si="12"/>
        <v>25</v>
      </c>
      <c r="J49" s="129"/>
      <c r="K49" s="129">
        <v>44</v>
      </c>
      <c r="L49" s="129">
        <v>34</v>
      </c>
      <c r="M49" s="130">
        <f t="shared" si="13"/>
        <v>78</v>
      </c>
      <c r="N49" s="129"/>
      <c r="O49" s="129">
        <v>205</v>
      </c>
      <c r="P49" s="129">
        <v>60</v>
      </c>
      <c r="Q49" s="130">
        <f t="shared" si="14"/>
        <v>265</v>
      </c>
      <c r="R49" s="129"/>
      <c r="S49" s="131">
        <f t="shared" si="15"/>
        <v>409</v>
      </c>
      <c r="T49" s="131">
        <f t="shared" si="15"/>
        <v>100</v>
      </c>
      <c r="U49" s="131">
        <f t="shared" si="16"/>
        <v>509</v>
      </c>
    </row>
    <row r="50" spans="2:21" x14ac:dyDescent="0.3">
      <c r="B50" s="67" t="s">
        <v>61</v>
      </c>
      <c r="C50" s="129">
        <v>95967</v>
      </c>
      <c r="D50" s="129">
        <v>1705</v>
      </c>
      <c r="E50" s="130">
        <f t="shared" si="11"/>
        <v>97672</v>
      </c>
      <c r="F50" s="129"/>
      <c r="G50" s="129">
        <v>32185</v>
      </c>
      <c r="H50" s="129">
        <v>2086</v>
      </c>
      <c r="I50" s="130">
        <f t="shared" si="12"/>
        <v>34271</v>
      </c>
      <c r="J50" s="129"/>
      <c r="K50" s="129">
        <v>19204</v>
      </c>
      <c r="L50" s="129">
        <v>1387</v>
      </c>
      <c r="M50" s="130">
        <f t="shared" si="13"/>
        <v>20591</v>
      </c>
      <c r="N50" s="129"/>
      <c r="O50" s="129">
        <v>60941</v>
      </c>
      <c r="P50" s="129">
        <v>12924</v>
      </c>
      <c r="Q50" s="130">
        <f t="shared" si="14"/>
        <v>73865</v>
      </c>
      <c r="R50" s="129"/>
      <c r="S50" s="131">
        <f t="shared" si="15"/>
        <v>208297</v>
      </c>
      <c r="T50" s="131">
        <f t="shared" si="15"/>
        <v>18102</v>
      </c>
      <c r="U50" s="131">
        <f t="shared" si="16"/>
        <v>226399</v>
      </c>
    </row>
    <row r="51" spans="2:21" x14ac:dyDescent="0.3">
      <c r="B51" s="67" t="s">
        <v>62</v>
      </c>
      <c r="C51" s="129">
        <v>8310</v>
      </c>
      <c r="D51" s="129">
        <v>179</v>
      </c>
      <c r="E51" s="130">
        <f t="shared" si="11"/>
        <v>8489</v>
      </c>
      <c r="F51" s="129"/>
      <c r="G51" s="129">
        <v>2704</v>
      </c>
      <c r="H51" s="129">
        <v>113</v>
      </c>
      <c r="I51" s="130">
        <f t="shared" si="12"/>
        <v>2817</v>
      </c>
      <c r="J51" s="129"/>
      <c r="K51" s="129">
        <v>1415</v>
      </c>
      <c r="L51" s="129">
        <v>163</v>
      </c>
      <c r="M51" s="130">
        <f t="shared" si="13"/>
        <v>1578</v>
      </c>
      <c r="N51" s="129"/>
      <c r="O51" s="129">
        <v>2305</v>
      </c>
      <c r="P51" s="129">
        <v>478</v>
      </c>
      <c r="Q51" s="130">
        <f t="shared" si="14"/>
        <v>2783</v>
      </c>
      <c r="R51" s="129"/>
      <c r="S51" s="131">
        <f t="shared" si="15"/>
        <v>14734</v>
      </c>
      <c r="T51" s="131">
        <f t="shared" si="15"/>
        <v>933</v>
      </c>
      <c r="U51" s="131">
        <f t="shared" si="16"/>
        <v>15667</v>
      </c>
    </row>
    <row r="52" spans="2:21" x14ac:dyDescent="0.3">
      <c r="B52" s="67" t="s">
        <v>63</v>
      </c>
      <c r="C52" s="129">
        <v>783</v>
      </c>
      <c r="D52" s="129">
        <v>54</v>
      </c>
      <c r="E52" s="130">
        <f t="shared" si="11"/>
        <v>837</v>
      </c>
      <c r="F52" s="129"/>
      <c r="G52" s="129">
        <v>310</v>
      </c>
      <c r="H52" s="129">
        <v>35</v>
      </c>
      <c r="I52" s="130">
        <f t="shared" si="12"/>
        <v>345</v>
      </c>
      <c r="J52" s="129"/>
      <c r="K52" s="129">
        <v>729</v>
      </c>
      <c r="L52" s="129">
        <v>61</v>
      </c>
      <c r="M52" s="130">
        <f t="shared" si="13"/>
        <v>790</v>
      </c>
      <c r="N52" s="129"/>
      <c r="O52" s="129">
        <v>3190</v>
      </c>
      <c r="P52" s="129">
        <v>446</v>
      </c>
      <c r="Q52" s="130">
        <f t="shared" si="14"/>
        <v>3636</v>
      </c>
      <c r="R52" s="129"/>
      <c r="S52" s="131">
        <f t="shared" si="15"/>
        <v>5012</v>
      </c>
      <c r="T52" s="131">
        <f t="shared" si="15"/>
        <v>596</v>
      </c>
      <c r="U52" s="131">
        <f t="shared" si="16"/>
        <v>5608</v>
      </c>
    </row>
    <row r="53" spans="2:21" x14ac:dyDescent="0.3">
      <c r="B53" s="67" t="s">
        <v>64</v>
      </c>
      <c r="C53" s="129">
        <v>208</v>
      </c>
      <c r="D53" s="129">
        <v>2</v>
      </c>
      <c r="E53" s="130">
        <f t="shared" si="11"/>
        <v>210</v>
      </c>
      <c r="F53" s="129"/>
      <c r="G53" s="129">
        <v>89</v>
      </c>
      <c r="H53" s="129">
        <v>8</v>
      </c>
      <c r="I53" s="130">
        <f t="shared" si="12"/>
        <v>97</v>
      </c>
      <c r="J53" s="129"/>
      <c r="K53" s="129">
        <v>41</v>
      </c>
      <c r="L53" s="129">
        <v>13</v>
      </c>
      <c r="M53" s="130">
        <f t="shared" si="13"/>
        <v>54</v>
      </c>
      <c r="N53" s="129"/>
      <c r="O53" s="129">
        <v>45</v>
      </c>
      <c r="P53" s="129">
        <v>85</v>
      </c>
      <c r="Q53" s="130">
        <f t="shared" si="14"/>
        <v>130</v>
      </c>
      <c r="R53" s="129"/>
      <c r="S53" s="131">
        <f t="shared" si="15"/>
        <v>383</v>
      </c>
      <c r="T53" s="131">
        <f t="shared" si="15"/>
        <v>108</v>
      </c>
      <c r="U53" s="131">
        <f t="shared" si="16"/>
        <v>491</v>
      </c>
    </row>
    <row r="54" spans="2:21" x14ac:dyDescent="0.3">
      <c r="B54" s="67" t="s">
        <v>65</v>
      </c>
      <c r="C54" s="129">
        <v>3115</v>
      </c>
      <c r="D54" s="129">
        <v>89</v>
      </c>
      <c r="E54" s="130">
        <f t="shared" si="11"/>
        <v>3204</v>
      </c>
      <c r="F54" s="129"/>
      <c r="G54" s="129">
        <v>1344</v>
      </c>
      <c r="H54" s="129">
        <v>134</v>
      </c>
      <c r="I54" s="130">
        <f t="shared" si="12"/>
        <v>1478</v>
      </c>
      <c r="J54" s="129"/>
      <c r="K54" s="129">
        <v>480</v>
      </c>
      <c r="L54" s="129">
        <v>104</v>
      </c>
      <c r="M54" s="130">
        <f t="shared" si="13"/>
        <v>584</v>
      </c>
      <c r="N54" s="129"/>
      <c r="O54" s="129">
        <v>1659</v>
      </c>
      <c r="P54" s="129">
        <v>659</v>
      </c>
      <c r="Q54" s="130">
        <f t="shared" si="14"/>
        <v>2318</v>
      </c>
      <c r="R54" s="129"/>
      <c r="S54" s="131">
        <f t="shared" si="15"/>
        <v>6598</v>
      </c>
      <c r="T54" s="131">
        <f t="shared" si="15"/>
        <v>986</v>
      </c>
      <c r="U54" s="131">
        <f t="shared" si="16"/>
        <v>7584</v>
      </c>
    </row>
    <row r="55" spans="2:21" x14ac:dyDescent="0.3">
      <c r="B55" s="67" t="s">
        <v>66</v>
      </c>
      <c r="C55" s="129">
        <v>6119</v>
      </c>
      <c r="D55" s="129">
        <v>88</v>
      </c>
      <c r="E55" s="130">
        <f t="shared" si="11"/>
        <v>6207</v>
      </c>
      <c r="F55" s="129"/>
      <c r="G55" s="129">
        <v>1502</v>
      </c>
      <c r="H55" s="129">
        <v>85</v>
      </c>
      <c r="I55" s="130">
        <f t="shared" si="12"/>
        <v>1587</v>
      </c>
      <c r="J55" s="129"/>
      <c r="K55" s="129">
        <v>449</v>
      </c>
      <c r="L55" s="129">
        <v>26</v>
      </c>
      <c r="M55" s="130">
        <f t="shared" si="13"/>
        <v>475</v>
      </c>
      <c r="N55" s="129"/>
      <c r="O55" s="129">
        <v>2200</v>
      </c>
      <c r="P55" s="129">
        <v>148</v>
      </c>
      <c r="Q55" s="130">
        <f t="shared" si="14"/>
        <v>2348</v>
      </c>
      <c r="R55" s="129"/>
      <c r="S55" s="131">
        <f t="shared" si="15"/>
        <v>10270</v>
      </c>
      <c r="T55" s="131">
        <f t="shared" si="15"/>
        <v>347</v>
      </c>
      <c r="U55" s="131">
        <f t="shared" si="16"/>
        <v>10617</v>
      </c>
    </row>
    <row r="56" spans="2:21" x14ac:dyDescent="0.3">
      <c r="B56" s="67" t="s">
        <v>67</v>
      </c>
      <c r="C56" s="129">
        <v>919</v>
      </c>
      <c r="D56" s="129">
        <v>47</v>
      </c>
      <c r="E56" s="130">
        <f t="shared" si="11"/>
        <v>966</v>
      </c>
      <c r="F56" s="129"/>
      <c r="G56" s="129">
        <v>384</v>
      </c>
      <c r="H56" s="129">
        <v>22</v>
      </c>
      <c r="I56" s="130">
        <f t="shared" si="12"/>
        <v>406</v>
      </c>
      <c r="J56" s="129"/>
      <c r="K56" s="129">
        <v>363</v>
      </c>
      <c r="L56" s="129">
        <v>16</v>
      </c>
      <c r="M56" s="130">
        <f t="shared" si="13"/>
        <v>379</v>
      </c>
      <c r="N56" s="129"/>
      <c r="O56" s="129">
        <v>1462</v>
      </c>
      <c r="P56" s="129">
        <v>226</v>
      </c>
      <c r="Q56" s="130">
        <f t="shared" si="14"/>
        <v>1688</v>
      </c>
      <c r="R56" s="129"/>
      <c r="S56" s="131">
        <f t="shared" si="15"/>
        <v>3128</v>
      </c>
      <c r="T56" s="131">
        <f t="shared" si="15"/>
        <v>311</v>
      </c>
      <c r="U56" s="131">
        <f t="shared" si="16"/>
        <v>3439</v>
      </c>
    </row>
    <row r="57" spans="2:21" x14ac:dyDescent="0.3">
      <c r="B57" s="67" t="s">
        <v>68</v>
      </c>
      <c r="C57" s="129">
        <v>179</v>
      </c>
      <c r="D57" s="129">
        <v>3</v>
      </c>
      <c r="E57" s="130">
        <f t="shared" si="11"/>
        <v>182</v>
      </c>
      <c r="F57" s="129"/>
      <c r="G57" s="129">
        <v>105</v>
      </c>
      <c r="H57" s="129">
        <v>9</v>
      </c>
      <c r="I57" s="130">
        <f t="shared" si="12"/>
        <v>114</v>
      </c>
      <c r="J57" s="129"/>
      <c r="K57" s="129">
        <v>26</v>
      </c>
      <c r="L57" s="129">
        <v>11</v>
      </c>
      <c r="M57" s="130">
        <f t="shared" si="13"/>
        <v>37</v>
      </c>
      <c r="N57" s="129"/>
      <c r="O57" s="129">
        <v>92</v>
      </c>
      <c r="P57" s="129">
        <v>47</v>
      </c>
      <c r="Q57" s="130">
        <f t="shared" si="14"/>
        <v>139</v>
      </c>
      <c r="R57" s="129"/>
      <c r="S57" s="131">
        <f t="shared" si="15"/>
        <v>402</v>
      </c>
      <c r="T57" s="131">
        <f t="shared" si="15"/>
        <v>70</v>
      </c>
      <c r="U57" s="131">
        <f t="shared" si="16"/>
        <v>472</v>
      </c>
    </row>
    <row r="58" spans="2:21" x14ac:dyDescent="0.3">
      <c r="B58" s="67" t="s">
        <v>69</v>
      </c>
      <c r="C58" s="129">
        <v>7465</v>
      </c>
      <c r="D58" s="129">
        <v>151</v>
      </c>
      <c r="E58" s="130">
        <f t="shared" si="11"/>
        <v>7616</v>
      </c>
      <c r="F58" s="129"/>
      <c r="G58" s="129">
        <v>2757</v>
      </c>
      <c r="H58" s="129">
        <v>160</v>
      </c>
      <c r="I58" s="130">
        <f t="shared" si="12"/>
        <v>2917</v>
      </c>
      <c r="J58" s="129"/>
      <c r="K58" s="129">
        <v>1317</v>
      </c>
      <c r="L58" s="129">
        <v>97</v>
      </c>
      <c r="M58" s="130">
        <f t="shared" si="13"/>
        <v>1414</v>
      </c>
      <c r="N58" s="129"/>
      <c r="O58" s="129">
        <v>2800</v>
      </c>
      <c r="P58" s="129">
        <v>745</v>
      </c>
      <c r="Q58" s="130">
        <f t="shared" si="14"/>
        <v>3545</v>
      </c>
      <c r="R58" s="129"/>
      <c r="S58" s="131">
        <f t="shared" si="15"/>
        <v>14339</v>
      </c>
      <c r="T58" s="131">
        <f t="shared" si="15"/>
        <v>1153</v>
      </c>
      <c r="U58" s="131">
        <f t="shared" si="16"/>
        <v>15492</v>
      </c>
    </row>
    <row r="59" spans="2:21" x14ac:dyDescent="0.3">
      <c r="B59" s="67" t="s">
        <v>70</v>
      </c>
      <c r="C59" s="129">
        <v>2902</v>
      </c>
      <c r="D59" s="129">
        <v>21</v>
      </c>
      <c r="E59" s="130">
        <f t="shared" si="11"/>
        <v>2923</v>
      </c>
      <c r="F59" s="129"/>
      <c r="G59" s="129">
        <v>272</v>
      </c>
      <c r="H59" s="129">
        <v>4</v>
      </c>
      <c r="I59" s="130">
        <f t="shared" si="12"/>
        <v>276</v>
      </c>
      <c r="J59" s="129"/>
      <c r="K59" s="129">
        <v>134</v>
      </c>
      <c r="L59" s="129">
        <v>1</v>
      </c>
      <c r="M59" s="130">
        <f t="shared" si="13"/>
        <v>135</v>
      </c>
      <c r="N59" s="129"/>
      <c r="O59" s="129">
        <v>699</v>
      </c>
      <c r="P59" s="129">
        <v>435</v>
      </c>
      <c r="Q59" s="130">
        <f t="shared" si="14"/>
        <v>1134</v>
      </c>
      <c r="R59" s="129"/>
      <c r="S59" s="131">
        <f t="shared" si="15"/>
        <v>4007</v>
      </c>
      <c r="T59" s="131">
        <f t="shared" si="15"/>
        <v>461</v>
      </c>
      <c r="U59" s="131">
        <f t="shared" si="16"/>
        <v>4468</v>
      </c>
    </row>
    <row r="60" spans="2:21" x14ac:dyDescent="0.3">
      <c r="B60" s="67" t="s">
        <v>71</v>
      </c>
      <c r="C60" s="129">
        <v>163</v>
      </c>
      <c r="D60" s="129">
        <v>4</v>
      </c>
      <c r="E60" s="130">
        <f t="shared" si="11"/>
        <v>167</v>
      </c>
      <c r="F60" s="129"/>
      <c r="G60" s="129">
        <v>130</v>
      </c>
      <c r="H60" s="129">
        <v>1</v>
      </c>
      <c r="I60" s="130">
        <f t="shared" si="12"/>
        <v>131</v>
      </c>
      <c r="J60" s="129"/>
      <c r="K60" s="129">
        <v>28</v>
      </c>
      <c r="L60" s="129">
        <v>2</v>
      </c>
      <c r="M60" s="130">
        <f t="shared" si="13"/>
        <v>30</v>
      </c>
      <c r="N60" s="129"/>
      <c r="O60" s="129">
        <v>263</v>
      </c>
      <c r="P60" s="129">
        <v>91</v>
      </c>
      <c r="Q60" s="130">
        <f t="shared" si="14"/>
        <v>354</v>
      </c>
      <c r="R60" s="129"/>
      <c r="S60" s="131">
        <f t="shared" si="15"/>
        <v>584</v>
      </c>
      <c r="T60" s="131">
        <f t="shared" si="15"/>
        <v>98</v>
      </c>
      <c r="U60" s="131">
        <f t="shared" si="16"/>
        <v>682</v>
      </c>
    </row>
    <row r="61" spans="2:21" x14ac:dyDescent="0.3">
      <c r="B61" s="67" t="s">
        <v>72</v>
      </c>
      <c r="C61" s="129">
        <v>10779</v>
      </c>
      <c r="D61" s="129">
        <v>96</v>
      </c>
      <c r="E61" s="130">
        <f t="shared" si="11"/>
        <v>10875</v>
      </c>
      <c r="F61" s="129"/>
      <c r="G61" s="129">
        <v>1280</v>
      </c>
      <c r="H61" s="129">
        <v>79</v>
      </c>
      <c r="I61" s="130">
        <f t="shared" si="12"/>
        <v>1359</v>
      </c>
      <c r="J61" s="129"/>
      <c r="K61" s="129">
        <v>328</v>
      </c>
      <c r="L61" s="129">
        <v>48</v>
      </c>
      <c r="M61" s="130">
        <f t="shared" si="13"/>
        <v>376</v>
      </c>
      <c r="N61" s="129"/>
      <c r="O61" s="129">
        <v>340</v>
      </c>
      <c r="P61" s="129">
        <v>18</v>
      </c>
      <c r="Q61" s="130">
        <f t="shared" si="14"/>
        <v>358</v>
      </c>
      <c r="R61" s="129"/>
      <c r="S61" s="131">
        <f t="shared" si="15"/>
        <v>12727</v>
      </c>
      <c r="T61" s="131">
        <f t="shared" si="15"/>
        <v>241</v>
      </c>
      <c r="U61" s="131">
        <f t="shared" si="16"/>
        <v>12968</v>
      </c>
    </row>
    <row r="62" spans="2:21" x14ac:dyDescent="0.3">
      <c r="B62" s="67" t="s">
        <v>73</v>
      </c>
      <c r="C62" s="129">
        <v>102891</v>
      </c>
      <c r="D62" s="129">
        <v>2149</v>
      </c>
      <c r="E62" s="130">
        <f t="shared" si="11"/>
        <v>105040</v>
      </c>
      <c r="F62" s="129"/>
      <c r="G62" s="129">
        <v>11545</v>
      </c>
      <c r="H62" s="129">
        <v>803</v>
      </c>
      <c r="I62" s="130">
        <f t="shared" si="12"/>
        <v>12348</v>
      </c>
      <c r="J62" s="129"/>
      <c r="K62" s="129">
        <v>2640</v>
      </c>
      <c r="L62" s="129">
        <v>398</v>
      </c>
      <c r="M62" s="130">
        <f t="shared" si="13"/>
        <v>3038</v>
      </c>
      <c r="N62" s="129"/>
      <c r="O62" s="129">
        <v>2328</v>
      </c>
      <c r="P62" s="129">
        <v>800</v>
      </c>
      <c r="Q62" s="130">
        <f t="shared" si="14"/>
        <v>3128</v>
      </c>
      <c r="R62" s="129"/>
      <c r="S62" s="131">
        <f t="shared" si="15"/>
        <v>119404</v>
      </c>
      <c r="T62" s="131">
        <f t="shared" si="15"/>
        <v>4150</v>
      </c>
      <c r="U62" s="131">
        <f t="shared" si="16"/>
        <v>123554</v>
      </c>
    </row>
    <row r="63" spans="2:21" x14ac:dyDescent="0.3">
      <c r="B63" s="67" t="s">
        <v>74</v>
      </c>
      <c r="C63" s="129">
        <v>5219</v>
      </c>
      <c r="D63" s="129">
        <v>132</v>
      </c>
      <c r="E63" s="130">
        <f t="shared" si="11"/>
        <v>5351</v>
      </c>
      <c r="F63" s="129"/>
      <c r="G63" s="129">
        <v>790</v>
      </c>
      <c r="H63" s="129">
        <v>45</v>
      </c>
      <c r="I63" s="130">
        <f t="shared" si="12"/>
        <v>835</v>
      </c>
      <c r="J63" s="129"/>
      <c r="K63" s="129">
        <v>258</v>
      </c>
      <c r="L63" s="129">
        <v>18</v>
      </c>
      <c r="M63" s="130">
        <f t="shared" si="13"/>
        <v>276</v>
      </c>
      <c r="N63" s="129"/>
      <c r="O63" s="129">
        <v>714</v>
      </c>
      <c r="P63" s="129">
        <v>318</v>
      </c>
      <c r="Q63" s="130">
        <f t="shared" si="14"/>
        <v>1032</v>
      </c>
      <c r="R63" s="129"/>
      <c r="S63" s="131">
        <f t="shared" si="15"/>
        <v>6981</v>
      </c>
      <c r="T63" s="131">
        <f t="shared" si="15"/>
        <v>513</v>
      </c>
      <c r="U63" s="131">
        <f t="shared" si="16"/>
        <v>7494</v>
      </c>
    </row>
    <row r="64" spans="2:21" x14ac:dyDescent="0.3">
      <c r="B64" s="67" t="s">
        <v>75</v>
      </c>
      <c r="C64" s="132">
        <v>14208</v>
      </c>
      <c r="D64" s="132">
        <v>394</v>
      </c>
      <c r="E64" s="133">
        <f t="shared" si="11"/>
        <v>14602</v>
      </c>
      <c r="F64" s="129"/>
      <c r="G64" s="132">
        <v>2904</v>
      </c>
      <c r="H64" s="132">
        <v>324</v>
      </c>
      <c r="I64" s="133">
        <f t="shared" si="12"/>
        <v>3228</v>
      </c>
      <c r="J64" s="129"/>
      <c r="K64" s="132">
        <v>1110</v>
      </c>
      <c r="L64" s="132">
        <v>345</v>
      </c>
      <c r="M64" s="133">
        <f t="shared" si="13"/>
        <v>1455</v>
      </c>
      <c r="N64" s="129"/>
      <c r="O64" s="132">
        <v>1783</v>
      </c>
      <c r="P64" s="132">
        <v>790</v>
      </c>
      <c r="Q64" s="133">
        <f t="shared" si="14"/>
        <v>2573</v>
      </c>
      <c r="R64" s="129"/>
      <c r="S64" s="134">
        <f t="shared" si="15"/>
        <v>20005</v>
      </c>
      <c r="T64" s="134">
        <f t="shared" si="15"/>
        <v>1853</v>
      </c>
      <c r="U64" s="134">
        <f t="shared" si="16"/>
        <v>21858</v>
      </c>
    </row>
    <row r="65" spans="2:21" x14ac:dyDescent="0.3">
      <c r="B65" s="118" t="s">
        <v>54</v>
      </c>
      <c r="C65" s="135">
        <f>SUM(C47:C64)</f>
        <v>277702</v>
      </c>
      <c r="D65" s="135">
        <f t="shared" ref="D65:E65" si="17">SUM(D47:D64)</f>
        <v>7380</v>
      </c>
      <c r="E65" s="135">
        <f t="shared" si="17"/>
        <v>285082</v>
      </c>
      <c r="F65" s="129"/>
      <c r="G65" s="135">
        <f>SUM(G47:G64)</f>
        <v>65347</v>
      </c>
      <c r="H65" s="135">
        <f t="shared" ref="H65:I65" si="18">SUM(H47:H64)</f>
        <v>8453</v>
      </c>
      <c r="I65" s="135">
        <f t="shared" si="18"/>
        <v>73800</v>
      </c>
      <c r="J65" s="129"/>
      <c r="K65" s="135">
        <f>SUM(K47:K64)</f>
        <v>31363</v>
      </c>
      <c r="L65" s="135">
        <f t="shared" ref="L65:M65" si="19">SUM(L47:L64)</f>
        <v>5479</v>
      </c>
      <c r="M65" s="135">
        <f t="shared" si="19"/>
        <v>36842</v>
      </c>
      <c r="N65" s="129"/>
      <c r="O65" s="135">
        <f>SUM(O47:O64)</f>
        <v>84840</v>
      </c>
      <c r="P65" s="135">
        <f t="shared" ref="P65:Q65" si="20">SUM(P47:P64)</f>
        <v>22728</v>
      </c>
      <c r="Q65" s="135">
        <f t="shared" si="20"/>
        <v>107568</v>
      </c>
      <c r="R65" s="129"/>
      <c r="S65" s="136">
        <f>SUM(S47:S64)</f>
        <v>459252</v>
      </c>
      <c r="T65" s="136">
        <f t="shared" ref="T65:U65" si="21">SUM(T47:T64)</f>
        <v>44040</v>
      </c>
      <c r="U65" s="136">
        <f t="shared" si="21"/>
        <v>503292</v>
      </c>
    </row>
    <row r="67" spans="2:21" x14ac:dyDescent="0.3">
      <c r="B67" s="67" t="s">
        <v>76</v>
      </c>
    </row>
  </sheetData>
  <mergeCells count="14">
    <mergeCell ref="S43:U43"/>
    <mergeCell ref="B8:U8"/>
    <mergeCell ref="B9:U9"/>
    <mergeCell ref="B15:B17"/>
    <mergeCell ref="C15:E15"/>
    <mergeCell ref="G15:I15"/>
    <mergeCell ref="K15:M15"/>
    <mergeCell ref="O15:Q15"/>
    <mergeCell ref="S15:U15"/>
    <mergeCell ref="B43:B45"/>
    <mergeCell ref="C43:E43"/>
    <mergeCell ref="G43:I43"/>
    <mergeCell ref="K43:M43"/>
    <mergeCell ref="O43:Q43"/>
  </mergeCells>
  <hyperlinks>
    <hyperlink ref="B1" location="Inicio!B10" display="Ir a inicio" xr:uid="{3E9D23DE-849B-4A94-806B-8ADE40324E68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2" fitToHeight="2" orientation="landscape" r:id="rId1"/>
  <headerFooter alignWithMargins="0"/>
  <rowBreaks count="1" manualBreakCount="1">
    <brk id="39" max="20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69180-345A-46F2-BB7F-895181310D52}">
  <sheetPr>
    <pageSetUpPr fitToPage="1"/>
  </sheetPr>
  <dimension ref="A1:W43"/>
  <sheetViews>
    <sheetView showGridLines="0" tabSelected="1" topLeftCell="A3" zoomScaleNormal="100" workbookViewId="0">
      <selection activeCell="H14" sqref="H14"/>
    </sheetView>
  </sheetViews>
  <sheetFormatPr baseColWidth="10" defaultColWidth="11.44140625" defaultRowHeight="14.4" x14ac:dyDescent="0.3"/>
  <cols>
    <col min="1" max="1" width="1.6640625" style="67" customWidth="1"/>
    <col min="2" max="2" width="36.6640625" style="67" customWidth="1"/>
    <col min="3" max="5" width="12.33203125" style="91" customWidth="1"/>
    <col min="6" max="6" width="2.6640625" style="91" customWidth="1"/>
    <col min="7" max="9" width="12.33203125" style="91" customWidth="1"/>
    <col min="10" max="10" width="2.6640625" style="91" customWidth="1"/>
    <col min="11" max="13" width="12.33203125" style="91" customWidth="1"/>
    <col min="14" max="14" width="2.6640625" style="91" customWidth="1"/>
    <col min="15" max="17" width="12.33203125" style="91" customWidth="1"/>
    <col min="18" max="18" width="2.6640625" style="91" customWidth="1"/>
    <col min="19" max="21" width="14.33203125" style="91" customWidth="1"/>
    <col min="22" max="16384" width="11.44140625" style="67"/>
  </cols>
  <sheetData>
    <row r="1" spans="1:21" x14ac:dyDescent="0.3">
      <c r="A1" s="87"/>
      <c r="B1" s="87" t="s">
        <v>12</v>
      </c>
      <c r="C1" s="103"/>
      <c r="D1" s="103"/>
      <c r="E1" s="103"/>
      <c r="F1" s="103"/>
      <c r="G1" s="103"/>
      <c r="H1" s="103"/>
      <c r="I1" s="103"/>
      <c r="J1" s="103"/>
    </row>
    <row r="2" spans="1:21" x14ac:dyDescent="0.3">
      <c r="A2" s="88"/>
      <c r="B2" s="87"/>
      <c r="C2" s="103"/>
      <c r="D2" s="103"/>
      <c r="E2" s="103"/>
      <c r="F2" s="103"/>
    </row>
    <row r="3" spans="1:21" x14ac:dyDescent="0.3">
      <c r="A3" s="88"/>
      <c r="B3" s="87"/>
      <c r="C3" s="103"/>
      <c r="D3" s="103"/>
      <c r="E3" s="103"/>
      <c r="F3" s="103"/>
    </row>
    <row r="4" spans="1:21" x14ac:dyDescent="0.3">
      <c r="A4" s="88"/>
      <c r="B4" s="87"/>
      <c r="C4" s="103"/>
      <c r="D4" s="103"/>
      <c r="E4" s="103"/>
      <c r="F4" s="103"/>
    </row>
    <row r="5" spans="1:21" x14ac:dyDescent="0.3">
      <c r="A5" s="88"/>
      <c r="B5" s="87"/>
      <c r="C5" s="103"/>
      <c r="D5" s="103"/>
      <c r="E5" s="103"/>
      <c r="F5" s="103"/>
    </row>
    <row r="6" spans="1:21" x14ac:dyDescent="0.3">
      <c r="A6" s="88"/>
      <c r="B6" s="87"/>
      <c r="C6" s="103"/>
      <c r="D6" s="103"/>
      <c r="E6" s="103"/>
      <c r="F6" s="103"/>
    </row>
    <row r="7" spans="1:21" x14ac:dyDescent="0.3">
      <c r="A7" s="88"/>
      <c r="B7" s="87"/>
      <c r="C7" s="103"/>
      <c r="D7" s="103"/>
      <c r="E7" s="103"/>
      <c r="F7" s="103"/>
    </row>
    <row r="8" spans="1:21" ht="27" x14ac:dyDescent="0.3">
      <c r="A8" s="65"/>
      <c r="B8" s="164" t="s">
        <v>77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</row>
    <row r="9" spans="1:21" x14ac:dyDescent="0.3">
      <c r="A9" s="65"/>
      <c r="B9" s="158" t="s">
        <v>130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</row>
    <row r="10" spans="1:21" ht="15" thickBot="1" x14ac:dyDescent="0.35">
      <c r="A10" s="65"/>
      <c r="B10" s="90"/>
      <c r="C10" s="104"/>
      <c r="D10" s="104"/>
      <c r="E10" s="104"/>
      <c r="F10" s="104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</row>
    <row r="11" spans="1:21" x14ac:dyDescent="0.3">
      <c r="A11" s="65"/>
      <c r="B11" s="65"/>
      <c r="C11" s="103"/>
      <c r="D11" s="103"/>
      <c r="E11" s="103"/>
      <c r="F11" s="103"/>
      <c r="G11" s="103"/>
      <c r="H11" s="103"/>
      <c r="I11" s="103"/>
      <c r="J11" s="103"/>
    </row>
    <row r="12" spans="1:21" x14ac:dyDescent="0.3">
      <c r="A12" s="65"/>
      <c r="B12" s="65"/>
      <c r="C12" s="103"/>
      <c r="D12" s="103"/>
      <c r="E12" s="103"/>
      <c r="F12" s="103"/>
      <c r="G12" s="103"/>
      <c r="H12" s="103"/>
      <c r="I12" s="103"/>
      <c r="J12" s="103"/>
    </row>
    <row r="13" spans="1:21" ht="16.2" x14ac:dyDescent="0.35">
      <c r="A13" s="65"/>
      <c r="B13" s="77" t="s">
        <v>35</v>
      </c>
      <c r="C13" s="103"/>
      <c r="D13" s="103"/>
      <c r="E13" s="103"/>
      <c r="F13" s="103"/>
      <c r="G13" s="103"/>
      <c r="H13" s="103"/>
      <c r="I13" s="103"/>
      <c r="J13" s="80"/>
      <c r="R13" s="80"/>
    </row>
    <row r="14" spans="1:21" x14ac:dyDescent="0.3">
      <c r="A14" s="65"/>
      <c r="B14" s="92"/>
      <c r="C14" s="103"/>
      <c r="D14" s="103"/>
      <c r="E14" s="103"/>
      <c r="F14" s="103"/>
      <c r="G14" s="103"/>
      <c r="H14" s="103"/>
      <c r="I14" s="103"/>
      <c r="J14" s="80"/>
      <c r="N14" s="80"/>
      <c r="R14" s="80"/>
    </row>
    <row r="15" spans="1:21" s="109" customFormat="1" ht="24" customHeight="1" x14ac:dyDescent="0.3">
      <c r="A15" s="89"/>
      <c r="B15" s="172" t="s">
        <v>86</v>
      </c>
      <c r="C15" s="168" t="s">
        <v>19</v>
      </c>
      <c r="D15" s="166"/>
      <c r="E15" s="166"/>
      <c r="F15" s="106"/>
      <c r="G15" s="166" t="s">
        <v>20</v>
      </c>
      <c r="H15" s="166"/>
      <c r="I15" s="166"/>
      <c r="J15" s="107"/>
      <c r="K15" s="168" t="s">
        <v>21</v>
      </c>
      <c r="L15" s="166"/>
      <c r="M15" s="166"/>
      <c r="N15" s="108"/>
      <c r="O15" s="166" t="s">
        <v>22</v>
      </c>
      <c r="P15" s="166"/>
      <c r="Q15" s="166"/>
      <c r="R15" s="107"/>
      <c r="S15" s="166" t="s">
        <v>33</v>
      </c>
      <c r="T15" s="166"/>
      <c r="U15" s="166"/>
    </row>
    <row r="16" spans="1:21" x14ac:dyDescent="0.3">
      <c r="A16" s="65"/>
      <c r="B16" s="172"/>
      <c r="C16" s="110"/>
      <c r="D16" s="110"/>
      <c r="E16" s="110"/>
      <c r="F16" s="103"/>
      <c r="G16" s="110"/>
      <c r="H16" s="110"/>
      <c r="I16" s="110"/>
      <c r="J16" s="111"/>
      <c r="K16" s="110"/>
      <c r="L16" s="110"/>
      <c r="M16" s="110"/>
      <c r="N16" s="111"/>
      <c r="O16" s="110"/>
      <c r="P16" s="110"/>
      <c r="Q16" s="110"/>
      <c r="R16" s="111"/>
      <c r="S16" s="110"/>
      <c r="T16" s="110"/>
      <c r="U16" s="110"/>
    </row>
    <row r="17" spans="1:21" x14ac:dyDescent="0.3">
      <c r="A17" s="65"/>
      <c r="B17" s="172"/>
      <c r="C17" s="112" t="s">
        <v>26</v>
      </c>
      <c r="D17" s="112" t="s">
        <v>27</v>
      </c>
      <c r="E17" s="112" t="s">
        <v>18</v>
      </c>
      <c r="F17" s="103"/>
      <c r="G17" s="112" t="s">
        <v>26</v>
      </c>
      <c r="H17" s="112" t="s">
        <v>27</v>
      </c>
      <c r="I17" s="112" t="s">
        <v>18</v>
      </c>
      <c r="J17" s="111"/>
      <c r="K17" s="112" t="s">
        <v>26</v>
      </c>
      <c r="L17" s="112" t="s">
        <v>27</v>
      </c>
      <c r="M17" s="112" t="s">
        <v>18</v>
      </c>
      <c r="N17" s="111"/>
      <c r="O17" s="112" t="s">
        <v>26</v>
      </c>
      <c r="P17" s="112" t="s">
        <v>27</v>
      </c>
      <c r="Q17" s="112" t="s">
        <v>18</v>
      </c>
      <c r="R17" s="111"/>
      <c r="S17" s="112" t="s">
        <v>26</v>
      </c>
      <c r="T17" s="112" t="s">
        <v>27</v>
      </c>
      <c r="U17" s="112" t="s">
        <v>18</v>
      </c>
    </row>
    <row r="18" spans="1:21" x14ac:dyDescent="0.3">
      <c r="A18" s="65"/>
      <c r="B18" s="121"/>
      <c r="C18" s="93"/>
      <c r="D18" s="93"/>
      <c r="E18" s="93"/>
      <c r="F18" s="103"/>
      <c r="G18" s="93"/>
      <c r="H18" s="93"/>
      <c r="I18" s="93"/>
      <c r="J18" s="93"/>
      <c r="K18" s="93"/>
      <c r="L18" s="93"/>
      <c r="M18" s="93"/>
      <c r="N18" s="122"/>
      <c r="O18" s="93"/>
      <c r="P18" s="93"/>
      <c r="Q18" s="93"/>
      <c r="R18" s="93"/>
      <c r="S18" s="93"/>
      <c r="T18" s="93"/>
      <c r="U18" s="93"/>
    </row>
    <row r="19" spans="1:21" x14ac:dyDescent="0.3">
      <c r="A19" s="65"/>
      <c r="B19" s="137" t="s">
        <v>78</v>
      </c>
      <c r="C19" s="126">
        <v>2183848.488316956</v>
      </c>
      <c r="D19" s="126">
        <v>57244.148086300032</v>
      </c>
      <c r="E19" s="126">
        <f>+C19+D19</f>
        <v>2241092.6364032561</v>
      </c>
      <c r="F19" s="127"/>
      <c r="G19" s="126">
        <v>574401.08872001688</v>
      </c>
      <c r="H19" s="126">
        <v>36575.458004939981</v>
      </c>
      <c r="I19" s="126">
        <f>+G19+H19</f>
        <v>610976.54672495683</v>
      </c>
      <c r="J19" s="126"/>
      <c r="K19" s="126">
        <v>276488.28500157018</v>
      </c>
      <c r="L19" s="126">
        <v>19714.395866279971</v>
      </c>
      <c r="M19" s="126">
        <f>+K19+L19</f>
        <v>296202.68086785014</v>
      </c>
      <c r="N19" s="126"/>
      <c r="O19" s="126">
        <v>621335.93516111036</v>
      </c>
      <c r="P19" s="126">
        <v>93772.57709201028</v>
      </c>
      <c r="Q19" s="126">
        <f>+O19+P19</f>
        <v>715108.51225312066</v>
      </c>
      <c r="R19" s="126"/>
      <c r="S19" s="128">
        <f>+C19+G19+K19+O19</f>
        <v>3656073.7971996539</v>
      </c>
      <c r="T19" s="128">
        <f>+D19+H19+L19+P19</f>
        <v>207306.57904953026</v>
      </c>
      <c r="U19" s="128">
        <f>+S19+T19</f>
        <v>3863380.3762491844</v>
      </c>
    </row>
    <row r="20" spans="1:21" x14ac:dyDescent="0.3">
      <c r="B20" s="138" t="s">
        <v>79</v>
      </c>
      <c r="C20" s="129">
        <v>1382146.386167998</v>
      </c>
      <c r="D20" s="129">
        <v>173335.68140639999</v>
      </c>
      <c r="E20" s="130">
        <f t="shared" ref="E20:E23" si="0">+C20+D20</f>
        <v>1555482.0675743979</v>
      </c>
      <c r="F20" s="129"/>
      <c r="G20" s="129">
        <v>836052.82237682003</v>
      </c>
      <c r="H20" s="129">
        <v>200467.75052077998</v>
      </c>
      <c r="I20" s="130">
        <f t="shared" ref="I20:I23" si="1">+G20+H20</f>
        <v>1036520.5728976</v>
      </c>
      <c r="J20" s="129"/>
      <c r="K20" s="129">
        <v>387376.51611533988</v>
      </c>
      <c r="L20" s="129">
        <v>80283.280456289955</v>
      </c>
      <c r="M20" s="130">
        <f t="shared" ref="M20:M23" si="2">+K20+L20</f>
        <v>467659.79657162982</v>
      </c>
      <c r="N20" s="129"/>
      <c r="O20" s="129">
        <v>608651.29260712047</v>
      </c>
      <c r="P20" s="129">
        <v>222021.5877819802</v>
      </c>
      <c r="Q20" s="130">
        <f t="shared" ref="Q20:Q23" si="3">+O20+P20</f>
        <v>830672.88038910064</v>
      </c>
      <c r="R20" s="129"/>
      <c r="S20" s="131">
        <f t="shared" ref="S20:T23" si="4">+C20+G20+K20+O20</f>
        <v>3214227.0172672784</v>
      </c>
      <c r="T20" s="131">
        <f t="shared" si="4"/>
        <v>676108.30016545008</v>
      </c>
      <c r="U20" s="131">
        <f t="shared" ref="U20:U23" si="5">+S20+T20</f>
        <v>3890335.3174327286</v>
      </c>
    </row>
    <row r="21" spans="1:21" x14ac:dyDescent="0.3">
      <c r="B21" s="138" t="s">
        <v>80</v>
      </c>
      <c r="C21" s="129">
        <v>1257569.0713370007</v>
      </c>
      <c r="D21" s="129">
        <v>326289.11987035972</v>
      </c>
      <c r="E21" s="130">
        <f t="shared" si="0"/>
        <v>1583858.1912073605</v>
      </c>
      <c r="F21" s="129"/>
      <c r="G21" s="129">
        <v>1244111.4012630002</v>
      </c>
      <c r="H21" s="129">
        <v>735939.60538411187</v>
      </c>
      <c r="I21" s="130">
        <f t="shared" si="1"/>
        <v>1980051.0066471121</v>
      </c>
      <c r="J21" s="129"/>
      <c r="K21" s="129">
        <v>946303.79867567029</v>
      </c>
      <c r="L21" s="129">
        <v>448450.22997513926</v>
      </c>
      <c r="M21" s="130">
        <f t="shared" si="2"/>
        <v>1394754.0286508095</v>
      </c>
      <c r="N21" s="129"/>
      <c r="O21" s="129">
        <v>1672208.641157419</v>
      </c>
      <c r="P21" s="129">
        <v>1022882.2338445298</v>
      </c>
      <c r="Q21" s="130">
        <f t="shared" si="3"/>
        <v>2695090.8750019488</v>
      </c>
      <c r="R21" s="129"/>
      <c r="S21" s="131">
        <f t="shared" si="4"/>
        <v>5120192.9124330897</v>
      </c>
      <c r="T21" s="131">
        <f t="shared" si="4"/>
        <v>2533561.189074141</v>
      </c>
      <c r="U21" s="131">
        <f t="shared" si="5"/>
        <v>7653754.1015072307</v>
      </c>
    </row>
    <row r="22" spans="1:21" x14ac:dyDescent="0.3">
      <c r="B22" s="138" t="s">
        <v>81</v>
      </c>
      <c r="C22" s="129">
        <v>596296.67473300139</v>
      </c>
      <c r="D22" s="129">
        <v>314112.98801911989</v>
      </c>
      <c r="E22" s="130">
        <f t="shared" si="0"/>
        <v>910409.66275212122</v>
      </c>
      <c r="F22" s="129"/>
      <c r="G22" s="129">
        <v>690486.87205400027</v>
      </c>
      <c r="H22" s="129">
        <v>782583.70604971005</v>
      </c>
      <c r="I22" s="130">
        <f t="shared" si="1"/>
        <v>1473070.5781037104</v>
      </c>
      <c r="J22" s="129"/>
      <c r="K22" s="129">
        <v>760157.28084600007</v>
      </c>
      <c r="L22" s="129">
        <v>980050.25100441009</v>
      </c>
      <c r="M22" s="130">
        <f t="shared" si="2"/>
        <v>1740207.5318504102</v>
      </c>
      <c r="N22" s="129"/>
      <c r="O22" s="129">
        <v>3527415.3580948659</v>
      </c>
      <c r="P22" s="129">
        <v>3126374.4482362675</v>
      </c>
      <c r="Q22" s="130">
        <f t="shared" si="3"/>
        <v>6653789.8063311335</v>
      </c>
      <c r="R22" s="129"/>
      <c r="S22" s="131">
        <f t="shared" si="4"/>
        <v>5574356.1857278682</v>
      </c>
      <c r="T22" s="131">
        <f t="shared" si="4"/>
        <v>5203121.3933095075</v>
      </c>
      <c r="U22" s="131">
        <f t="shared" si="5"/>
        <v>10777477.579037376</v>
      </c>
    </row>
    <row r="23" spans="1:21" x14ac:dyDescent="0.3">
      <c r="B23" s="138" t="s">
        <v>82</v>
      </c>
      <c r="C23" s="132">
        <v>1010630.3767689997</v>
      </c>
      <c r="D23" s="132">
        <v>1695280.3195622091</v>
      </c>
      <c r="E23" s="133">
        <f t="shared" si="0"/>
        <v>2705910.6963312086</v>
      </c>
      <c r="F23" s="129"/>
      <c r="G23" s="132">
        <v>916415.71012000029</v>
      </c>
      <c r="H23" s="132">
        <v>998419.24560908997</v>
      </c>
      <c r="I23" s="133">
        <f t="shared" si="1"/>
        <v>1914834.9557290901</v>
      </c>
      <c r="J23" s="129"/>
      <c r="K23" s="132">
        <v>976632.41037199995</v>
      </c>
      <c r="L23" s="132">
        <v>1776608.3093974811</v>
      </c>
      <c r="M23" s="133">
        <f t="shared" si="2"/>
        <v>2753240.7197694811</v>
      </c>
      <c r="N23" s="129"/>
      <c r="O23" s="132">
        <v>25118206.303612389</v>
      </c>
      <c r="P23" s="132">
        <v>41450056.838656642</v>
      </c>
      <c r="Q23" s="133">
        <f t="shared" si="3"/>
        <v>66568263.14226903</v>
      </c>
      <c r="R23" s="129"/>
      <c r="S23" s="134">
        <f t="shared" si="4"/>
        <v>28021884.800873388</v>
      </c>
      <c r="T23" s="134">
        <f t="shared" si="4"/>
        <v>45920364.713225424</v>
      </c>
      <c r="U23" s="134">
        <f t="shared" si="5"/>
        <v>73942249.514098808</v>
      </c>
    </row>
    <row r="24" spans="1:21" x14ac:dyDescent="0.3">
      <c r="B24" s="139" t="s">
        <v>54</v>
      </c>
      <c r="C24" s="135">
        <f>SUM(C19:C23)</f>
        <v>6430490.9973239563</v>
      </c>
      <c r="D24" s="135">
        <f>SUM(D19:D23)</f>
        <v>2566262.2569443886</v>
      </c>
      <c r="E24" s="135">
        <f>SUM(E19:E23)</f>
        <v>8996753.2542683445</v>
      </c>
      <c r="F24" s="129"/>
      <c r="G24" s="135">
        <f>SUM(G19:G23)</f>
        <v>4261467.8945338372</v>
      </c>
      <c r="H24" s="135">
        <f>SUM(H19:H23)</f>
        <v>2753985.7655686317</v>
      </c>
      <c r="I24" s="135">
        <f>SUM(I19:I23)</f>
        <v>7015453.6601024698</v>
      </c>
      <c r="J24" s="129"/>
      <c r="K24" s="135">
        <f>SUM(K19:K23)</f>
        <v>3346958.29101058</v>
      </c>
      <c r="L24" s="135">
        <f>SUM(L19:L23)</f>
        <v>3305106.4666996002</v>
      </c>
      <c r="M24" s="135">
        <f>SUM(M19:M23)</f>
        <v>6652064.7577101812</v>
      </c>
      <c r="N24" s="129"/>
      <c r="O24" s="135">
        <f>SUM(O19:O23)</f>
        <v>31547817.530632906</v>
      </c>
      <c r="P24" s="135">
        <f>SUM(P19:P23)</f>
        <v>45915107.685611427</v>
      </c>
      <c r="Q24" s="135">
        <f>SUM(Q19:Q23)</f>
        <v>77462925.21624434</v>
      </c>
      <c r="R24" s="129"/>
      <c r="S24" s="136">
        <f>SUM(S19:S23)</f>
        <v>45586734.713501275</v>
      </c>
      <c r="T24" s="136">
        <f>SUM(T19:T23)</f>
        <v>54540462.174824052</v>
      </c>
      <c r="U24" s="136">
        <f>SUM(U19:U23)</f>
        <v>100127196.88832533</v>
      </c>
    </row>
    <row r="26" spans="1:21" ht="15" thickBot="1" x14ac:dyDescent="0.35">
      <c r="A26" s="65"/>
      <c r="B26" s="90"/>
      <c r="C26" s="104"/>
      <c r="D26" s="104"/>
      <c r="E26" s="104"/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</row>
    <row r="27" spans="1:21" x14ac:dyDescent="0.3">
      <c r="A27" s="65"/>
      <c r="B27" s="65"/>
      <c r="C27" s="103"/>
      <c r="D27" s="103"/>
      <c r="E27" s="103"/>
      <c r="F27" s="103"/>
      <c r="G27" s="103"/>
      <c r="H27" s="103"/>
      <c r="I27" s="103"/>
      <c r="J27" s="103"/>
    </row>
    <row r="28" spans="1:21" x14ac:dyDescent="0.3">
      <c r="A28" s="65"/>
      <c r="B28" s="65"/>
      <c r="C28" s="103"/>
      <c r="D28" s="103"/>
      <c r="E28" s="103"/>
      <c r="F28" s="103"/>
      <c r="G28" s="103"/>
      <c r="H28" s="103"/>
      <c r="I28" s="103"/>
      <c r="J28" s="103"/>
    </row>
    <row r="29" spans="1:21" ht="16.2" x14ac:dyDescent="0.35">
      <c r="A29" s="65"/>
      <c r="B29" s="77" t="s">
        <v>55</v>
      </c>
      <c r="C29" s="103"/>
      <c r="D29" s="103"/>
      <c r="E29" s="103"/>
      <c r="F29" s="103"/>
      <c r="G29" s="103"/>
      <c r="H29" s="103"/>
      <c r="I29" s="103"/>
      <c r="J29" s="80"/>
      <c r="R29" s="80"/>
    </row>
    <row r="30" spans="1:21" x14ac:dyDescent="0.3">
      <c r="A30" s="65"/>
      <c r="B30" s="92"/>
      <c r="C30" s="103"/>
      <c r="D30" s="103"/>
      <c r="E30" s="103"/>
      <c r="F30" s="103"/>
      <c r="G30" s="103"/>
      <c r="H30" s="103"/>
      <c r="I30" s="103"/>
      <c r="J30" s="80"/>
      <c r="N30" s="80"/>
      <c r="R30" s="80"/>
    </row>
    <row r="31" spans="1:21" s="109" customFormat="1" ht="24" customHeight="1" x14ac:dyDescent="0.3">
      <c r="A31" s="89"/>
      <c r="B31" s="172" t="s">
        <v>86</v>
      </c>
      <c r="C31" s="168" t="s">
        <v>19</v>
      </c>
      <c r="D31" s="166"/>
      <c r="E31" s="166"/>
      <c r="F31" s="106"/>
      <c r="G31" s="166" t="s">
        <v>20</v>
      </c>
      <c r="H31" s="166"/>
      <c r="I31" s="166"/>
      <c r="J31" s="107"/>
      <c r="K31" s="168" t="s">
        <v>21</v>
      </c>
      <c r="L31" s="166"/>
      <c r="M31" s="166"/>
      <c r="N31" s="108"/>
      <c r="O31" s="166" t="s">
        <v>22</v>
      </c>
      <c r="P31" s="166"/>
      <c r="Q31" s="166"/>
      <c r="R31" s="107"/>
      <c r="S31" s="166" t="s">
        <v>33</v>
      </c>
      <c r="T31" s="166"/>
      <c r="U31" s="166"/>
    </row>
    <row r="32" spans="1:21" x14ac:dyDescent="0.3">
      <c r="A32" s="65"/>
      <c r="B32" s="172"/>
      <c r="C32" s="110"/>
      <c r="D32" s="110"/>
      <c r="E32" s="110"/>
      <c r="F32" s="103"/>
      <c r="G32" s="110"/>
      <c r="H32" s="110"/>
      <c r="I32" s="110"/>
      <c r="J32" s="111"/>
      <c r="K32" s="110"/>
      <c r="L32" s="110"/>
      <c r="M32" s="110"/>
      <c r="N32" s="111"/>
      <c r="O32" s="110"/>
      <c r="P32" s="110"/>
      <c r="Q32" s="110"/>
      <c r="R32" s="111"/>
      <c r="S32" s="110"/>
      <c r="T32" s="110"/>
      <c r="U32" s="110"/>
    </row>
    <row r="33" spans="1:23" x14ac:dyDescent="0.3">
      <c r="A33" s="65"/>
      <c r="B33" s="172"/>
      <c r="C33" s="112" t="s">
        <v>26</v>
      </c>
      <c r="D33" s="112" t="s">
        <v>27</v>
      </c>
      <c r="E33" s="112" t="s">
        <v>18</v>
      </c>
      <c r="F33" s="103"/>
      <c r="G33" s="112" t="s">
        <v>26</v>
      </c>
      <c r="H33" s="112" t="s">
        <v>27</v>
      </c>
      <c r="I33" s="112" t="s">
        <v>18</v>
      </c>
      <c r="J33" s="111"/>
      <c r="K33" s="112" t="s">
        <v>26</v>
      </c>
      <c r="L33" s="112" t="s">
        <v>27</v>
      </c>
      <c r="M33" s="112" t="s">
        <v>18</v>
      </c>
      <c r="N33" s="111"/>
      <c r="O33" s="112" t="s">
        <v>26</v>
      </c>
      <c r="P33" s="112" t="s">
        <v>27</v>
      </c>
      <c r="Q33" s="112" t="s">
        <v>18</v>
      </c>
      <c r="R33" s="111"/>
      <c r="S33" s="112" t="s">
        <v>26</v>
      </c>
      <c r="T33" s="112" t="s">
        <v>27</v>
      </c>
      <c r="U33" s="112" t="s">
        <v>18</v>
      </c>
    </row>
    <row r="34" spans="1:23" x14ac:dyDescent="0.3">
      <c r="A34" s="65"/>
      <c r="B34" s="121"/>
      <c r="C34" s="93"/>
      <c r="D34" s="93"/>
      <c r="E34" s="93"/>
      <c r="F34" s="103"/>
      <c r="G34" s="93"/>
      <c r="H34" s="93"/>
      <c r="I34" s="93"/>
      <c r="J34" s="93"/>
      <c r="K34" s="93"/>
      <c r="L34" s="93"/>
      <c r="M34" s="93"/>
      <c r="N34" s="122"/>
      <c r="O34" s="93"/>
      <c r="P34" s="93"/>
      <c r="Q34" s="93"/>
      <c r="R34" s="93"/>
      <c r="S34" s="93"/>
      <c r="T34" s="93"/>
      <c r="U34" s="93"/>
    </row>
    <row r="35" spans="1:23" x14ac:dyDescent="0.3">
      <c r="A35" s="65"/>
      <c r="B35" s="137" t="s">
        <v>78</v>
      </c>
      <c r="C35" s="126">
        <v>254639</v>
      </c>
      <c r="D35" s="126">
        <v>3615</v>
      </c>
      <c r="E35" s="126">
        <f t="shared" ref="E35:E39" si="6">+C35+D35</f>
        <v>258254</v>
      </c>
      <c r="F35" s="127"/>
      <c r="G35" s="126">
        <v>49708</v>
      </c>
      <c r="H35" s="126">
        <v>2436</v>
      </c>
      <c r="I35" s="126">
        <f t="shared" ref="I35:I39" si="7">+G35+H35</f>
        <v>52144</v>
      </c>
      <c r="J35" s="126"/>
      <c r="K35" s="126">
        <v>22312</v>
      </c>
      <c r="L35" s="126">
        <v>1537</v>
      </c>
      <c r="M35" s="126">
        <f t="shared" ref="M35:M39" si="8">+K35+L35</f>
        <v>23849</v>
      </c>
      <c r="N35" s="126"/>
      <c r="O35" s="126">
        <v>64137</v>
      </c>
      <c r="P35" s="126">
        <v>8833</v>
      </c>
      <c r="Q35" s="126">
        <f t="shared" ref="Q35:Q39" si="9">+O35+P35</f>
        <v>72970</v>
      </c>
      <c r="R35" s="126"/>
      <c r="S35" s="128">
        <f>+C35+G35+K35+O35</f>
        <v>390796</v>
      </c>
      <c r="T35" s="128">
        <f>+D35+H35+L35+P35</f>
        <v>16421</v>
      </c>
      <c r="U35" s="128">
        <f>+S35+T35</f>
        <v>407217</v>
      </c>
      <c r="V35" s="140"/>
    </row>
    <row r="36" spans="1:23" x14ac:dyDescent="0.3">
      <c r="B36" s="138" t="s">
        <v>79</v>
      </c>
      <c r="C36" s="129">
        <v>17052</v>
      </c>
      <c r="D36" s="129">
        <v>1942</v>
      </c>
      <c r="E36" s="130">
        <f t="shared" si="6"/>
        <v>18994</v>
      </c>
      <c r="F36" s="129"/>
      <c r="G36" s="129">
        <v>9590</v>
      </c>
      <c r="H36" s="129">
        <v>2104</v>
      </c>
      <c r="I36" s="130">
        <f t="shared" si="7"/>
        <v>11694</v>
      </c>
      <c r="J36" s="129"/>
      <c r="K36" s="129">
        <v>4285</v>
      </c>
      <c r="L36" s="129">
        <v>838</v>
      </c>
      <c r="M36" s="130">
        <f t="shared" si="8"/>
        <v>5123</v>
      </c>
      <c r="N36" s="129"/>
      <c r="O36" s="129">
        <v>6977</v>
      </c>
      <c r="P36" s="129">
        <v>2421</v>
      </c>
      <c r="Q36" s="130">
        <f t="shared" si="9"/>
        <v>9398</v>
      </c>
      <c r="R36" s="129"/>
      <c r="S36" s="131">
        <f t="shared" ref="S36:S39" si="10">+C36+G36+K36+O36</f>
        <v>37904</v>
      </c>
      <c r="T36" s="131">
        <f t="shared" ref="T36:T39" si="11">+D36+H36+L36+P36</f>
        <v>7305</v>
      </c>
      <c r="U36" s="131">
        <f t="shared" ref="U36:U39" si="12">+S36+T36</f>
        <v>45209</v>
      </c>
      <c r="V36" s="140"/>
    </row>
    <row r="37" spans="1:23" x14ac:dyDescent="0.3">
      <c r="B37" s="138" t="s">
        <v>80</v>
      </c>
      <c r="C37" s="129">
        <v>5027</v>
      </c>
      <c r="D37" s="129">
        <v>1229</v>
      </c>
      <c r="E37" s="130">
        <f t="shared" si="6"/>
        <v>6256</v>
      </c>
      <c r="F37" s="129"/>
      <c r="G37" s="129">
        <v>4913</v>
      </c>
      <c r="H37" s="129">
        <v>2676</v>
      </c>
      <c r="I37" s="130">
        <f t="shared" si="7"/>
        <v>7589</v>
      </c>
      <c r="J37" s="129"/>
      <c r="K37" s="129">
        <v>3546</v>
      </c>
      <c r="L37" s="129">
        <v>1541</v>
      </c>
      <c r="M37" s="130">
        <f t="shared" si="8"/>
        <v>5087</v>
      </c>
      <c r="N37" s="129"/>
      <c r="O37" s="129">
        <v>5895</v>
      </c>
      <c r="P37" s="129">
        <v>3487</v>
      </c>
      <c r="Q37" s="130">
        <f t="shared" si="9"/>
        <v>9382</v>
      </c>
      <c r="R37" s="129"/>
      <c r="S37" s="131">
        <f t="shared" si="10"/>
        <v>19381</v>
      </c>
      <c r="T37" s="131">
        <f t="shared" si="11"/>
        <v>8933</v>
      </c>
      <c r="U37" s="131">
        <f t="shared" si="12"/>
        <v>28314</v>
      </c>
      <c r="V37" s="140"/>
    </row>
    <row r="38" spans="1:23" x14ac:dyDescent="0.3">
      <c r="B38" s="138" t="s">
        <v>81</v>
      </c>
      <c r="C38" s="129">
        <v>779</v>
      </c>
      <c r="D38" s="129">
        <v>371</v>
      </c>
      <c r="E38" s="130">
        <f t="shared" si="6"/>
        <v>1150</v>
      </c>
      <c r="F38" s="129"/>
      <c r="G38" s="129">
        <v>906</v>
      </c>
      <c r="H38" s="129">
        <v>972</v>
      </c>
      <c r="I38" s="130">
        <f t="shared" si="7"/>
        <v>1878</v>
      </c>
      <c r="J38" s="129"/>
      <c r="K38" s="129">
        <v>980</v>
      </c>
      <c r="L38" s="129">
        <v>1134</v>
      </c>
      <c r="M38" s="130">
        <f t="shared" si="8"/>
        <v>2114</v>
      </c>
      <c r="N38" s="129"/>
      <c r="O38" s="129">
        <v>4181</v>
      </c>
      <c r="P38" s="129">
        <v>3358</v>
      </c>
      <c r="Q38" s="130">
        <f t="shared" si="9"/>
        <v>7539</v>
      </c>
      <c r="R38" s="129"/>
      <c r="S38" s="131">
        <f t="shared" si="10"/>
        <v>6846</v>
      </c>
      <c r="T38" s="131">
        <f t="shared" si="11"/>
        <v>5835</v>
      </c>
      <c r="U38" s="131">
        <f t="shared" si="12"/>
        <v>12681</v>
      </c>
      <c r="V38" s="140"/>
    </row>
    <row r="39" spans="1:23" x14ac:dyDescent="0.3">
      <c r="B39" s="138" t="s">
        <v>82</v>
      </c>
      <c r="C39" s="132">
        <v>205</v>
      </c>
      <c r="D39" s="132">
        <v>223</v>
      </c>
      <c r="E39" s="133">
        <f t="shared" si="6"/>
        <v>428</v>
      </c>
      <c r="F39" s="129"/>
      <c r="G39" s="132">
        <v>230</v>
      </c>
      <c r="H39" s="132">
        <v>265</v>
      </c>
      <c r="I39" s="133">
        <f t="shared" si="7"/>
        <v>495</v>
      </c>
      <c r="J39" s="129"/>
      <c r="K39" s="132">
        <v>240</v>
      </c>
      <c r="L39" s="132">
        <v>429</v>
      </c>
      <c r="M39" s="133">
        <f t="shared" si="8"/>
        <v>669</v>
      </c>
      <c r="N39" s="129"/>
      <c r="O39" s="132">
        <v>3650</v>
      </c>
      <c r="P39" s="132">
        <v>4629</v>
      </c>
      <c r="Q39" s="133">
        <f t="shared" si="9"/>
        <v>8279</v>
      </c>
      <c r="R39" s="129"/>
      <c r="S39" s="134">
        <f t="shared" si="10"/>
        <v>4325</v>
      </c>
      <c r="T39" s="134">
        <f t="shared" si="11"/>
        <v>5546</v>
      </c>
      <c r="U39" s="134">
        <f t="shared" si="12"/>
        <v>9871</v>
      </c>
      <c r="V39" s="140"/>
    </row>
    <row r="40" spans="1:23" x14ac:dyDescent="0.3">
      <c r="B40" s="139" t="s">
        <v>54</v>
      </c>
      <c r="C40" s="135">
        <f>SUM(C35:C39)</f>
        <v>277702</v>
      </c>
      <c r="D40" s="135">
        <f>SUM(D35:D39)</f>
        <v>7380</v>
      </c>
      <c r="E40" s="135">
        <f>SUM(E35:E39)</f>
        <v>285082</v>
      </c>
      <c r="F40" s="129"/>
      <c r="G40" s="135">
        <f>SUM(G35:G39)</f>
        <v>65347</v>
      </c>
      <c r="H40" s="135">
        <f>SUM(H35:H39)</f>
        <v>8453</v>
      </c>
      <c r="I40" s="135">
        <f>SUM(I35:I39)</f>
        <v>73800</v>
      </c>
      <c r="J40" s="129"/>
      <c r="K40" s="135">
        <f>SUM(K35:K39)</f>
        <v>31363</v>
      </c>
      <c r="L40" s="135">
        <f>SUM(L35:L39)</f>
        <v>5479</v>
      </c>
      <c r="M40" s="135">
        <f>SUM(M35:M39)</f>
        <v>36842</v>
      </c>
      <c r="N40" s="129"/>
      <c r="O40" s="135">
        <f>SUM(O35:O39)</f>
        <v>84840</v>
      </c>
      <c r="P40" s="135">
        <f>SUM(P35:P39)</f>
        <v>22728</v>
      </c>
      <c r="Q40" s="135">
        <f>SUM(Q35:Q39)</f>
        <v>107568</v>
      </c>
      <c r="R40" s="129"/>
      <c r="S40" s="136">
        <f>SUM(S35:S39)</f>
        <v>459252</v>
      </c>
      <c r="T40" s="136">
        <f>SUM(T35:T39)</f>
        <v>44040</v>
      </c>
      <c r="U40" s="136">
        <f>SUM(U35:U39)</f>
        <v>503292</v>
      </c>
    </row>
    <row r="42" spans="1:23" s="91" customFormat="1" x14ac:dyDescent="0.3">
      <c r="A42" s="67"/>
      <c r="B42" s="67"/>
      <c r="V42" s="67"/>
      <c r="W42" s="67"/>
    </row>
    <row r="43" spans="1:23" x14ac:dyDescent="0.3">
      <c r="B43" s="67" t="s">
        <v>83</v>
      </c>
      <c r="S43" s="67"/>
      <c r="T43" s="67"/>
      <c r="U43" s="67"/>
    </row>
  </sheetData>
  <mergeCells count="14">
    <mergeCell ref="S31:U31"/>
    <mergeCell ref="B8:U8"/>
    <mergeCell ref="B9:U9"/>
    <mergeCell ref="B15:B17"/>
    <mergeCell ref="C15:E15"/>
    <mergeCell ref="G15:I15"/>
    <mergeCell ref="K15:M15"/>
    <mergeCell ref="O15:Q15"/>
    <mergeCell ref="S15:U15"/>
    <mergeCell ref="B31:B33"/>
    <mergeCell ref="C31:E31"/>
    <mergeCell ref="G31:I31"/>
    <mergeCell ref="K31:M31"/>
    <mergeCell ref="O31:Q31"/>
  </mergeCells>
  <hyperlinks>
    <hyperlink ref="B1" location="Inicio!B10" display="Ir a inicio" xr:uid="{AEC78825-EB11-4E7A-AD47-A30BA0A28AC4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9" orientation="landscape" r:id="rId1"/>
  <headerFooter alignWithMargins="0"/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56EBF-1F1A-47CB-8913-8C4838BA231D}">
  <sheetPr>
    <tabColor rgb="FFFFFF00"/>
    <pageSetUpPr fitToPage="1"/>
  </sheetPr>
  <dimension ref="A1:W41"/>
  <sheetViews>
    <sheetView showGridLines="0" zoomScaleNormal="100" workbookViewId="0">
      <selection activeCell="I42" sqref="I42"/>
    </sheetView>
  </sheetViews>
  <sheetFormatPr baseColWidth="10" defaultColWidth="11.44140625" defaultRowHeight="14.4" x14ac:dyDescent="0.3"/>
  <cols>
    <col min="1" max="1" width="1.6640625" customWidth="1"/>
    <col min="2" max="2" width="36.6640625" customWidth="1"/>
    <col min="3" max="5" width="12.33203125" style="33" customWidth="1"/>
    <col min="6" max="6" width="2.6640625" style="33" customWidth="1"/>
    <col min="7" max="9" width="12.33203125" style="33" customWidth="1"/>
    <col min="10" max="10" width="2.6640625" style="33" customWidth="1"/>
    <col min="11" max="13" width="12.33203125" style="33" customWidth="1"/>
    <col min="14" max="14" width="2.6640625" style="33" customWidth="1"/>
    <col min="15" max="17" width="12.33203125" style="33" customWidth="1"/>
    <col min="18" max="18" width="2.6640625" style="33" customWidth="1"/>
    <col min="19" max="21" width="12.33203125" style="33" customWidth="1"/>
  </cols>
  <sheetData>
    <row r="1" spans="1:21" x14ac:dyDescent="0.3">
      <c r="A1" s="5"/>
      <c r="B1" s="5" t="s">
        <v>12</v>
      </c>
      <c r="C1" s="37"/>
      <c r="D1" s="37"/>
      <c r="E1" s="37"/>
      <c r="F1" s="37"/>
      <c r="G1" s="37"/>
      <c r="H1" s="37"/>
      <c r="I1" s="37"/>
      <c r="J1" s="37"/>
    </row>
    <row r="2" spans="1:21" x14ac:dyDescent="0.3">
      <c r="A2" s="28"/>
      <c r="B2" s="5"/>
      <c r="C2" s="37"/>
      <c r="D2" s="37"/>
      <c r="E2" s="37"/>
      <c r="F2" s="37"/>
    </row>
    <row r="3" spans="1:21" x14ac:dyDescent="0.3">
      <c r="A3" s="28"/>
      <c r="B3" s="5"/>
      <c r="C3" s="37"/>
      <c r="D3" s="37"/>
      <c r="E3" s="37"/>
      <c r="F3" s="37"/>
    </row>
    <row r="4" spans="1:21" x14ac:dyDescent="0.3">
      <c r="A4" s="28"/>
      <c r="B4" s="5"/>
      <c r="C4" s="37"/>
      <c r="D4" s="37"/>
      <c r="E4" s="37"/>
      <c r="F4" s="37"/>
    </row>
    <row r="5" spans="1:21" x14ac:dyDescent="0.3">
      <c r="A5" s="28"/>
      <c r="B5" s="5"/>
      <c r="C5" s="37"/>
      <c r="D5" s="37"/>
      <c r="E5" s="37"/>
      <c r="F5" s="37"/>
    </row>
    <row r="6" spans="1:21" x14ac:dyDescent="0.3">
      <c r="A6" s="28"/>
      <c r="B6" s="5"/>
      <c r="C6" s="37"/>
      <c r="D6" s="37"/>
      <c r="E6" s="37"/>
      <c r="F6" s="37"/>
    </row>
    <row r="7" spans="1:21" x14ac:dyDescent="0.3">
      <c r="A7" s="28"/>
      <c r="B7" s="5"/>
      <c r="C7" s="37"/>
      <c r="D7" s="37"/>
      <c r="E7" s="37"/>
      <c r="F7" s="37"/>
    </row>
    <row r="8" spans="1:21" ht="25.8" x14ac:dyDescent="0.3">
      <c r="A8" s="4"/>
      <c r="B8" s="174" t="s">
        <v>77</v>
      </c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</row>
    <row r="9" spans="1:21" x14ac:dyDescent="0.3">
      <c r="A9" s="4"/>
      <c r="B9" s="175" t="s">
        <v>13</v>
      </c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</row>
    <row r="10" spans="1:21" ht="15" thickBot="1" x14ac:dyDescent="0.35">
      <c r="A10" s="4"/>
      <c r="B10" s="29"/>
      <c r="C10" s="38"/>
      <c r="D10" s="38"/>
      <c r="E10" s="38"/>
      <c r="F10" s="38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x14ac:dyDescent="0.3">
      <c r="A11" s="4"/>
      <c r="B11" s="4"/>
      <c r="C11" s="37"/>
      <c r="D11" s="37"/>
      <c r="E11" s="37"/>
      <c r="F11" s="37"/>
      <c r="G11" s="37"/>
      <c r="H11" s="37"/>
      <c r="I11" s="37"/>
      <c r="J11" s="37"/>
    </row>
    <row r="12" spans="1:21" x14ac:dyDescent="0.3">
      <c r="A12" s="4"/>
      <c r="B12" s="4"/>
      <c r="C12" s="37"/>
      <c r="D12" s="37"/>
      <c r="E12" s="37"/>
      <c r="F12" s="37"/>
      <c r="G12" s="37"/>
      <c r="H12" s="37"/>
      <c r="I12" s="37"/>
      <c r="J12" s="37"/>
    </row>
    <row r="13" spans="1:21" x14ac:dyDescent="0.3">
      <c r="A13" s="4"/>
      <c r="B13" s="34" t="s">
        <v>35</v>
      </c>
      <c r="C13" s="37"/>
      <c r="D13" s="37"/>
      <c r="E13" s="37"/>
      <c r="F13" s="37"/>
      <c r="G13" s="37"/>
      <c r="H13" s="37"/>
      <c r="I13" s="37"/>
      <c r="J13" s="40"/>
      <c r="R13" s="40"/>
    </row>
    <row r="14" spans="1:21" x14ac:dyDescent="0.3">
      <c r="A14" s="4"/>
      <c r="B14" s="34"/>
      <c r="C14" s="37"/>
      <c r="D14" s="37"/>
      <c r="E14" s="37"/>
      <c r="F14" s="37"/>
      <c r="G14" s="37"/>
      <c r="H14" s="37"/>
      <c r="I14" s="37"/>
      <c r="J14" s="40"/>
      <c r="N14" s="40"/>
      <c r="R14" s="40"/>
    </row>
    <row r="15" spans="1:21" s="36" customFormat="1" ht="24" customHeight="1" x14ac:dyDescent="0.3">
      <c r="A15" s="35"/>
      <c r="B15" s="176"/>
      <c r="C15" s="177" t="s">
        <v>19</v>
      </c>
      <c r="D15" s="173"/>
      <c r="E15" s="173"/>
      <c r="F15" s="41"/>
      <c r="G15" s="173" t="s">
        <v>20</v>
      </c>
      <c r="H15" s="173"/>
      <c r="I15" s="173"/>
      <c r="J15" s="42"/>
      <c r="K15" s="177" t="s">
        <v>21</v>
      </c>
      <c r="L15" s="173"/>
      <c r="M15" s="173"/>
      <c r="N15" s="43"/>
      <c r="O15" s="173" t="s">
        <v>22</v>
      </c>
      <c r="P15" s="173"/>
      <c r="Q15" s="173"/>
      <c r="R15" s="42"/>
      <c r="S15" s="173" t="s">
        <v>33</v>
      </c>
      <c r="T15" s="173"/>
      <c r="U15" s="173"/>
    </row>
    <row r="16" spans="1:21" x14ac:dyDescent="0.3">
      <c r="A16" s="4"/>
      <c r="B16" s="176"/>
      <c r="C16" s="44"/>
      <c r="D16" s="44"/>
      <c r="E16" s="44"/>
      <c r="F16" s="37"/>
      <c r="G16" s="44"/>
      <c r="H16" s="44"/>
      <c r="I16" s="44"/>
      <c r="J16" s="45"/>
      <c r="K16" s="44"/>
      <c r="L16" s="44"/>
      <c r="M16" s="44"/>
      <c r="N16" s="45"/>
      <c r="O16" s="44"/>
      <c r="P16" s="44"/>
      <c r="Q16" s="44"/>
      <c r="R16" s="45"/>
      <c r="S16" s="44"/>
      <c r="T16" s="44"/>
      <c r="U16" s="44"/>
    </row>
    <row r="17" spans="1:21" x14ac:dyDescent="0.3">
      <c r="A17" s="4"/>
      <c r="B17" s="176"/>
      <c r="C17" s="46" t="s">
        <v>26</v>
      </c>
      <c r="D17" s="46" t="s">
        <v>27</v>
      </c>
      <c r="E17" s="46" t="s">
        <v>18</v>
      </c>
      <c r="F17" s="37"/>
      <c r="G17" s="46" t="s">
        <v>26</v>
      </c>
      <c r="H17" s="46" t="s">
        <v>27</v>
      </c>
      <c r="I17" s="46" t="s">
        <v>18</v>
      </c>
      <c r="J17" s="45"/>
      <c r="K17" s="46" t="s">
        <v>26</v>
      </c>
      <c r="L17" s="46" t="s">
        <v>27</v>
      </c>
      <c r="M17" s="46" t="s">
        <v>18</v>
      </c>
      <c r="N17" s="45"/>
      <c r="O17" s="46" t="s">
        <v>26</v>
      </c>
      <c r="P17" s="46" t="s">
        <v>27</v>
      </c>
      <c r="Q17" s="46" t="s">
        <v>18</v>
      </c>
      <c r="R17" s="45"/>
      <c r="S17" s="46" t="s">
        <v>26</v>
      </c>
      <c r="T17" s="46" t="s">
        <v>27</v>
      </c>
      <c r="U17" s="46" t="s">
        <v>18</v>
      </c>
    </row>
    <row r="18" spans="1:21" x14ac:dyDescent="0.3">
      <c r="A18" s="4"/>
      <c r="B18" s="1"/>
      <c r="C18" s="2"/>
      <c r="D18" s="2"/>
      <c r="E18" s="2"/>
      <c r="F18" s="37"/>
      <c r="G18" s="2"/>
      <c r="H18" s="2"/>
      <c r="I18" s="2"/>
      <c r="J18" s="2"/>
      <c r="K18" s="2"/>
      <c r="L18" s="2"/>
      <c r="M18" s="2"/>
      <c r="N18" s="45"/>
      <c r="O18" s="2"/>
      <c r="P18" s="2"/>
      <c r="Q18" s="2"/>
      <c r="R18" s="2"/>
      <c r="S18" s="2"/>
      <c r="T18" s="2"/>
      <c r="U18" s="2"/>
    </row>
    <row r="19" spans="1:21" x14ac:dyDescent="0.3">
      <c r="A19" s="4"/>
      <c r="B19" s="3" t="s">
        <v>78</v>
      </c>
      <c r="C19" s="2">
        <v>1117554.6777039999</v>
      </c>
      <c r="D19" s="2">
        <v>16687.919415329998</v>
      </c>
      <c r="E19" s="2">
        <f>+C19+D19</f>
        <v>1134242.59711933</v>
      </c>
      <c r="F19" s="37"/>
      <c r="G19" s="2">
        <v>96643.156617999994</v>
      </c>
      <c r="H19" s="2">
        <v>4133.7547575300005</v>
      </c>
      <c r="I19" s="2">
        <f>+G19+H19</f>
        <v>100776.91137552999</v>
      </c>
      <c r="J19" s="2"/>
      <c r="K19" s="2">
        <v>12223.522367040001</v>
      </c>
      <c r="L19" s="2">
        <v>466.92795841000003</v>
      </c>
      <c r="M19" s="2">
        <f>+K19+L19</f>
        <v>12690.450325450001</v>
      </c>
      <c r="N19" s="2"/>
      <c r="O19" s="2">
        <v>8714.0081076899987</v>
      </c>
      <c r="P19" s="2">
        <v>424.10478329999995</v>
      </c>
      <c r="Q19" s="2">
        <f>+O19+P19</f>
        <v>9138.112890989998</v>
      </c>
      <c r="R19" s="2"/>
      <c r="S19" s="31">
        <f>+C19+G19+K19+O19</f>
        <v>1235135.3647967298</v>
      </c>
      <c r="T19" s="31">
        <f>+D19+H19+L19+P19</f>
        <v>21712.706914570001</v>
      </c>
      <c r="U19" s="31">
        <f>+S19+T19</f>
        <v>1256848.0717112997</v>
      </c>
    </row>
    <row r="20" spans="1:21" x14ac:dyDescent="0.3">
      <c r="B20" t="s">
        <v>79</v>
      </c>
      <c r="C20" s="33">
        <v>1471915.5508900001</v>
      </c>
      <c r="D20" s="33">
        <v>100487.60329611</v>
      </c>
      <c r="E20" s="2">
        <f t="shared" ref="E20:E23" si="0">+C20+D20</f>
        <v>1572403.15418611</v>
      </c>
      <c r="G20" s="33">
        <v>343133.53117094003</v>
      </c>
      <c r="H20" s="33">
        <v>42672.044461989979</v>
      </c>
      <c r="I20" s="2">
        <f t="shared" ref="I20:I23" si="1">+G20+H20</f>
        <v>385805.57563293003</v>
      </c>
      <c r="K20" s="33">
        <v>45451.589584000001</v>
      </c>
      <c r="L20" s="33">
        <v>5654.4068754399996</v>
      </c>
      <c r="M20" s="2">
        <f t="shared" ref="M20:M23" si="2">+K20+L20</f>
        <v>51105.996459440001</v>
      </c>
      <c r="O20" s="33">
        <v>17653.289955</v>
      </c>
      <c r="P20" s="33">
        <v>5209.2720781800017</v>
      </c>
      <c r="Q20" s="2">
        <f t="shared" ref="Q20:Q23" si="3">+O20+P20</f>
        <v>22862.562033180002</v>
      </c>
      <c r="S20" s="31">
        <f t="shared" ref="S20:T23" si="4">+C20+G20+K20+O20</f>
        <v>1878153.96159994</v>
      </c>
      <c r="T20" s="31">
        <f t="shared" si="4"/>
        <v>154023.32671171997</v>
      </c>
      <c r="U20" s="31">
        <f t="shared" ref="U20:U23" si="5">+S20+T20</f>
        <v>2032177.2883116598</v>
      </c>
    </row>
    <row r="21" spans="1:21" x14ac:dyDescent="0.3">
      <c r="B21" t="s">
        <v>80</v>
      </c>
      <c r="C21" s="33">
        <v>1576715.5145990001</v>
      </c>
      <c r="D21" s="33">
        <v>243211.51774803002</v>
      </c>
      <c r="E21" s="2">
        <f t="shared" si="0"/>
        <v>1819927.03234703</v>
      </c>
      <c r="G21" s="33">
        <v>1129188.09294582</v>
      </c>
      <c r="H21" s="33">
        <v>310867.40826655994</v>
      </c>
      <c r="I21" s="2">
        <f t="shared" si="1"/>
        <v>1440055.5012123799</v>
      </c>
      <c r="K21" s="33">
        <v>284228.14150900999</v>
      </c>
      <c r="L21" s="33">
        <v>60272.163312610006</v>
      </c>
      <c r="M21" s="2">
        <f t="shared" si="2"/>
        <v>344500.30482162</v>
      </c>
      <c r="O21" s="33">
        <v>111437.12526</v>
      </c>
      <c r="P21" s="33">
        <v>34481.838527059997</v>
      </c>
      <c r="Q21" s="2">
        <f t="shared" si="3"/>
        <v>145918.96378706</v>
      </c>
      <c r="S21" s="31">
        <f t="shared" si="4"/>
        <v>3101568.8743138299</v>
      </c>
      <c r="T21" s="31">
        <f t="shared" si="4"/>
        <v>648832.92785425996</v>
      </c>
      <c r="U21" s="31">
        <f t="shared" si="5"/>
        <v>3750401.8021680899</v>
      </c>
    </row>
    <row r="22" spans="1:21" x14ac:dyDescent="0.3">
      <c r="B22" t="s">
        <v>81</v>
      </c>
      <c r="C22" s="33">
        <v>815044.06644600001</v>
      </c>
      <c r="D22" s="33">
        <v>262599.84027296997</v>
      </c>
      <c r="E22" s="2">
        <f t="shared" si="0"/>
        <v>1077643.90671897</v>
      </c>
      <c r="G22" s="33">
        <v>1271399.50829297</v>
      </c>
      <c r="H22" s="33">
        <v>834359.00673157047</v>
      </c>
      <c r="I22" s="2">
        <f t="shared" si="1"/>
        <v>2105758.5150245405</v>
      </c>
      <c r="K22" s="33">
        <v>962322.86845900002</v>
      </c>
      <c r="L22" s="33">
        <v>371912.05668426008</v>
      </c>
      <c r="M22" s="2">
        <f t="shared" si="2"/>
        <v>1334234.92514326</v>
      </c>
      <c r="O22" s="33">
        <v>553710.29757299996</v>
      </c>
      <c r="P22" s="33">
        <v>197371.94033467001</v>
      </c>
      <c r="Q22" s="2">
        <f t="shared" si="3"/>
        <v>751082.23790766997</v>
      </c>
      <c r="S22" s="31">
        <f t="shared" si="4"/>
        <v>3602476.7407709705</v>
      </c>
      <c r="T22" s="31">
        <f t="shared" si="4"/>
        <v>1666242.8440234705</v>
      </c>
      <c r="U22" s="31">
        <f t="shared" si="5"/>
        <v>5268719.5847944412</v>
      </c>
    </row>
    <row r="23" spans="1:21" x14ac:dyDescent="0.3">
      <c r="B23" t="s">
        <v>82</v>
      </c>
      <c r="C23" s="49">
        <v>1231926.6774019999</v>
      </c>
      <c r="D23" s="49">
        <v>2070054.4206087897</v>
      </c>
      <c r="E23" s="30">
        <f t="shared" si="0"/>
        <v>3301981.0980107896</v>
      </c>
      <c r="G23" s="49">
        <v>1443439.1678220301</v>
      </c>
      <c r="H23" s="49">
        <v>1556203.57767196</v>
      </c>
      <c r="I23" s="30">
        <f t="shared" si="1"/>
        <v>2999642.7454939904</v>
      </c>
      <c r="K23" s="49">
        <v>2093383.3832534801</v>
      </c>
      <c r="L23" s="49">
        <v>3129149.7530066292</v>
      </c>
      <c r="M23" s="30">
        <f t="shared" si="2"/>
        <v>5222533.136260109</v>
      </c>
      <c r="O23" s="49">
        <v>30586776.692856774</v>
      </c>
      <c r="P23" s="49">
        <v>45998359.451775625</v>
      </c>
      <c r="Q23" s="30">
        <f t="shared" si="3"/>
        <v>76585136.144632399</v>
      </c>
      <c r="S23" s="32">
        <f t="shared" si="4"/>
        <v>35355525.921334282</v>
      </c>
      <c r="T23" s="32">
        <f t="shared" si="4"/>
        <v>52753767.203063004</v>
      </c>
      <c r="U23" s="32">
        <f t="shared" si="5"/>
        <v>88109293.124397278</v>
      </c>
    </row>
    <row r="24" spans="1:21" x14ac:dyDescent="0.3">
      <c r="B24" s="48" t="s">
        <v>54</v>
      </c>
      <c r="C24" s="47">
        <f>SUM(C19:C23)</f>
        <v>6213156.4870410003</v>
      </c>
      <c r="D24" s="47">
        <f>SUM(D19:D23)</f>
        <v>2693041.3013412296</v>
      </c>
      <c r="E24" s="47">
        <f>SUM(E19:E23)</f>
        <v>8906197.7883822285</v>
      </c>
      <c r="G24" s="47">
        <f>SUM(G19:G23)</f>
        <v>4283803.4568497604</v>
      </c>
      <c r="H24" s="47">
        <f>SUM(H19:H23)</f>
        <v>2748235.7918896102</v>
      </c>
      <c r="I24" s="47">
        <f>SUM(I19:I23)</f>
        <v>7032039.2487393711</v>
      </c>
      <c r="K24" s="47">
        <f>SUM(K19:K23)</f>
        <v>3397609.5051725302</v>
      </c>
      <c r="L24" s="47">
        <f>SUM(L19:L23)</f>
        <v>3567455.3078373494</v>
      </c>
      <c r="M24" s="47">
        <f>SUM(M19:M23)</f>
        <v>6965064.8130098786</v>
      </c>
      <c r="O24" s="47">
        <f>SUM(O19:O23)</f>
        <v>31278291.413752463</v>
      </c>
      <c r="P24" s="47">
        <f>SUM(P19:P23)</f>
        <v>46235846.607498832</v>
      </c>
      <c r="Q24" s="47">
        <f>SUM(Q19:Q23)</f>
        <v>77514138.021251306</v>
      </c>
      <c r="S24" s="50">
        <f>SUM(S19:S23)</f>
        <v>45172860.862815753</v>
      </c>
      <c r="T24" s="50">
        <f>SUM(T19:T23)</f>
        <v>55244579.00856702</v>
      </c>
      <c r="U24" s="50">
        <f>SUM(U19:U23)</f>
        <v>100417439.87138277</v>
      </c>
    </row>
    <row r="26" spans="1:21" x14ac:dyDescent="0.3">
      <c r="A26" s="4"/>
      <c r="B26" s="4"/>
      <c r="C26" s="37"/>
      <c r="D26" s="37"/>
      <c r="E26" s="37"/>
      <c r="F26" s="37"/>
      <c r="G26" s="37"/>
      <c r="H26" s="37"/>
      <c r="I26" s="37"/>
      <c r="J26" s="37"/>
    </row>
    <row r="27" spans="1:21" x14ac:dyDescent="0.3">
      <c r="A27" s="4"/>
      <c r="B27" s="34" t="s">
        <v>55</v>
      </c>
      <c r="C27" s="37"/>
      <c r="D27" s="37"/>
      <c r="E27" s="37"/>
      <c r="F27" s="37"/>
      <c r="G27" s="37"/>
      <c r="H27" s="37"/>
      <c r="I27" s="37"/>
      <c r="J27" s="40"/>
      <c r="R27" s="40"/>
    </row>
    <row r="28" spans="1:21" x14ac:dyDescent="0.3">
      <c r="A28" s="4"/>
      <c r="B28" s="34"/>
      <c r="C28" s="37"/>
      <c r="D28" s="37"/>
      <c r="E28" s="37"/>
      <c r="F28" s="37"/>
      <c r="G28" s="37"/>
      <c r="H28" s="37"/>
      <c r="I28" s="37"/>
      <c r="J28" s="40"/>
      <c r="N28" s="40"/>
      <c r="R28" s="40"/>
    </row>
    <row r="29" spans="1:21" s="36" customFormat="1" ht="24" customHeight="1" x14ac:dyDescent="0.3">
      <c r="A29" s="35"/>
      <c r="B29" s="176"/>
      <c r="C29" s="177" t="s">
        <v>19</v>
      </c>
      <c r="D29" s="173"/>
      <c r="E29" s="173"/>
      <c r="F29" s="41"/>
      <c r="G29" s="173" t="s">
        <v>20</v>
      </c>
      <c r="H29" s="173"/>
      <c r="I29" s="173"/>
      <c r="J29" s="42"/>
      <c r="K29" s="177" t="s">
        <v>21</v>
      </c>
      <c r="L29" s="173"/>
      <c r="M29" s="173"/>
      <c r="N29" s="43"/>
      <c r="O29" s="173" t="s">
        <v>22</v>
      </c>
      <c r="P29" s="173"/>
      <c r="Q29" s="173"/>
      <c r="R29" s="42"/>
      <c r="S29" s="173" t="s">
        <v>33</v>
      </c>
      <c r="T29" s="173"/>
      <c r="U29" s="173"/>
    </row>
    <row r="30" spans="1:21" x14ac:dyDescent="0.3">
      <c r="A30" s="4"/>
      <c r="B30" s="176"/>
      <c r="C30" s="44"/>
      <c r="D30" s="44"/>
      <c r="E30" s="44"/>
      <c r="F30" s="37"/>
      <c r="G30" s="44"/>
      <c r="H30" s="44"/>
      <c r="I30" s="44"/>
      <c r="J30" s="45"/>
      <c r="K30" s="44"/>
      <c r="L30" s="44"/>
      <c r="M30" s="44"/>
      <c r="N30" s="45"/>
      <c r="O30" s="44"/>
      <c r="P30" s="44"/>
      <c r="Q30" s="44"/>
      <c r="R30" s="45"/>
      <c r="S30" s="44"/>
      <c r="T30" s="44"/>
      <c r="U30" s="44"/>
    </row>
    <row r="31" spans="1:21" x14ac:dyDescent="0.3">
      <c r="A31" s="4"/>
      <c r="B31" s="176"/>
      <c r="C31" s="46" t="s">
        <v>26</v>
      </c>
      <c r="D31" s="46" t="s">
        <v>27</v>
      </c>
      <c r="E31" s="46" t="s">
        <v>18</v>
      </c>
      <c r="F31" s="37"/>
      <c r="G31" s="46" t="s">
        <v>26</v>
      </c>
      <c r="H31" s="46" t="s">
        <v>27</v>
      </c>
      <c r="I31" s="46" t="s">
        <v>18</v>
      </c>
      <c r="J31" s="45"/>
      <c r="K31" s="46" t="s">
        <v>26</v>
      </c>
      <c r="L31" s="46" t="s">
        <v>27</v>
      </c>
      <c r="M31" s="46" t="s">
        <v>18</v>
      </c>
      <c r="N31" s="45"/>
      <c r="O31" s="46" t="s">
        <v>26</v>
      </c>
      <c r="P31" s="46" t="s">
        <v>27</v>
      </c>
      <c r="Q31" s="46" t="s">
        <v>18</v>
      </c>
      <c r="R31" s="45"/>
      <c r="S31" s="46" t="s">
        <v>26</v>
      </c>
      <c r="T31" s="46" t="s">
        <v>27</v>
      </c>
      <c r="U31" s="46" t="s">
        <v>18</v>
      </c>
    </row>
    <row r="32" spans="1:21" x14ac:dyDescent="0.3">
      <c r="A32" s="4"/>
      <c r="B32" s="1"/>
      <c r="C32" s="2"/>
      <c r="D32" s="2"/>
      <c r="E32" s="2"/>
      <c r="F32" s="37"/>
      <c r="G32" s="2"/>
      <c r="H32" s="2"/>
      <c r="I32" s="2"/>
      <c r="J32" s="2"/>
      <c r="K32" s="2"/>
      <c r="L32" s="2"/>
      <c r="M32" s="2"/>
      <c r="N32" s="45"/>
      <c r="O32" s="2"/>
      <c r="P32" s="2"/>
      <c r="Q32" s="2"/>
      <c r="R32" s="2"/>
      <c r="S32" s="2"/>
      <c r="T32" s="2"/>
      <c r="U32" s="2"/>
    </row>
    <row r="33" spans="1:23" x14ac:dyDescent="0.3">
      <c r="A33" s="4"/>
      <c r="B33" s="3" t="s">
        <v>78</v>
      </c>
      <c r="C33" s="2">
        <v>209120</v>
      </c>
      <c r="D33" s="2">
        <v>1230</v>
      </c>
      <c r="E33" s="2">
        <f t="shared" ref="E33:E37" si="6">+C33+D33</f>
        <v>210350</v>
      </c>
      <c r="F33" s="37"/>
      <c r="G33" s="2">
        <v>16471</v>
      </c>
      <c r="H33" s="2">
        <v>384</v>
      </c>
      <c r="I33" s="2">
        <f t="shared" ref="I33:I37" si="7">+G33+H33</f>
        <v>16855</v>
      </c>
      <c r="J33" s="2"/>
      <c r="K33" s="2">
        <v>2901</v>
      </c>
      <c r="L33" s="2">
        <v>120</v>
      </c>
      <c r="M33" s="2">
        <f t="shared" ref="M33:M37" si="8">+K33+L33</f>
        <v>3021</v>
      </c>
      <c r="N33" s="2"/>
      <c r="O33" s="2">
        <v>2915</v>
      </c>
      <c r="P33" s="2">
        <v>283</v>
      </c>
      <c r="Q33" s="2">
        <f t="shared" ref="Q33:Q37" si="9">+O33+P33</f>
        <v>3198</v>
      </c>
      <c r="R33" s="2"/>
      <c r="S33" s="31">
        <f>+C33+G33+K33+O33</f>
        <v>231407</v>
      </c>
      <c r="T33" s="31">
        <f>+D33+H33+L33+P33</f>
        <v>2017</v>
      </c>
      <c r="U33" s="31">
        <f>+S33+T33</f>
        <v>233424</v>
      </c>
      <c r="V33" s="6"/>
    </row>
    <row r="34" spans="1:23" x14ac:dyDescent="0.3">
      <c r="B34" t="s">
        <v>79</v>
      </c>
      <c r="C34" s="33">
        <v>75123</v>
      </c>
      <c r="D34" s="33">
        <v>2032</v>
      </c>
      <c r="E34" s="2">
        <f t="shared" si="6"/>
        <v>77155</v>
      </c>
      <c r="G34" s="33">
        <v>13950</v>
      </c>
      <c r="H34" s="33">
        <v>694</v>
      </c>
      <c r="I34" s="2">
        <f t="shared" si="7"/>
        <v>14644</v>
      </c>
      <c r="K34" s="33">
        <v>1654</v>
      </c>
      <c r="L34" s="33">
        <v>128</v>
      </c>
      <c r="M34" s="2">
        <f t="shared" si="8"/>
        <v>1782</v>
      </c>
      <c r="O34" s="33">
        <v>771</v>
      </c>
      <c r="P34" s="33">
        <v>188</v>
      </c>
      <c r="Q34" s="2">
        <f t="shared" si="9"/>
        <v>959</v>
      </c>
      <c r="S34" s="31">
        <f t="shared" ref="S34:T37" si="10">+C34+G34+K34+O34</f>
        <v>91498</v>
      </c>
      <c r="T34" s="31">
        <f t="shared" si="10"/>
        <v>3042</v>
      </c>
      <c r="U34" s="31">
        <f t="shared" ref="U34:U37" si="11">+S34+T34</f>
        <v>94540</v>
      </c>
      <c r="V34" s="6"/>
    </row>
    <row r="35" spans="1:23" x14ac:dyDescent="0.3">
      <c r="B35" t="s">
        <v>80</v>
      </c>
      <c r="C35" s="33">
        <v>36102</v>
      </c>
      <c r="D35" s="33">
        <v>2429</v>
      </c>
      <c r="E35" s="2">
        <f t="shared" si="6"/>
        <v>38531</v>
      </c>
      <c r="G35" s="33">
        <v>24748</v>
      </c>
      <c r="H35" s="33">
        <v>2719</v>
      </c>
      <c r="I35" s="2">
        <f t="shared" si="7"/>
        <v>27467</v>
      </c>
      <c r="K35" s="33">
        <v>5315</v>
      </c>
      <c r="L35" s="33">
        <v>449</v>
      </c>
      <c r="M35" s="2">
        <f t="shared" si="8"/>
        <v>5764</v>
      </c>
      <c r="O35" s="33">
        <v>1969</v>
      </c>
      <c r="P35" s="33">
        <v>366</v>
      </c>
      <c r="Q35" s="2">
        <f t="shared" si="9"/>
        <v>2335</v>
      </c>
      <c r="S35" s="31">
        <f t="shared" si="10"/>
        <v>68134</v>
      </c>
      <c r="T35" s="31">
        <f t="shared" si="10"/>
        <v>5963</v>
      </c>
      <c r="U35" s="31">
        <f t="shared" si="11"/>
        <v>74097</v>
      </c>
      <c r="V35" s="6"/>
    </row>
    <row r="36" spans="1:23" x14ac:dyDescent="0.3">
      <c r="B36" t="s">
        <v>81</v>
      </c>
      <c r="C36" s="33">
        <v>8215</v>
      </c>
      <c r="D36" s="33">
        <v>1265</v>
      </c>
      <c r="E36" s="2">
        <f t="shared" si="6"/>
        <v>9480</v>
      </c>
      <c r="G36" s="33">
        <v>16902</v>
      </c>
      <c r="H36" s="33">
        <v>3406</v>
      </c>
      <c r="I36" s="2">
        <f t="shared" si="7"/>
        <v>20308</v>
      </c>
      <c r="K36" s="33">
        <v>12876</v>
      </c>
      <c r="L36" s="33">
        <v>1555</v>
      </c>
      <c r="M36" s="2">
        <f t="shared" si="8"/>
        <v>14431</v>
      </c>
      <c r="O36" s="33">
        <v>8084</v>
      </c>
      <c r="P36" s="33">
        <v>1064</v>
      </c>
      <c r="Q36" s="2">
        <f t="shared" si="9"/>
        <v>9148</v>
      </c>
      <c r="S36" s="31">
        <f t="shared" si="10"/>
        <v>46077</v>
      </c>
      <c r="T36" s="31">
        <f t="shared" si="10"/>
        <v>7290</v>
      </c>
      <c r="U36" s="31">
        <f t="shared" si="11"/>
        <v>53367</v>
      </c>
      <c r="V36" s="6"/>
    </row>
    <row r="37" spans="1:23" x14ac:dyDescent="0.3">
      <c r="B37" t="s">
        <v>82</v>
      </c>
      <c r="C37" s="49">
        <v>2938</v>
      </c>
      <c r="D37" s="49">
        <v>1269</v>
      </c>
      <c r="E37" s="30">
        <f t="shared" si="6"/>
        <v>4207</v>
      </c>
      <c r="G37" s="49">
        <v>6994</v>
      </c>
      <c r="H37" s="49">
        <v>2008</v>
      </c>
      <c r="I37" s="30">
        <f t="shared" si="7"/>
        <v>9002</v>
      </c>
      <c r="K37" s="49">
        <v>13215</v>
      </c>
      <c r="L37" s="49">
        <v>3880</v>
      </c>
      <c r="M37" s="30">
        <f t="shared" si="8"/>
        <v>17095</v>
      </c>
      <c r="O37" s="49">
        <v>88613</v>
      </c>
      <c r="P37" s="49">
        <v>24929</v>
      </c>
      <c r="Q37" s="30">
        <f t="shared" si="9"/>
        <v>113542</v>
      </c>
      <c r="S37" s="32">
        <f t="shared" si="10"/>
        <v>111760</v>
      </c>
      <c r="T37" s="32">
        <f t="shared" si="10"/>
        <v>32086</v>
      </c>
      <c r="U37" s="32">
        <f t="shared" si="11"/>
        <v>143846</v>
      </c>
      <c r="V37" s="6"/>
    </row>
    <row r="38" spans="1:23" x14ac:dyDescent="0.3">
      <c r="B38" s="48" t="s">
        <v>54</v>
      </c>
      <c r="C38" s="47">
        <f>SUM(C33:C37)</f>
        <v>331498</v>
      </c>
      <c r="D38" s="47">
        <f>SUM(D33:D37)</f>
        <v>8225</v>
      </c>
      <c r="E38" s="47">
        <f>SUM(E33:E37)</f>
        <v>339723</v>
      </c>
      <c r="G38" s="47">
        <f>SUM(G33:G37)</f>
        <v>79065</v>
      </c>
      <c r="H38" s="47">
        <f>SUM(H33:H37)</f>
        <v>9211</v>
      </c>
      <c r="I38" s="47">
        <f>SUM(I33:I37)</f>
        <v>88276</v>
      </c>
      <c r="K38" s="47">
        <f>SUM(K33:K37)</f>
        <v>35961</v>
      </c>
      <c r="L38" s="47">
        <f>SUM(L33:L37)</f>
        <v>6132</v>
      </c>
      <c r="M38" s="47">
        <f>SUM(M33:M37)</f>
        <v>42093</v>
      </c>
      <c r="O38" s="47">
        <f>SUM(O33:O37)</f>
        <v>102352</v>
      </c>
      <c r="P38" s="47">
        <f>SUM(P33:P37)</f>
        <v>26830</v>
      </c>
      <c r="Q38" s="47">
        <f>SUM(Q33:Q37)</f>
        <v>129182</v>
      </c>
      <c r="S38" s="50">
        <f>SUM(S33:S37)</f>
        <v>548876</v>
      </c>
      <c r="T38" s="50">
        <f>SUM(T33:T37)</f>
        <v>50398</v>
      </c>
      <c r="U38" s="50">
        <f>SUM(U33:U37)</f>
        <v>599274</v>
      </c>
    </row>
    <row r="40" spans="1:23" s="33" customFormat="1" x14ac:dyDescent="0.3">
      <c r="A40"/>
      <c r="B40"/>
      <c r="V40"/>
      <c r="W40"/>
    </row>
    <row r="41" spans="1:23" x14ac:dyDescent="0.3">
      <c r="B41" t="s">
        <v>84</v>
      </c>
      <c r="S41"/>
      <c r="T41"/>
      <c r="U41"/>
    </row>
  </sheetData>
  <mergeCells count="14">
    <mergeCell ref="S29:U29"/>
    <mergeCell ref="B8:U8"/>
    <mergeCell ref="B9:U9"/>
    <mergeCell ref="B15:B17"/>
    <mergeCell ref="C15:E15"/>
    <mergeCell ref="G15:I15"/>
    <mergeCell ref="K15:M15"/>
    <mergeCell ref="O15:Q15"/>
    <mergeCell ref="S15:U15"/>
    <mergeCell ref="B29:B31"/>
    <mergeCell ref="C29:E29"/>
    <mergeCell ref="G29:I29"/>
    <mergeCell ref="K29:M29"/>
    <mergeCell ref="O29:Q29"/>
  </mergeCells>
  <hyperlinks>
    <hyperlink ref="B1" location="Inicio!B10" display="Ir a inicio" xr:uid="{51B00468-E551-458E-9210-0D24B8F183EC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14</vt:i4>
      </vt:variant>
    </vt:vector>
  </HeadingPairs>
  <TitlesOfParts>
    <vt:vector size="23" baseType="lpstr">
      <vt:lpstr>Carátula</vt:lpstr>
      <vt:lpstr>Índice</vt:lpstr>
      <vt:lpstr>1_Acceso-Credito</vt:lpstr>
      <vt:lpstr>2_Tipo-Entidad </vt:lpstr>
      <vt:lpstr>3_Entidad</vt:lpstr>
      <vt:lpstr>4_Zona-Dpto</vt:lpstr>
      <vt:lpstr>5_Actividad-Deudor </vt:lpstr>
      <vt:lpstr>6_Rango-Saldo</vt:lpstr>
      <vt:lpstr>5_Rango de Saldo (2)</vt:lpstr>
      <vt:lpstr>'1_Acceso-Credito'!Área_de_impresión</vt:lpstr>
      <vt:lpstr>'2_Tipo-Entidad '!Área_de_impresión</vt:lpstr>
      <vt:lpstr>'3_Entidad'!Área_de_impresión</vt:lpstr>
      <vt:lpstr>'4_Zona-Dpto'!Área_de_impresión</vt:lpstr>
      <vt:lpstr>'5_Actividad-Deudor '!Área_de_impresión</vt:lpstr>
      <vt:lpstr>'5_Rango de Saldo (2)'!Área_de_impresión</vt:lpstr>
      <vt:lpstr>'6_Rango-Saldo'!Área_de_impresión</vt:lpstr>
      <vt:lpstr>Carátula!Área_de_impresión</vt:lpstr>
      <vt:lpstr>Índice!Área_de_impresión</vt:lpstr>
      <vt:lpstr>'3_Entidad'!Títulos_a_imprimir</vt:lpstr>
      <vt:lpstr>'4_Zona-Dpto'!Títulos_a_imprimir</vt:lpstr>
      <vt:lpstr>'5_Actividad-Deudor '!Títulos_a_imprimir</vt:lpstr>
      <vt:lpstr>Carátula!Títulos_a_imprimir</vt:lpstr>
      <vt:lpstr>Índice!Títulos_a_imprimir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2023-01-09T12:39:52Z</dcterms:created>
  <dcterms:modified xsi:type="dcterms:W3CDTF">2023-07-26T12:28:59Z</dcterms:modified>
  <cp:category/>
  <cp:contentStatus/>
</cp:coreProperties>
</file>