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/>
  <xr:revisionPtr revIDLastSave="0" documentId="13_ncr:1_{A556A8E4-8830-462A-9807-482B0DFC2BA6}" xr6:coauthVersionLast="47" xr6:coauthVersionMax="47" xr10:uidLastSave="{00000000-0000-0000-0000-000000000000}"/>
  <bookViews>
    <workbookView xWindow="-108" yWindow="-108" windowWidth="23256" windowHeight="12576" tabRatio="844" activeTab="2" xr2:uid="{00000000-000D-0000-FFFF-FFFF00000000}"/>
  </bookViews>
  <sheets>
    <sheet name="Carátula" sheetId="17" r:id="rId1"/>
    <sheet name="Índice" sheetId="18" r:id="rId2"/>
    <sheet name="1_Acceso-Credito" sheetId="14" r:id="rId3"/>
    <sheet name="2_Tipo-Entidad " sheetId="16" r:id="rId4"/>
    <sheet name="3_Entidad" sheetId="19" r:id="rId5"/>
    <sheet name="4_Zona-Dpto" sheetId="24" r:id="rId6"/>
    <sheet name="5_Actividad-Deudor " sheetId="20" r:id="rId7"/>
    <sheet name="6_Rango-Saldo" sheetId="21" r:id="rId8"/>
    <sheet name="5_Rango de Saldo (2)" sheetId="23" state="hidden" r:id="rId9"/>
  </sheets>
  <externalReferences>
    <externalReference r:id="rId10"/>
    <externalReference r:id="rId11"/>
  </externalReferences>
  <definedNames>
    <definedName name="a">'[1]37'!#REF!</definedName>
    <definedName name="A_impresión_IM" localSheetId="0">'[2]#¡REF'!#REF!</definedName>
    <definedName name="A_impresión_IM" localSheetId="1">'[2]#¡REF'!#REF!</definedName>
    <definedName name="A_impresión_IM">#REF!</definedName>
    <definedName name="_xlnm.Print_Area" localSheetId="2">'1_Acceso-Credito'!$B$1:$H$47</definedName>
    <definedName name="_xlnm.Print_Area" localSheetId="3">'2_Tipo-Entidad '!$B$1:$J$41</definedName>
    <definedName name="_xlnm.Print_Area" localSheetId="4">'3_Entidad'!$A$1:$U$86</definedName>
    <definedName name="_xlnm.Print_Area" localSheetId="5">'4_Zona-Dpto'!$B$1:$U$68</definedName>
    <definedName name="_xlnm.Print_Area" localSheetId="6">'5_Actividad-Deudor '!$A$1:$U$67</definedName>
    <definedName name="_xlnm.Print_Area" localSheetId="8">'5_Rango de Saldo (2)'!$B$1:$U$40</definedName>
    <definedName name="_xlnm.Print_Area" localSheetId="7">'6_Rango-Saldo'!$A$1:$U$43</definedName>
    <definedName name="_xlnm.Print_Area" localSheetId="0">Carátula!$A$1:$M$27</definedName>
    <definedName name="_xlnm.Print_Area" localSheetId="1">Índice!$A$1:$I$30</definedName>
    <definedName name="n110.">'[1]27'!#REF!</definedName>
    <definedName name="n110n60">'[1]26'!#REF!</definedName>
    <definedName name="s">#REF!</definedName>
    <definedName name="_xlnm.Print_Titles" localSheetId="4">'3_Entidad'!$1:$10</definedName>
    <definedName name="_xlnm.Print_Titles" localSheetId="5">'4_Zona-Dpto'!$1:$11</definedName>
    <definedName name="_xlnm.Print_Titles" localSheetId="6">'5_Actividad-Deudor '!$1:$11</definedName>
    <definedName name="_xlnm.Print_Titles" localSheetId="0">Carátula!$B:$B</definedName>
    <definedName name="_xlnm.Print_Titles" localSheetId="1">Índice!$B:$B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20" l="1"/>
  <c r="B9" i="21"/>
  <c r="O66" i="24"/>
  <c r="P66" i="24"/>
  <c r="B9" i="14"/>
  <c r="B9" i="24"/>
  <c r="B9" i="19"/>
  <c r="B9" i="16"/>
  <c r="G39" i="16"/>
  <c r="G38" i="16"/>
  <c r="H39" i="16"/>
  <c r="H38" i="16"/>
  <c r="E20" i="14"/>
  <c r="D20" i="14" s="1"/>
  <c r="D16" i="14"/>
  <c r="D17" i="14"/>
  <c r="D18" i="14"/>
  <c r="D19" i="14"/>
  <c r="Q45" i="19"/>
  <c r="Q44" i="19"/>
  <c r="Q43" i="19"/>
  <c r="Q42" i="19"/>
  <c r="Q41" i="19"/>
  <c r="Q40" i="19"/>
  <c r="Q39" i="19"/>
  <c r="Q38" i="19"/>
  <c r="Q35" i="19"/>
  <c r="Q34" i="19"/>
  <c r="Q33" i="19"/>
  <c r="Q32" i="19"/>
  <c r="Q31" i="19"/>
  <c r="Q30" i="19"/>
  <c r="Q29" i="19"/>
  <c r="Q28" i="19"/>
  <c r="Q27" i="19"/>
  <c r="Q26" i="19"/>
  <c r="Q25" i="19"/>
  <c r="Q24" i="19"/>
  <c r="Q23" i="19"/>
  <c r="Q22" i="19"/>
  <c r="Q21" i="19"/>
  <c r="Q20" i="19"/>
  <c r="Q83" i="19"/>
  <c r="Q82" i="19"/>
  <c r="Q81" i="19"/>
  <c r="Q80" i="19"/>
  <c r="Q79" i="19"/>
  <c r="Q78" i="19"/>
  <c r="Q77" i="19"/>
  <c r="Q76" i="19"/>
  <c r="Q73" i="19"/>
  <c r="Q72" i="19"/>
  <c r="Q71" i="19"/>
  <c r="Q70" i="19"/>
  <c r="Q69" i="19"/>
  <c r="Q68" i="19"/>
  <c r="Q67" i="19"/>
  <c r="Q66" i="19"/>
  <c r="Q65" i="19"/>
  <c r="Q64" i="19"/>
  <c r="Q63" i="19"/>
  <c r="Q62" i="19"/>
  <c r="Q61" i="19"/>
  <c r="Q60" i="19"/>
  <c r="Q59" i="19"/>
  <c r="Q58" i="19"/>
  <c r="M45" i="19"/>
  <c r="M44" i="19"/>
  <c r="M43" i="19"/>
  <c r="M42" i="19"/>
  <c r="M41" i="19"/>
  <c r="M40" i="19"/>
  <c r="M39" i="19"/>
  <c r="M38" i="19"/>
  <c r="M35" i="19"/>
  <c r="M34" i="19"/>
  <c r="M33" i="19"/>
  <c r="M32" i="19"/>
  <c r="M31" i="19"/>
  <c r="M30" i="19"/>
  <c r="M29" i="19"/>
  <c r="M28" i="19"/>
  <c r="M27" i="19"/>
  <c r="M26" i="19"/>
  <c r="M25" i="19"/>
  <c r="M24" i="19"/>
  <c r="M23" i="19"/>
  <c r="M22" i="19"/>
  <c r="M21" i="19"/>
  <c r="M20" i="19"/>
  <c r="M83" i="19"/>
  <c r="M82" i="19"/>
  <c r="M81" i="19"/>
  <c r="M80" i="19"/>
  <c r="M79" i="19"/>
  <c r="M78" i="19"/>
  <c r="M77" i="19"/>
  <c r="M76" i="19"/>
  <c r="M73" i="19"/>
  <c r="M72" i="19"/>
  <c r="M71" i="19"/>
  <c r="M70" i="19"/>
  <c r="M69" i="19"/>
  <c r="M68" i="19"/>
  <c r="M67" i="19"/>
  <c r="M66" i="19"/>
  <c r="M65" i="19"/>
  <c r="M64" i="19"/>
  <c r="M63" i="19"/>
  <c r="M62" i="19"/>
  <c r="M61" i="19"/>
  <c r="M60" i="19"/>
  <c r="M59" i="19"/>
  <c r="M58" i="19"/>
  <c r="I45" i="19"/>
  <c r="I44" i="19"/>
  <c r="I43" i="19"/>
  <c r="I42" i="19"/>
  <c r="I41" i="19"/>
  <c r="I40" i="19"/>
  <c r="I39" i="19"/>
  <c r="I38" i="19"/>
  <c r="I35" i="19"/>
  <c r="I34" i="19"/>
  <c r="I33" i="19"/>
  <c r="I32" i="19"/>
  <c r="I31" i="19"/>
  <c r="I30" i="19"/>
  <c r="I29" i="19"/>
  <c r="I28" i="19"/>
  <c r="I27" i="19"/>
  <c r="I26" i="19"/>
  <c r="I25" i="19"/>
  <c r="I24" i="19"/>
  <c r="I23" i="19"/>
  <c r="I22" i="19"/>
  <c r="I21" i="19"/>
  <c r="I20" i="19"/>
  <c r="I77" i="19"/>
  <c r="I78" i="19"/>
  <c r="I79" i="19"/>
  <c r="I80" i="19"/>
  <c r="I81" i="19"/>
  <c r="I82" i="19"/>
  <c r="I83" i="19"/>
  <c r="I76" i="19"/>
  <c r="I59" i="19"/>
  <c r="I60" i="19"/>
  <c r="I61" i="19"/>
  <c r="I62" i="19"/>
  <c r="I63" i="19"/>
  <c r="I64" i="19"/>
  <c r="I65" i="19"/>
  <c r="I66" i="19"/>
  <c r="I67" i="19"/>
  <c r="I68" i="19"/>
  <c r="I69" i="19"/>
  <c r="I70" i="19"/>
  <c r="I71" i="19"/>
  <c r="I72" i="19"/>
  <c r="I73" i="19"/>
  <c r="I58" i="19"/>
  <c r="E39" i="19"/>
  <c r="E40" i="19"/>
  <c r="E41" i="19"/>
  <c r="E42" i="19"/>
  <c r="E43" i="19"/>
  <c r="E44" i="19"/>
  <c r="E45" i="19"/>
  <c r="E38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20" i="19"/>
  <c r="E77" i="19"/>
  <c r="E78" i="19"/>
  <c r="E79" i="19"/>
  <c r="E80" i="19"/>
  <c r="E81" i="19"/>
  <c r="E82" i="19"/>
  <c r="E83" i="19"/>
  <c r="E76" i="19"/>
  <c r="E59" i="19"/>
  <c r="E60" i="19"/>
  <c r="E61" i="19"/>
  <c r="E62" i="19"/>
  <c r="E63" i="19"/>
  <c r="E64" i="19"/>
  <c r="E65" i="19"/>
  <c r="E66" i="19"/>
  <c r="E67" i="19"/>
  <c r="E68" i="19"/>
  <c r="E69" i="19"/>
  <c r="E70" i="19"/>
  <c r="E71" i="19"/>
  <c r="E72" i="19"/>
  <c r="E73" i="19"/>
  <c r="E58" i="19"/>
  <c r="P57" i="19"/>
  <c r="O57" i="19"/>
  <c r="L57" i="19"/>
  <c r="K57" i="19"/>
  <c r="H57" i="19"/>
  <c r="G57" i="19"/>
  <c r="D57" i="19"/>
  <c r="C57" i="19"/>
  <c r="P19" i="19"/>
  <c r="O19" i="19"/>
  <c r="L19" i="19"/>
  <c r="K19" i="19"/>
  <c r="H19" i="19"/>
  <c r="G19" i="19"/>
  <c r="D19" i="19"/>
  <c r="C19" i="19"/>
  <c r="D38" i="16"/>
  <c r="D39" i="16"/>
  <c r="C39" i="16"/>
  <c r="C38" i="16"/>
  <c r="P75" i="19"/>
  <c r="O75" i="19"/>
  <c r="L75" i="19"/>
  <c r="K75" i="19"/>
  <c r="H75" i="19"/>
  <c r="G75" i="19"/>
  <c r="D75" i="19"/>
  <c r="C75" i="19"/>
  <c r="P37" i="19"/>
  <c r="O37" i="19"/>
  <c r="L37" i="19"/>
  <c r="K37" i="19"/>
  <c r="H37" i="19"/>
  <c r="G37" i="19"/>
  <c r="D37" i="19"/>
  <c r="C37" i="19"/>
  <c r="S59" i="19"/>
  <c r="T59" i="19"/>
  <c r="S60" i="19"/>
  <c r="T60" i="19"/>
  <c r="S61" i="19"/>
  <c r="T61" i="19"/>
  <c r="S62" i="19"/>
  <c r="T62" i="19"/>
  <c r="S63" i="19"/>
  <c r="T63" i="19"/>
  <c r="S64" i="19"/>
  <c r="T64" i="19"/>
  <c r="S65" i="19"/>
  <c r="T65" i="19"/>
  <c r="S66" i="19"/>
  <c r="T66" i="19"/>
  <c r="S67" i="19"/>
  <c r="T67" i="19"/>
  <c r="S68" i="19"/>
  <c r="T68" i="19"/>
  <c r="S69" i="19"/>
  <c r="T69" i="19"/>
  <c r="S70" i="19"/>
  <c r="T70" i="19"/>
  <c r="S71" i="19"/>
  <c r="T71" i="19"/>
  <c r="S72" i="19"/>
  <c r="T72" i="19"/>
  <c r="S76" i="19"/>
  <c r="T76" i="19"/>
  <c r="S77" i="19"/>
  <c r="T77" i="19"/>
  <c r="S78" i="19"/>
  <c r="T78" i="19"/>
  <c r="S79" i="19"/>
  <c r="T79" i="19"/>
  <c r="S80" i="19"/>
  <c r="T80" i="19"/>
  <c r="S81" i="19"/>
  <c r="T81" i="19"/>
  <c r="S82" i="19"/>
  <c r="T82" i="19"/>
  <c r="S73" i="19"/>
  <c r="T73" i="19"/>
  <c r="S83" i="19"/>
  <c r="T83" i="19"/>
  <c r="S21" i="19"/>
  <c r="T21" i="19"/>
  <c r="S22" i="19"/>
  <c r="T22" i="19"/>
  <c r="S23" i="19"/>
  <c r="T23" i="19"/>
  <c r="S24" i="19"/>
  <c r="T24" i="19"/>
  <c r="S25" i="19"/>
  <c r="T25" i="19"/>
  <c r="S26" i="19"/>
  <c r="T26" i="19"/>
  <c r="S27" i="19"/>
  <c r="T27" i="19"/>
  <c r="S28" i="19"/>
  <c r="T28" i="19"/>
  <c r="S29" i="19"/>
  <c r="T29" i="19"/>
  <c r="S30" i="19"/>
  <c r="T30" i="19"/>
  <c r="S31" i="19"/>
  <c r="T31" i="19"/>
  <c r="S32" i="19"/>
  <c r="T32" i="19"/>
  <c r="S33" i="19"/>
  <c r="T33" i="19"/>
  <c r="S34" i="19"/>
  <c r="T34" i="19"/>
  <c r="S38" i="19"/>
  <c r="T38" i="19"/>
  <c r="S39" i="19"/>
  <c r="T39" i="19"/>
  <c r="S40" i="19"/>
  <c r="T40" i="19"/>
  <c r="S41" i="19"/>
  <c r="T41" i="19"/>
  <c r="S42" i="19"/>
  <c r="T42" i="19"/>
  <c r="S43" i="19"/>
  <c r="T43" i="19"/>
  <c r="S44" i="19"/>
  <c r="T44" i="19"/>
  <c r="S35" i="19"/>
  <c r="T35" i="19"/>
  <c r="S45" i="19"/>
  <c r="T45" i="19"/>
  <c r="I75" i="19" l="1"/>
  <c r="E37" i="19"/>
  <c r="L46" i="19"/>
  <c r="E75" i="19"/>
  <c r="Q19" i="19"/>
  <c r="Q46" i="19" s="1"/>
  <c r="Q37" i="19"/>
  <c r="Q57" i="19"/>
  <c r="Q75" i="19"/>
  <c r="I37" i="19"/>
  <c r="M75" i="19"/>
  <c r="M57" i="19"/>
  <c r="M37" i="19"/>
  <c r="I19" i="19"/>
  <c r="E19" i="19"/>
  <c r="E46" i="19" s="1"/>
  <c r="I57" i="19"/>
  <c r="E57" i="19"/>
  <c r="E84" i="19" s="1"/>
  <c r="M19" i="19"/>
  <c r="M46" i="19" s="1"/>
  <c r="C46" i="19"/>
  <c r="E38" i="16"/>
  <c r="K84" i="19"/>
  <c r="S57" i="19"/>
  <c r="O46" i="19"/>
  <c r="K46" i="19"/>
  <c r="L84" i="19"/>
  <c r="G84" i="19"/>
  <c r="U22" i="19"/>
  <c r="U67" i="19"/>
  <c r="T57" i="19"/>
  <c r="O84" i="19"/>
  <c r="P84" i="19"/>
  <c r="H84" i="19"/>
  <c r="D46" i="19"/>
  <c r="P46" i="19"/>
  <c r="S75" i="19"/>
  <c r="T75" i="19"/>
  <c r="C84" i="19"/>
  <c r="D84" i="19"/>
  <c r="G46" i="19"/>
  <c r="H46" i="19"/>
  <c r="U65" i="19"/>
  <c r="T19" i="19"/>
  <c r="U83" i="19"/>
  <c r="U76" i="19"/>
  <c r="U63" i="19"/>
  <c r="U59" i="19"/>
  <c r="S19" i="19"/>
  <c r="U32" i="19"/>
  <c r="U25" i="19"/>
  <c r="U21" i="19"/>
  <c r="U81" i="19"/>
  <c r="U66" i="19"/>
  <c r="U41" i="19"/>
  <c r="U73" i="19"/>
  <c r="U72" i="19"/>
  <c r="U68" i="19"/>
  <c r="U33" i="19"/>
  <c r="U82" i="19"/>
  <c r="U61" i="19"/>
  <c r="U28" i="19"/>
  <c r="U77" i="19"/>
  <c r="U70" i="19"/>
  <c r="U45" i="19"/>
  <c r="U38" i="19"/>
  <c r="U69" i="19"/>
  <c r="U62" i="19"/>
  <c r="U40" i="19"/>
  <c r="U30" i="19"/>
  <c r="U27" i="19"/>
  <c r="U80" i="19"/>
  <c r="U29" i="19"/>
  <c r="U64" i="19"/>
  <c r="U43" i="19"/>
  <c r="U39" i="19"/>
  <c r="U79" i="19"/>
  <c r="U60" i="19"/>
  <c r="U78" i="19"/>
  <c r="U34" i="19"/>
  <c r="U24" i="19"/>
  <c r="U71" i="19"/>
  <c r="U42" i="19"/>
  <c r="U23" i="19"/>
  <c r="U35" i="19"/>
  <c r="U26" i="19"/>
  <c r="U44" i="19"/>
  <c r="U31" i="19"/>
  <c r="I46" i="19" l="1"/>
  <c r="I84" i="19"/>
  <c r="M84" i="19"/>
  <c r="Q84" i="19"/>
  <c r="T84" i="19"/>
  <c r="U75" i="19"/>
  <c r="U19" i="19"/>
  <c r="U57" i="19"/>
  <c r="S84" i="19"/>
  <c r="L66" i="24"/>
  <c r="K66" i="24"/>
  <c r="H66" i="24"/>
  <c r="G66" i="24"/>
  <c r="D66" i="24"/>
  <c r="C66" i="24"/>
  <c r="T65" i="24"/>
  <c r="S65" i="24"/>
  <c r="Q65" i="24"/>
  <c r="M65" i="24"/>
  <c r="I65" i="24"/>
  <c r="E65" i="24"/>
  <c r="T64" i="24"/>
  <c r="S64" i="24"/>
  <c r="Q64" i="24"/>
  <c r="M64" i="24"/>
  <c r="I64" i="24"/>
  <c r="E64" i="24"/>
  <c r="T63" i="24"/>
  <c r="S63" i="24"/>
  <c r="Q63" i="24"/>
  <c r="M63" i="24"/>
  <c r="I63" i="24"/>
  <c r="E63" i="24"/>
  <c r="T62" i="24"/>
  <c r="S62" i="24"/>
  <c r="Q62" i="24"/>
  <c r="M62" i="24"/>
  <c r="I62" i="24"/>
  <c r="E62" i="24"/>
  <c r="T61" i="24"/>
  <c r="S61" i="24"/>
  <c r="Q61" i="24"/>
  <c r="M61" i="24"/>
  <c r="I61" i="24"/>
  <c r="E61" i="24"/>
  <c r="T60" i="24"/>
  <c r="S60" i="24"/>
  <c r="Q60" i="24"/>
  <c r="M60" i="24"/>
  <c r="I60" i="24"/>
  <c r="E60" i="24"/>
  <c r="T59" i="24"/>
  <c r="S59" i="24"/>
  <c r="Q59" i="24"/>
  <c r="M59" i="24"/>
  <c r="I59" i="24"/>
  <c r="E59" i="24"/>
  <c r="T58" i="24"/>
  <c r="S58" i="24"/>
  <c r="Q58" i="24"/>
  <c r="M58" i="24"/>
  <c r="I58" i="24"/>
  <c r="E58" i="24"/>
  <c r="T57" i="24"/>
  <c r="S57" i="24"/>
  <c r="Q57" i="24"/>
  <c r="M57" i="24"/>
  <c r="I57" i="24"/>
  <c r="E57" i="24"/>
  <c r="T56" i="24"/>
  <c r="S56" i="24"/>
  <c r="Q56" i="24"/>
  <c r="M56" i="24"/>
  <c r="I56" i="24"/>
  <c r="E56" i="24"/>
  <c r="T55" i="24"/>
  <c r="S55" i="24"/>
  <c r="Q55" i="24"/>
  <c r="M55" i="24"/>
  <c r="I55" i="24"/>
  <c r="E55" i="24"/>
  <c r="T54" i="24"/>
  <c r="S54" i="24"/>
  <c r="Q54" i="24"/>
  <c r="M54" i="24"/>
  <c r="I54" i="24"/>
  <c r="E54" i="24"/>
  <c r="T53" i="24"/>
  <c r="S53" i="24"/>
  <c r="Q53" i="24"/>
  <c r="M53" i="24"/>
  <c r="I53" i="24"/>
  <c r="E53" i="24"/>
  <c r="T52" i="24"/>
  <c r="S52" i="24"/>
  <c r="Q52" i="24"/>
  <c r="M52" i="24"/>
  <c r="I52" i="24"/>
  <c r="E52" i="24"/>
  <c r="T51" i="24"/>
  <c r="S51" i="24"/>
  <c r="Q51" i="24"/>
  <c r="M51" i="24"/>
  <c r="I51" i="24"/>
  <c r="E51" i="24"/>
  <c r="T50" i="24"/>
  <c r="S50" i="24"/>
  <c r="Q50" i="24"/>
  <c r="M50" i="24"/>
  <c r="I50" i="24"/>
  <c r="E50" i="24"/>
  <c r="T49" i="24"/>
  <c r="S49" i="24"/>
  <c r="Q49" i="24"/>
  <c r="M49" i="24"/>
  <c r="I49" i="24"/>
  <c r="E49" i="24"/>
  <c r="T48" i="24"/>
  <c r="S48" i="24"/>
  <c r="Q48" i="24"/>
  <c r="Q66" i="24" s="1"/>
  <c r="M48" i="24"/>
  <c r="I48" i="24"/>
  <c r="E48" i="24"/>
  <c r="P37" i="24"/>
  <c r="O37" i="24"/>
  <c r="L37" i="24"/>
  <c r="K37" i="24"/>
  <c r="H37" i="24"/>
  <c r="G37" i="24"/>
  <c r="D37" i="24"/>
  <c r="C37" i="24"/>
  <c r="T36" i="24"/>
  <c r="S36" i="24"/>
  <c r="Q36" i="24"/>
  <c r="M36" i="24"/>
  <c r="I36" i="24"/>
  <c r="E36" i="24"/>
  <c r="T35" i="24"/>
  <c r="S35" i="24"/>
  <c r="Q35" i="24"/>
  <c r="M35" i="24"/>
  <c r="I35" i="24"/>
  <c r="E35" i="24"/>
  <c r="T34" i="24"/>
  <c r="S34" i="24"/>
  <c r="Q34" i="24"/>
  <c r="M34" i="24"/>
  <c r="I34" i="24"/>
  <c r="E34" i="24"/>
  <c r="T33" i="24"/>
  <c r="S33" i="24"/>
  <c r="Q33" i="24"/>
  <c r="M33" i="24"/>
  <c r="I33" i="24"/>
  <c r="E33" i="24"/>
  <c r="T32" i="24"/>
  <c r="S32" i="24"/>
  <c r="Q32" i="24"/>
  <c r="M32" i="24"/>
  <c r="I32" i="24"/>
  <c r="E32" i="24"/>
  <c r="T31" i="24"/>
  <c r="S31" i="24"/>
  <c r="Q31" i="24"/>
  <c r="M31" i="24"/>
  <c r="I31" i="24"/>
  <c r="E31" i="24"/>
  <c r="T30" i="24"/>
  <c r="S30" i="24"/>
  <c r="Q30" i="24"/>
  <c r="M30" i="24"/>
  <c r="I30" i="24"/>
  <c r="E30" i="24"/>
  <c r="T29" i="24"/>
  <c r="S29" i="24"/>
  <c r="Q29" i="24"/>
  <c r="M29" i="24"/>
  <c r="I29" i="24"/>
  <c r="E29" i="24"/>
  <c r="T28" i="24"/>
  <c r="S28" i="24"/>
  <c r="Q28" i="24"/>
  <c r="M28" i="24"/>
  <c r="I28" i="24"/>
  <c r="E28" i="24"/>
  <c r="T27" i="24"/>
  <c r="S27" i="24"/>
  <c r="Q27" i="24"/>
  <c r="M27" i="24"/>
  <c r="I27" i="24"/>
  <c r="E27" i="24"/>
  <c r="T26" i="24"/>
  <c r="S26" i="24"/>
  <c r="Q26" i="24"/>
  <c r="M26" i="24"/>
  <c r="I26" i="24"/>
  <c r="E26" i="24"/>
  <c r="T25" i="24"/>
  <c r="S25" i="24"/>
  <c r="Q25" i="24"/>
  <c r="M25" i="24"/>
  <c r="I25" i="24"/>
  <c r="E25" i="24"/>
  <c r="T24" i="24"/>
  <c r="S24" i="24"/>
  <c r="Q24" i="24"/>
  <c r="M24" i="24"/>
  <c r="I24" i="24"/>
  <c r="E24" i="24"/>
  <c r="T23" i="24"/>
  <c r="S23" i="24"/>
  <c r="Q23" i="24"/>
  <c r="M23" i="24"/>
  <c r="I23" i="24"/>
  <c r="E23" i="24"/>
  <c r="T22" i="24"/>
  <c r="S22" i="24"/>
  <c r="Q22" i="24"/>
  <c r="M22" i="24"/>
  <c r="I22" i="24"/>
  <c r="E22" i="24"/>
  <c r="T21" i="24"/>
  <c r="S21" i="24"/>
  <c r="Q21" i="24"/>
  <c r="M21" i="24"/>
  <c r="I21" i="24"/>
  <c r="E21" i="24"/>
  <c r="T20" i="24"/>
  <c r="S20" i="24"/>
  <c r="Q20" i="24"/>
  <c r="M20" i="24"/>
  <c r="I20" i="24"/>
  <c r="E20" i="24"/>
  <c r="T19" i="24"/>
  <c r="S19" i="24"/>
  <c r="Q19" i="24"/>
  <c r="M19" i="24"/>
  <c r="I19" i="24"/>
  <c r="E19" i="24"/>
  <c r="K24" i="21"/>
  <c r="H24" i="21"/>
  <c r="G24" i="21"/>
  <c r="D24" i="21"/>
  <c r="C24" i="21"/>
  <c r="P24" i="21"/>
  <c r="O24" i="21"/>
  <c r="L24" i="21"/>
  <c r="E19" i="16"/>
  <c r="E18" i="16"/>
  <c r="E24" i="16"/>
  <c r="E23" i="16"/>
  <c r="E29" i="16"/>
  <c r="E28" i="16"/>
  <c r="E34" i="16"/>
  <c r="E33" i="16"/>
  <c r="C20" i="16"/>
  <c r="G30" i="16"/>
  <c r="P38" i="23"/>
  <c r="O38" i="23"/>
  <c r="L38" i="23"/>
  <c r="K38" i="23"/>
  <c r="H38" i="23"/>
  <c r="G38" i="23"/>
  <c r="D38" i="23"/>
  <c r="C38" i="23"/>
  <c r="T37" i="23"/>
  <c r="S37" i="23"/>
  <c r="U37" i="23" s="1"/>
  <c r="Q37" i="23"/>
  <c r="M37" i="23"/>
  <c r="I37" i="23"/>
  <c r="E37" i="23"/>
  <c r="T36" i="23"/>
  <c r="S36" i="23"/>
  <c r="U36" i="23" s="1"/>
  <c r="Q36" i="23"/>
  <c r="M36" i="23"/>
  <c r="I36" i="23"/>
  <c r="E36" i="23"/>
  <c r="U35" i="23"/>
  <c r="T35" i="23"/>
  <c r="S35" i="23"/>
  <c r="Q35" i="23"/>
  <c r="M35" i="23"/>
  <c r="I35" i="23"/>
  <c r="E35" i="23"/>
  <c r="T34" i="23"/>
  <c r="T38" i="23" s="1"/>
  <c r="S34" i="23"/>
  <c r="U34" i="23" s="1"/>
  <c r="Q34" i="23"/>
  <c r="M34" i="23"/>
  <c r="I34" i="23"/>
  <c r="E34" i="23"/>
  <c r="T33" i="23"/>
  <c r="S33" i="23"/>
  <c r="S38" i="23" s="1"/>
  <c r="Q33" i="23"/>
  <c r="Q38" i="23" s="1"/>
  <c r="M33" i="23"/>
  <c r="M38" i="23" s="1"/>
  <c r="I33" i="23"/>
  <c r="I38" i="23" s="1"/>
  <c r="E33" i="23"/>
  <c r="E38" i="23" s="1"/>
  <c r="Q24" i="23"/>
  <c r="P24" i="23"/>
  <c r="O24" i="23"/>
  <c r="L24" i="23"/>
  <c r="K24" i="23"/>
  <c r="H24" i="23"/>
  <c r="G24" i="23"/>
  <c r="D24" i="23"/>
  <c r="C24" i="23"/>
  <c r="U23" i="23"/>
  <c r="T23" i="23"/>
  <c r="S23" i="23"/>
  <c r="Q23" i="23"/>
  <c r="M23" i="23"/>
  <c r="I23" i="23"/>
  <c r="E23" i="23"/>
  <c r="T22" i="23"/>
  <c r="U22" i="23" s="1"/>
  <c r="S22" i="23"/>
  <c r="Q22" i="23"/>
  <c r="M22" i="23"/>
  <c r="I22" i="23"/>
  <c r="E22" i="23"/>
  <c r="T21" i="23"/>
  <c r="S21" i="23"/>
  <c r="U21" i="23" s="1"/>
  <c r="Q21" i="23"/>
  <c r="M21" i="23"/>
  <c r="I21" i="23"/>
  <c r="E21" i="23"/>
  <c r="T20" i="23"/>
  <c r="S20" i="23"/>
  <c r="U20" i="23" s="1"/>
  <c r="Q20" i="23"/>
  <c r="M20" i="23"/>
  <c r="I20" i="23"/>
  <c r="E20" i="23"/>
  <c r="U19" i="23"/>
  <c r="T19" i="23"/>
  <c r="T24" i="23" s="1"/>
  <c r="S19" i="23"/>
  <c r="S24" i="23" s="1"/>
  <c r="Q19" i="23"/>
  <c r="M19" i="23"/>
  <c r="M24" i="23" s="1"/>
  <c r="I19" i="23"/>
  <c r="I24" i="23" s="1"/>
  <c r="E19" i="23"/>
  <c r="E24" i="23" s="1"/>
  <c r="Q39" i="21"/>
  <c r="Q38" i="21"/>
  <c r="Q37" i="21"/>
  <c r="Q36" i="21"/>
  <c r="Q35" i="21"/>
  <c r="M39" i="21"/>
  <c r="M38" i="21"/>
  <c r="M37" i="21"/>
  <c r="M36" i="21"/>
  <c r="M35" i="21"/>
  <c r="I39" i="21"/>
  <c r="I38" i="21"/>
  <c r="I37" i="21"/>
  <c r="I36" i="21"/>
  <c r="I35" i="21"/>
  <c r="E39" i="21"/>
  <c r="E38" i="21"/>
  <c r="E37" i="21"/>
  <c r="E36" i="21"/>
  <c r="E35" i="21"/>
  <c r="T39" i="21"/>
  <c r="S39" i="21"/>
  <c r="T38" i="21"/>
  <c r="S38" i="21"/>
  <c r="T37" i="21"/>
  <c r="S37" i="21"/>
  <c r="T36" i="21"/>
  <c r="S36" i="21"/>
  <c r="T35" i="21"/>
  <c r="S35" i="21"/>
  <c r="P40" i="21"/>
  <c r="O40" i="21"/>
  <c r="L40" i="21"/>
  <c r="K40" i="21"/>
  <c r="H40" i="21"/>
  <c r="G40" i="21"/>
  <c r="D40" i="21"/>
  <c r="C40" i="21"/>
  <c r="T23" i="21"/>
  <c r="S23" i="21"/>
  <c r="Q23" i="21"/>
  <c r="M23" i="21"/>
  <c r="I23" i="21"/>
  <c r="E23" i="21"/>
  <c r="T22" i="21"/>
  <c r="S22" i="21"/>
  <c r="Q22" i="21"/>
  <c r="M22" i="21"/>
  <c r="I22" i="21"/>
  <c r="E22" i="21"/>
  <c r="T21" i="21"/>
  <c r="S21" i="21"/>
  <c r="Q21" i="21"/>
  <c r="M21" i="21"/>
  <c r="I21" i="21"/>
  <c r="E21" i="21"/>
  <c r="T20" i="21"/>
  <c r="S20" i="21"/>
  <c r="Q20" i="21"/>
  <c r="M20" i="21"/>
  <c r="I20" i="21"/>
  <c r="E20" i="21"/>
  <c r="T19" i="21"/>
  <c r="S19" i="21"/>
  <c r="Q19" i="21"/>
  <c r="M19" i="21"/>
  <c r="I19" i="21"/>
  <c r="E19" i="21"/>
  <c r="P65" i="20"/>
  <c r="O65" i="20"/>
  <c r="L65" i="20"/>
  <c r="K65" i="20"/>
  <c r="H65" i="20"/>
  <c r="G65" i="20"/>
  <c r="D65" i="20"/>
  <c r="C65" i="20"/>
  <c r="T64" i="20"/>
  <c r="S64" i="20"/>
  <c r="Q64" i="20"/>
  <c r="M64" i="20"/>
  <c r="I64" i="20"/>
  <c r="E64" i="20"/>
  <c r="T63" i="20"/>
  <c r="S63" i="20"/>
  <c r="Q63" i="20"/>
  <c r="M63" i="20"/>
  <c r="I63" i="20"/>
  <c r="E63" i="20"/>
  <c r="T62" i="20"/>
  <c r="S62" i="20"/>
  <c r="Q62" i="20"/>
  <c r="M62" i="20"/>
  <c r="I62" i="20"/>
  <c r="E62" i="20"/>
  <c r="T61" i="20"/>
  <c r="S61" i="20"/>
  <c r="Q61" i="20"/>
  <c r="M61" i="20"/>
  <c r="I61" i="20"/>
  <c r="E61" i="20"/>
  <c r="T60" i="20"/>
  <c r="S60" i="20"/>
  <c r="Q60" i="20"/>
  <c r="M60" i="20"/>
  <c r="I60" i="20"/>
  <c r="E60" i="20"/>
  <c r="T59" i="20"/>
  <c r="S59" i="20"/>
  <c r="Q59" i="20"/>
  <c r="M59" i="20"/>
  <c r="I59" i="20"/>
  <c r="E59" i="20"/>
  <c r="T58" i="20"/>
  <c r="S58" i="20"/>
  <c r="Q58" i="20"/>
  <c r="M58" i="20"/>
  <c r="I58" i="20"/>
  <c r="E58" i="20"/>
  <c r="T57" i="20"/>
  <c r="S57" i="20"/>
  <c r="Q57" i="20"/>
  <c r="M57" i="20"/>
  <c r="I57" i="20"/>
  <c r="E57" i="20"/>
  <c r="T56" i="20"/>
  <c r="S56" i="20"/>
  <c r="Q56" i="20"/>
  <c r="M56" i="20"/>
  <c r="I56" i="20"/>
  <c r="E56" i="20"/>
  <c r="T55" i="20"/>
  <c r="S55" i="20"/>
  <c r="Q55" i="20"/>
  <c r="M55" i="20"/>
  <c r="I55" i="20"/>
  <c r="E55" i="20"/>
  <c r="T54" i="20"/>
  <c r="S54" i="20"/>
  <c r="Q54" i="20"/>
  <c r="M54" i="20"/>
  <c r="I54" i="20"/>
  <c r="E54" i="20"/>
  <c r="T53" i="20"/>
  <c r="S53" i="20"/>
  <c r="Q53" i="20"/>
  <c r="M53" i="20"/>
  <c r="I53" i="20"/>
  <c r="E53" i="20"/>
  <c r="T52" i="20"/>
  <c r="S52" i="20"/>
  <c r="Q52" i="20"/>
  <c r="M52" i="20"/>
  <c r="I52" i="20"/>
  <c r="E52" i="20"/>
  <c r="T51" i="20"/>
  <c r="S51" i="20"/>
  <c r="Q51" i="20"/>
  <c r="M51" i="20"/>
  <c r="I51" i="20"/>
  <c r="E51" i="20"/>
  <c r="T50" i="20"/>
  <c r="S50" i="20"/>
  <c r="Q50" i="20"/>
  <c r="M50" i="20"/>
  <c r="I50" i="20"/>
  <c r="E50" i="20"/>
  <c r="T49" i="20"/>
  <c r="S49" i="20"/>
  <c r="Q49" i="20"/>
  <c r="M49" i="20"/>
  <c r="I49" i="20"/>
  <c r="E49" i="20"/>
  <c r="T48" i="20"/>
  <c r="S48" i="20"/>
  <c r="Q48" i="20"/>
  <c r="M48" i="20"/>
  <c r="I48" i="20"/>
  <c r="E48" i="20"/>
  <c r="T47" i="20"/>
  <c r="S47" i="20"/>
  <c r="Q47" i="20"/>
  <c r="M47" i="20"/>
  <c r="I47" i="20"/>
  <c r="E47" i="20"/>
  <c r="P37" i="20"/>
  <c r="O37" i="20"/>
  <c r="L37" i="20"/>
  <c r="K37" i="20"/>
  <c r="H37" i="20"/>
  <c r="G37" i="20"/>
  <c r="D37" i="20"/>
  <c r="C37" i="20"/>
  <c r="T36" i="20"/>
  <c r="S36" i="20"/>
  <c r="Q36" i="20"/>
  <c r="M36" i="20"/>
  <c r="I36" i="20"/>
  <c r="E36" i="20"/>
  <c r="T35" i="20"/>
  <c r="S35" i="20"/>
  <c r="Q35" i="20"/>
  <c r="M35" i="20"/>
  <c r="I35" i="20"/>
  <c r="E35" i="20"/>
  <c r="T34" i="20"/>
  <c r="S34" i="20"/>
  <c r="Q34" i="20"/>
  <c r="M34" i="20"/>
  <c r="I34" i="20"/>
  <c r="E34" i="20"/>
  <c r="T33" i="20"/>
  <c r="S33" i="20"/>
  <c r="Q33" i="20"/>
  <c r="M33" i="20"/>
  <c r="I33" i="20"/>
  <c r="E33" i="20"/>
  <c r="T32" i="20"/>
  <c r="S32" i="20"/>
  <c r="Q32" i="20"/>
  <c r="M32" i="20"/>
  <c r="I32" i="20"/>
  <c r="E32" i="20"/>
  <c r="T31" i="20"/>
  <c r="S31" i="20"/>
  <c r="Q31" i="20"/>
  <c r="M31" i="20"/>
  <c r="I31" i="20"/>
  <c r="E31" i="20"/>
  <c r="T30" i="20"/>
  <c r="S30" i="20"/>
  <c r="Q30" i="20"/>
  <c r="M30" i="20"/>
  <c r="I30" i="20"/>
  <c r="E30" i="20"/>
  <c r="T29" i="20"/>
  <c r="S29" i="20"/>
  <c r="Q29" i="20"/>
  <c r="M29" i="20"/>
  <c r="I29" i="20"/>
  <c r="E29" i="20"/>
  <c r="T28" i="20"/>
  <c r="S28" i="20"/>
  <c r="Q28" i="20"/>
  <c r="M28" i="20"/>
  <c r="I28" i="20"/>
  <c r="E28" i="20"/>
  <c r="T27" i="20"/>
  <c r="S27" i="20"/>
  <c r="Q27" i="20"/>
  <c r="M27" i="20"/>
  <c r="I27" i="20"/>
  <c r="E27" i="20"/>
  <c r="T26" i="20"/>
  <c r="S26" i="20"/>
  <c r="Q26" i="20"/>
  <c r="M26" i="20"/>
  <c r="I26" i="20"/>
  <c r="E26" i="20"/>
  <c r="T25" i="20"/>
  <c r="S25" i="20"/>
  <c r="Q25" i="20"/>
  <c r="M25" i="20"/>
  <c r="I25" i="20"/>
  <c r="E25" i="20"/>
  <c r="T24" i="20"/>
  <c r="S24" i="20"/>
  <c r="Q24" i="20"/>
  <c r="M24" i="20"/>
  <c r="I24" i="20"/>
  <c r="E24" i="20"/>
  <c r="T23" i="20"/>
  <c r="S23" i="20"/>
  <c r="Q23" i="20"/>
  <c r="M23" i="20"/>
  <c r="I23" i="20"/>
  <c r="E23" i="20"/>
  <c r="T22" i="20"/>
  <c r="S22" i="20"/>
  <c r="U22" i="20" s="1"/>
  <c r="Q22" i="20"/>
  <c r="M22" i="20"/>
  <c r="I22" i="20"/>
  <c r="E22" i="20"/>
  <c r="T21" i="20"/>
  <c r="S21" i="20"/>
  <c r="Q21" i="20"/>
  <c r="M21" i="20"/>
  <c r="I21" i="20"/>
  <c r="E21" i="20"/>
  <c r="T20" i="20"/>
  <c r="S20" i="20"/>
  <c r="Q20" i="20"/>
  <c r="M20" i="20"/>
  <c r="I20" i="20"/>
  <c r="E20" i="20"/>
  <c r="T19" i="20"/>
  <c r="S19" i="20"/>
  <c r="Q19" i="20"/>
  <c r="M19" i="20"/>
  <c r="I19" i="20"/>
  <c r="E19" i="20"/>
  <c r="T58" i="19"/>
  <c r="S58" i="19"/>
  <c r="T20" i="19"/>
  <c r="S20" i="19"/>
  <c r="H35" i="16"/>
  <c r="G35" i="16"/>
  <c r="D35" i="16"/>
  <c r="C35" i="16"/>
  <c r="H30" i="16"/>
  <c r="D30" i="16"/>
  <c r="C30" i="16"/>
  <c r="D25" i="16"/>
  <c r="C25" i="16"/>
  <c r="H25" i="16"/>
  <c r="G25" i="16"/>
  <c r="H20" i="16"/>
  <c r="G20" i="16"/>
  <c r="D20" i="16"/>
  <c r="I34" i="16"/>
  <c r="I33" i="16"/>
  <c r="I29" i="16"/>
  <c r="I28" i="16"/>
  <c r="I24" i="16"/>
  <c r="I23" i="16"/>
  <c r="I19" i="16"/>
  <c r="I18" i="16"/>
  <c r="I37" i="20" l="1"/>
  <c r="U53" i="20"/>
  <c r="U30" i="20"/>
  <c r="M24" i="21"/>
  <c r="M37" i="24"/>
  <c r="I37" i="24"/>
  <c r="E20" i="16"/>
  <c r="I30" i="16"/>
  <c r="U84" i="19"/>
  <c r="U50" i="24"/>
  <c r="U61" i="20"/>
  <c r="Q24" i="21"/>
  <c r="I24" i="21"/>
  <c r="T24" i="21"/>
  <c r="E24" i="21"/>
  <c r="S24" i="21"/>
  <c r="U26" i="20"/>
  <c r="U34" i="20"/>
  <c r="M65" i="20"/>
  <c r="U51" i="20"/>
  <c r="U48" i="20"/>
  <c r="U52" i="20"/>
  <c r="U56" i="20"/>
  <c r="U60" i="20"/>
  <c r="U64" i="20"/>
  <c r="U22" i="24"/>
  <c r="U26" i="24"/>
  <c r="U34" i="24"/>
  <c r="Q37" i="24"/>
  <c r="U21" i="24"/>
  <c r="U20" i="24"/>
  <c r="U36" i="24"/>
  <c r="U29" i="24"/>
  <c r="U25" i="24"/>
  <c r="U33" i="24"/>
  <c r="U31" i="24"/>
  <c r="U30" i="24"/>
  <c r="U24" i="24"/>
  <c r="U19" i="24"/>
  <c r="U28" i="24"/>
  <c r="T37" i="24"/>
  <c r="U23" i="24"/>
  <c r="U32" i="24"/>
  <c r="U27" i="24"/>
  <c r="E37" i="24"/>
  <c r="U35" i="24"/>
  <c r="M66" i="24"/>
  <c r="U48" i="24"/>
  <c r="U52" i="24"/>
  <c r="U56" i="24"/>
  <c r="U60" i="24"/>
  <c r="U64" i="24"/>
  <c r="U53" i="24"/>
  <c r="U65" i="24"/>
  <c r="I66" i="24"/>
  <c r="U55" i="24"/>
  <c r="U63" i="24"/>
  <c r="U54" i="24"/>
  <c r="U62" i="24"/>
  <c r="U51" i="24"/>
  <c r="E66" i="24"/>
  <c r="S66" i="24"/>
  <c r="U59" i="24"/>
  <c r="U49" i="24"/>
  <c r="U58" i="24"/>
  <c r="U57" i="24"/>
  <c r="U61" i="24"/>
  <c r="I25" i="16"/>
  <c r="E35" i="16"/>
  <c r="E30" i="16"/>
  <c r="E25" i="16"/>
  <c r="I20" i="16"/>
  <c r="U20" i="19"/>
  <c r="S37" i="24"/>
  <c r="T66" i="24"/>
  <c r="I35" i="16"/>
  <c r="U24" i="23"/>
  <c r="U33" i="23"/>
  <c r="U38" i="23" s="1"/>
  <c r="E40" i="21"/>
  <c r="U38" i="21"/>
  <c r="U37" i="21"/>
  <c r="U35" i="21"/>
  <c r="U39" i="21"/>
  <c r="T40" i="21"/>
  <c r="U36" i="21"/>
  <c r="S40" i="21"/>
  <c r="U23" i="21"/>
  <c r="U22" i="21"/>
  <c r="U20" i="21"/>
  <c r="U19" i="21"/>
  <c r="U21" i="21"/>
  <c r="M40" i="21"/>
  <c r="I40" i="21"/>
  <c r="Q40" i="21"/>
  <c r="Q65" i="20"/>
  <c r="U63" i="20"/>
  <c r="U59" i="20"/>
  <c r="U54" i="20"/>
  <c r="U62" i="20"/>
  <c r="I65" i="20"/>
  <c r="U55" i="20"/>
  <c r="U57" i="20"/>
  <c r="S65" i="20"/>
  <c r="T65" i="20"/>
  <c r="U50" i="20"/>
  <c r="E65" i="20"/>
  <c r="U49" i="20"/>
  <c r="U58" i="20"/>
  <c r="U25" i="20"/>
  <c r="U32" i="20"/>
  <c r="U36" i="20"/>
  <c r="Q37" i="20"/>
  <c r="U28" i="20"/>
  <c r="M37" i="20"/>
  <c r="U27" i="20"/>
  <c r="U31" i="20"/>
  <c r="U35" i="20"/>
  <c r="U33" i="20"/>
  <c r="U20" i="20"/>
  <c r="U23" i="20"/>
  <c r="U19" i="20"/>
  <c r="U29" i="20"/>
  <c r="U24" i="20"/>
  <c r="E37" i="20"/>
  <c r="U21" i="20"/>
  <c r="S37" i="20"/>
  <c r="T37" i="20"/>
  <c r="U47" i="20"/>
  <c r="U58" i="19"/>
  <c r="H40" i="16"/>
  <c r="U66" i="24" l="1"/>
  <c r="U37" i="24"/>
  <c r="U24" i="21"/>
  <c r="U40" i="21"/>
  <c r="U65" i="20"/>
  <c r="U37" i="20"/>
  <c r="D40" i="16" l="1"/>
  <c r="C40" i="16"/>
  <c r="G40" i="16"/>
  <c r="I40" i="16" s="1"/>
  <c r="E39" i="16"/>
  <c r="I38" i="16"/>
  <c r="E40" i="16" l="1"/>
  <c r="I39" i="16"/>
  <c r="T37" i="19"/>
  <c r="T46" i="19" s="1"/>
  <c r="S37" i="19"/>
  <c r="U37" i="19" l="1"/>
  <c r="U46" i="19" s="1"/>
  <c r="S46" i="19"/>
</calcChain>
</file>

<file path=xl/sharedStrings.xml><?xml version="1.0" encoding="utf-8"?>
<sst xmlns="http://schemas.openxmlformats.org/spreadsheetml/2006/main" count="455" uniqueCount="131">
  <si>
    <t>SUPERINTENDENCIA DE BANCOS</t>
  </si>
  <si>
    <t>GERENCIA DE ANÁLISIS Y REGULACIÓN</t>
  </si>
  <si>
    <t>Boletín Estadístico y Financiero</t>
  </si>
  <si>
    <t>EMPRESAS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</si>
  <si>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</si>
  <si>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Superintendencia de Bancos</t>
  </si>
  <si>
    <t>Gerencia de Análisis y Regulación</t>
  </si>
  <si>
    <t>Índice</t>
  </si>
  <si>
    <t>Por Tipo de Entidad</t>
  </si>
  <si>
    <t>Por Zona Geográfica</t>
  </si>
  <si>
    <t xml:space="preserve">Por Actividad Principal del Deudor </t>
  </si>
  <si>
    <t xml:space="preserve">Por Rango  de Saldo </t>
  </si>
  <si>
    <t>Ir a inicio</t>
  </si>
  <si>
    <t>Al 31/12/2022</t>
  </si>
  <si>
    <t>Cantidad</t>
  </si>
  <si>
    <t>Tipo de Empresa</t>
  </si>
  <si>
    <t>Sin Financiamiento</t>
  </si>
  <si>
    <t>Con Financiamiento (*)</t>
  </si>
  <si>
    <t>Total</t>
  </si>
  <si>
    <t>i- Micro</t>
  </si>
  <si>
    <t>ii- Pequeña</t>
  </si>
  <si>
    <t>iii- Mediana</t>
  </si>
  <si>
    <t>iv- Grande</t>
  </si>
  <si>
    <t>Total General</t>
  </si>
  <si>
    <t>Acceso al Crédito por Tipo de Entidad</t>
  </si>
  <si>
    <t xml:space="preserve">Cantidad de Operaciones </t>
  </si>
  <si>
    <t>MN</t>
  </si>
  <si>
    <t>ME</t>
  </si>
  <si>
    <t xml:space="preserve">Bancos </t>
  </si>
  <si>
    <t>Total Micro</t>
  </si>
  <si>
    <t>Total Pequeña</t>
  </si>
  <si>
    <t>Total Mediana</t>
  </si>
  <si>
    <t>Total Grande</t>
  </si>
  <si>
    <t>Total (i + ii + iii + iv)</t>
  </si>
  <si>
    <t>Acceso al Crédito por Departamento</t>
  </si>
  <si>
    <t>Saldo crédito (en millones de Guaraníes)</t>
  </si>
  <si>
    <t>ALTO PARAGUAY</t>
  </si>
  <si>
    <t>ALTO PARANA</t>
  </si>
  <si>
    <t>AMAMBAY</t>
  </si>
  <si>
    <t>BOQUERON</t>
  </si>
  <si>
    <t>CAAGUAZU</t>
  </si>
  <si>
    <t>CAAZAPA</t>
  </si>
  <si>
    <t>CANINDEYU</t>
  </si>
  <si>
    <t>CAPITAL</t>
  </si>
  <si>
    <t>CENTRAL</t>
  </si>
  <si>
    <t>CONCEPCION</t>
  </si>
  <si>
    <t>CORDILLERA</t>
  </si>
  <si>
    <t>GUAIRA</t>
  </si>
  <si>
    <t>ITAPUA</t>
  </si>
  <si>
    <t>MISIONES</t>
  </si>
  <si>
    <t>NEEMBUCU</t>
  </si>
  <si>
    <t>PARAGUARI</t>
  </si>
  <si>
    <t>PTE. HAYES</t>
  </si>
  <si>
    <t>SAN PEDRO</t>
  </si>
  <si>
    <t>TOTAL</t>
  </si>
  <si>
    <t>Cantidad de Operaciones</t>
  </si>
  <si>
    <t>(*) Se considera como Zona, la Región Geográfica declarada por el contribuyente ante la SET.</t>
  </si>
  <si>
    <t xml:space="preserve">Acceso al Crédito según la Actividad principal del Deudor </t>
  </si>
  <si>
    <t>AGRICULTURA</t>
  </si>
  <si>
    <t>ALQUILER DE VIVIENDAS</t>
  </si>
  <si>
    <t>BEBIDAS Y TABACO</t>
  </si>
  <si>
    <t>COMERCIO</t>
  </si>
  <si>
    <t>CONSTRUCCIÓN</t>
  </si>
  <si>
    <t xml:space="preserve">FABRICACIÓN DE PRODUCTOS QUÍMICOS </t>
  </si>
  <si>
    <t>FORESTAL</t>
  </si>
  <si>
    <t xml:space="preserve">GANADERÍA Y PESCA </t>
  </si>
  <si>
    <t>INDUSTRIAS MANUFACTURERAS</t>
  </si>
  <si>
    <t>INTERMEDIACIÓN FINANCIERA</t>
  </si>
  <si>
    <t>MINERIA</t>
  </si>
  <si>
    <t xml:space="preserve">OTRAS INDUSTRIAS </t>
  </si>
  <si>
    <t>OTROS</t>
  </si>
  <si>
    <t>PROUCCIÓN DE CARNE</t>
  </si>
  <si>
    <t>RESTAURANTES Y HOTELES</t>
  </si>
  <si>
    <t>SERVICIOS</t>
  </si>
  <si>
    <t>SERVICIOS BÁSICOS</t>
  </si>
  <si>
    <t>TRANSPORTE</t>
  </si>
  <si>
    <t>(*) Se considera como Actividad, la Actividad Principal declarada por el contribuyente ante la SET.</t>
  </si>
  <si>
    <t xml:space="preserve">Estratificación del Saldo de Deuda </t>
  </si>
  <si>
    <t>0 a 50 MM PYG</t>
  </si>
  <si>
    <t>50 a 150 MM PYG</t>
  </si>
  <si>
    <t>150 a 500 MM PYG</t>
  </si>
  <si>
    <t>500 a 1.500 MM PYG</t>
  </si>
  <si>
    <t>1.500 MM PYG +</t>
  </si>
  <si>
    <t xml:space="preserve">(*) Para la estratificación se considera el saldo de cada operación. </t>
  </si>
  <si>
    <t xml:space="preserve">(*) Para la estratificación se considera la deuda total de cada cliente con financiamiento en los Bancos y Financieras del País </t>
  </si>
  <si>
    <t>Saldo crédito 
(en millones de Guaraníes)</t>
  </si>
  <si>
    <t>RANGO</t>
  </si>
  <si>
    <t>1.</t>
  </si>
  <si>
    <t>2.</t>
  </si>
  <si>
    <t>3.</t>
  </si>
  <si>
    <t>4.</t>
  </si>
  <si>
    <t>Los importes correspondientes a Moneda Extranjera se encuentran expresados en Guaranies, de acuerdo a la Cotización Referencial Mensual publicada por el Banco Central del Paraguay.</t>
  </si>
  <si>
    <t>La cantidad de operaciones no representa cantidad de personas.</t>
  </si>
  <si>
    <t>Acceso a Créditos de Bancos y Financieras (*)</t>
  </si>
  <si>
    <t>Acceso al Crédito de Bancos y Financieras</t>
  </si>
  <si>
    <t>NOTAS GENERALES</t>
  </si>
  <si>
    <r>
      <t xml:space="preserve">Los datos crediticios corresponden a información reportada por </t>
    </r>
    <r>
      <rPr>
        <b/>
        <sz val="11"/>
        <color theme="1"/>
        <rFont val="Baskerville"/>
      </rPr>
      <t>Bancos y Financieras</t>
    </r>
    <r>
      <rPr>
        <sz val="11"/>
        <color theme="1"/>
        <rFont val="Baskerville"/>
      </rPr>
      <t xml:space="preserve"> a la Central de Información de la Superintendencia de Bancos - Banco Central del Paraguay-</t>
    </r>
  </si>
  <si>
    <r>
      <t xml:space="preserve">(*) Con operaciones financieras activas en </t>
    </r>
    <r>
      <rPr>
        <b/>
        <sz val="14"/>
        <color theme="1"/>
        <rFont val="Baskerville"/>
      </rPr>
      <t>Bancos y Empresas Financieras</t>
    </r>
  </si>
  <si>
    <r>
      <t xml:space="preserve">Tipo Empresa /
  </t>
    </r>
    <r>
      <rPr>
        <sz val="12"/>
        <color theme="1"/>
        <rFont val="Baskerville"/>
      </rPr>
      <t xml:space="preserve"> Tipo Entidad Financiera</t>
    </r>
  </si>
  <si>
    <t>Acceso al Crédito por Entidad</t>
  </si>
  <si>
    <t xml:space="preserve">Financiera UENO S.A.E.C.A. </t>
  </si>
  <si>
    <t xml:space="preserve">Financiera Paraguayo - Japonesa  S.A.E.C.A. </t>
  </si>
  <si>
    <t xml:space="preserve">Finexpar S.A.E.C.A. </t>
  </si>
  <si>
    <t xml:space="preserve">Finlatina S.A. de Finanzas </t>
  </si>
  <si>
    <t xml:space="preserve">Tú Financiera S.A.E.C.A. </t>
  </si>
  <si>
    <t xml:space="preserve">Fic S.A. de Finanzas </t>
  </si>
  <si>
    <t xml:space="preserve">Banco Nacional de Fomento </t>
  </si>
  <si>
    <t xml:space="preserve">Solar Banco S.A.E  </t>
  </si>
  <si>
    <t xml:space="preserve">Banco BASA S.A. </t>
  </si>
  <si>
    <t xml:space="preserve">Banco Continental S.A.E.C.A. </t>
  </si>
  <si>
    <t xml:space="preserve">Visión Banco S.A.E.C.A. </t>
  </si>
  <si>
    <t xml:space="preserve">Banco Río S.A.E.C.A. </t>
  </si>
  <si>
    <t xml:space="preserve">Banco Familiar S.A.E.C.A. </t>
  </si>
  <si>
    <t xml:space="preserve">Banco Atlas S.A. </t>
  </si>
  <si>
    <t xml:space="preserve">Banco para la Comercialización y Producción S.A. - Bancop S.A. </t>
  </si>
  <si>
    <t xml:space="preserve">Interfisa Banco S.A.E.C.A. </t>
  </si>
  <si>
    <t xml:space="preserve">Banco Itaú Paraguay S.A. </t>
  </si>
  <si>
    <t xml:space="preserve">Sudameris Bank S.A.E.C.A. </t>
  </si>
  <si>
    <t xml:space="preserve">Banco GNB Paraguay S.A. </t>
  </si>
  <si>
    <t xml:space="preserve">Banco Do Brasil S.A. </t>
  </si>
  <si>
    <t xml:space="preserve">Banco de la Nación Argentina </t>
  </si>
  <si>
    <t xml:space="preserve">Crisol y Encarnación Financiera (CEFISA) S.A.E.C.A. (1) </t>
  </si>
  <si>
    <t xml:space="preserve">Citibank N.A. </t>
  </si>
  <si>
    <t>Fondo Ganadero</t>
  </si>
  <si>
    <t xml:space="preserve">BANCOS </t>
  </si>
  <si>
    <t>FINANCIERAS - FONDO GANADERO</t>
  </si>
  <si>
    <t>Financieras - Fondo Ganadero</t>
  </si>
  <si>
    <t>Por Entidad</t>
  </si>
  <si>
    <t>Microempresa: ocupa hasta 10 personas y factura anualmente hasta un equivalente a G.500 millones;
Pequeña empresa: ocupa hasta 30 personas y factura anualmente hasta un equivalente a G.2.500 millones;
Mediana Empresa: ocupa hasta 50 personas y factura anualmente hasta un equivalente a G.6.000 millones;
Empresa grande: ocupa más de 50 personas y factura anualmente un importe mayor a G.6.000 millones.</t>
  </si>
  <si>
    <r>
      <t xml:space="preserve">Unidades económicas consideradas </t>
    </r>
    <r>
      <rPr>
        <b/>
        <sz val="11"/>
        <color theme="1"/>
        <rFont val="Baskerville"/>
      </rPr>
      <t>MIPYMES</t>
    </r>
    <r>
      <rPr>
        <sz val="11"/>
        <color theme="1"/>
        <rFont val="Baskerville"/>
      </rPr>
      <t xml:space="preserve"> o </t>
    </r>
    <r>
      <rPr>
        <b/>
        <sz val="11"/>
        <color theme="1"/>
        <rFont val="Baskerville"/>
      </rPr>
      <t xml:space="preserve">grandes empresas. </t>
    </r>
    <r>
      <rPr>
        <sz val="11"/>
        <color theme="1"/>
        <rFont val="Baskerville"/>
      </rPr>
      <t xml:space="preserve">Listado proporcionado por la </t>
    </r>
    <r>
      <rPr>
        <b/>
        <sz val="11"/>
        <color theme="1"/>
        <rFont val="Baskerville"/>
      </rPr>
      <t xml:space="preserve">Subsecretaría de Estado de Tributación (SET), </t>
    </r>
    <r>
      <rPr>
        <sz val="11"/>
        <color theme="1"/>
        <rFont val="Baskerville"/>
      </rPr>
      <t>confeccionado al: 31.12.2021</t>
    </r>
  </si>
  <si>
    <t>(1) Corresponde al saldo de la cartera no vendida.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</si>
</sst>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0"/>
      <name val="Baskerville Old Face"/>
      <family val="1"/>
    </font>
    <font>
      <b/>
      <sz val="18"/>
      <color theme="0"/>
      <name val="Baskerville Old Face"/>
      <family val="1"/>
    </font>
    <font>
      <sz val="10"/>
      <name val="Courier"/>
      <family val="3"/>
    </font>
    <font>
      <sz val="10"/>
      <name val="Calibri"/>
      <family val="2"/>
      <scheme val="minor"/>
    </font>
    <font>
      <sz val="10"/>
      <name val="Arial"/>
      <family val="2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2"/>
      <color theme="0"/>
      <name val="Baskerville Old Face"/>
      <family val="1"/>
    </font>
    <font>
      <sz val="18"/>
      <color theme="0"/>
      <name val="Baskerville Old Face"/>
      <family val="1"/>
    </font>
    <font>
      <sz val="23"/>
      <name val="Baskerville Old Face"/>
      <family val="1"/>
    </font>
    <font>
      <sz val="18"/>
      <name val="Calibri"/>
      <family val="2"/>
      <scheme val="minor"/>
    </font>
    <font>
      <sz val="26"/>
      <name val="Baskerville Old Face"/>
      <family val="1"/>
    </font>
    <font>
      <sz val="22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Baskerville Old Face"/>
      <family val="1"/>
    </font>
    <font>
      <u/>
      <sz val="7.5"/>
      <color indexed="12"/>
      <name val="Courier"/>
      <family val="3"/>
    </font>
    <font>
      <sz val="15"/>
      <name val="Baskerville Old Face"/>
      <family val="1"/>
    </font>
    <font>
      <sz val="13"/>
      <name val="Baskerville Old Face"/>
      <family val="1"/>
    </font>
    <font>
      <u/>
      <sz val="12"/>
      <name val="Baskerville Old Face"/>
      <family val="1"/>
    </font>
    <font>
      <sz val="12"/>
      <name val="Baskerville Old Face"/>
      <family val="1"/>
    </font>
    <font>
      <b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6"/>
      <name val="Baskerville Old Face"/>
      <family val="1"/>
    </font>
    <font>
      <u/>
      <sz val="16"/>
      <name val="Baskerville Old Face"/>
      <family val="1"/>
    </font>
    <font>
      <u/>
      <sz val="16"/>
      <color theme="10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color theme="1"/>
      <name val="Baskerville"/>
    </font>
    <font>
      <b/>
      <sz val="10"/>
      <color theme="1"/>
      <name val="Baskerville"/>
    </font>
    <font>
      <sz val="11"/>
      <color theme="1"/>
      <name val="Baskerville"/>
    </font>
    <font>
      <b/>
      <sz val="11"/>
      <color theme="1"/>
      <name val="Baskerville"/>
    </font>
    <font>
      <b/>
      <u/>
      <sz val="11"/>
      <color theme="10"/>
      <name val="Baskerville"/>
    </font>
    <font>
      <b/>
      <sz val="14"/>
      <name val="Baskerville"/>
    </font>
    <font>
      <sz val="14"/>
      <color theme="1"/>
      <name val="Baskerville"/>
    </font>
    <font>
      <b/>
      <sz val="12"/>
      <color theme="1"/>
      <name val="Baskerville"/>
    </font>
    <font>
      <sz val="12"/>
      <color theme="1"/>
      <name val="Baskerville"/>
    </font>
    <font>
      <b/>
      <sz val="14"/>
      <color theme="1"/>
      <name val="Baskerville"/>
    </font>
    <font>
      <b/>
      <u/>
      <sz val="10"/>
      <color theme="10"/>
      <name val="Baskerville"/>
    </font>
    <font>
      <b/>
      <sz val="20"/>
      <name val="Baskerville"/>
    </font>
    <font>
      <b/>
      <i/>
      <sz val="10"/>
      <color theme="0"/>
      <name val="Calibri"/>
      <family val="2"/>
      <scheme val="minor"/>
    </font>
    <font>
      <b/>
      <sz val="23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396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</borders>
  <cellStyleXfs count="13">
    <xf numFmtId="0" fontId="0" fillId="0" borderId="0"/>
    <xf numFmtId="41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9" fillId="0" borderId="0"/>
    <xf numFmtId="0" fontId="11" fillId="0" borderId="0" applyProtection="0">
      <protection locked="0"/>
    </xf>
    <xf numFmtId="0" fontId="23" fillId="0" borderId="0" applyNumberFormat="0" applyFill="0" applyBorder="0" applyAlignment="0" applyProtection="0">
      <alignment vertical="top"/>
      <protection locked="0"/>
    </xf>
  </cellStyleXfs>
  <cellXfs count="182">
    <xf numFmtId="0" fontId="0" fillId="0" borderId="0" xfId="0"/>
    <xf numFmtId="0" fontId="2" fillId="2" borderId="0" xfId="0" applyFont="1" applyFill="1"/>
    <xf numFmtId="41" fontId="3" fillId="2" borderId="0" xfId="1" applyFont="1" applyFill="1" applyBorder="1"/>
    <xf numFmtId="0" fontId="3" fillId="2" borderId="0" xfId="0" applyFont="1" applyFill="1"/>
    <xf numFmtId="0" fontId="0" fillId="2" borderId="0" xfId="0" applyFill="1"/>
    <xf numFmtId="0" fontId="5" fillId="2" borderId="0" xfId="2" applyFont="1" applyFill="1"/>
    <xf numFmtId="41" fontId="0" fillId="0" borderId="0" xfId="0" applyNumberFormat="1"/>
    <xf numFmtId="37" fontId="10" fillId="3" borderId="0" xfId="10" applyFont="1" applyFill="1"/>
    <xf numFmtId="37" fontId="10" fillId="0" borderId="0" xfId="10" applyFont="1"/>
    <xf numFmtId="0" fontId="12" fillId="0" borderId="0" xfId="11" applyFont="1" applyAlignment="1" applyProtection="1">
      <alignment wrapText="1"/>
    </xf>
    <xf numFmtId="0" fontId="13" fillId="0" borderId="0" xfId="11" applyFont="1" applyAlignment="1" applyProtection="1">
      <alignment wrapText="1"/>
    </xf>
    <xf numFmtId="0" fontId="14" fillId="0" borderId="0" xfId="11" applyFont="1" applyAlignment="1" applyProtection="1">
      <alignment wrapText="1"/>
    </xf>
    <xf numFmtId="37" fontId="16" fillId="0" borderId="0" xfId="10" applyFont="1"/>
    <xf numFmtId="37" fontId="20" fillId="0" borderId="0" xfId="10" applyFont="1" applyAlignment="1">
      <alignment horizontal="center"/>
    </xf>
    <xf numFmtId="14" fontId="17" fillId="0" borderId="0" xfId="10" applyNumberFormat="1" applyFont="1" applyAlignment="1">
      <alignment horizontal="center"/>
    </xf>
    <xf numFmtId="14" fontId="17" fillId="0" borderId="0" xfId="10" applyNumberFormat="1" applyFont="1"/>
    <xf numFmtId="14" fontId="20" fillId="0" borderId="0" xfId="10" applyNumberFormat="1" applyFont="1" applyAlignment="1">
      <alignment horizontal="center"/>
    </xf>
    <xf numFmtId="37" fontId="21" fillId="3" borderId="0" xfId="10" applyFont="1" applyFill="1"/>
    <xf numFmtId="37" fontId="16" fillId="3" borderId="0" xfId="10" applyFont="1" applyFill="1"/>
    <xf numFmtId="37" fontId="8" fillId="3" borderId="0" xfId="10" applyFont="1" applyFill="1"/>
    <xf numFmtId="37" fontId="21" fillId="0" borderId="0" xfId="10" applyFont="1"/>
    <xf numFmtId="37" fontId="22" fillId="0" borderId="0" xfId="10" applyFont="1"/>
    <xf numFmtId="37" fontId="24" fillId="0" borderId="0" xfId="10" applyFont="1"/>
    <xf numFmtId="37" fontId="25" fillId="0" borderId="0" xfId="10" applyFont="1"/>
    <xf numFmtId="37" fontId="7" fillId="3" borderId="0" xfId="10" applyFont="1" applyFill="1"/>
    <xf numFmtId="37" fontId="26" fillId="0" borderId="0" xfId="12" applyNumberFormat="1" applyFont="1" applyFill="1" applyAlignment="1" applyProtection="1"/>
    <xf numFmtId="37" fontId="27" fillId="0" borderId="0" xfId="10" applyFont="1"/>
    <xf numFmtId="37" fontId="26" fillId="0" borderId="0" xfId="10" applyFont="1"/>
    <xf numFmtId="0" fontId="5" fillId="2" borderId="0" xfId="2" applyFont="1" applyFill="1" applyBorder="1"/>
    <xf numFmtId="0" fontId="2" fillId="2" borderId="3" xfId="0" applyFont="1" applyFill="1" applyBorder="1"/>
    <xf numFmtId="41" fontId="3" fillId="2" borderId="1" xfId="1" applyFont="1" applyFill="1" applyBorder="1"/>
    <xf numFmtId="41" fontId="3" fillId="5" borderId="0" xfId="1" applyFont="1" applyFill="1" applyBorder="1"/>
    <xf numFmtId="41" fontId="3" fillId="5" borderId="1" xfId="1" applyFont="1" applyFill="1" applyBorder="1"/>
    <xf numFmtId="41" fontId="0" fillId="0" borderId="0" xfId="1" applyFont="1"/>
    <xf numFmtId="0" fontId="28" fillId="2" borderId="0" xfId="0" applyFont="1" applyFill="1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1" fontId="0" fillId="2" borderId="0" xfId="1" applyFont="1" applyFill="1"/>
    <xf numFmtId="41" fontId="0" fillId="2" borderId="3" xfId="1" applyFont="1" applyFill="1" applyBorder="1"/>
    <xf numFmtId="41" fontId="0" fillId="0" borderId="3" xfId="1" applyFont="1" applyBorder="1"/>
    <xf numFmtId="41" fontId="0" fillId="2" borderId="0" xfId="1" applyFont="1" applyFill="1" applyBorder="1"/>
    <xf numFmtId="41" fontId="0" fillId="2" borderId="0" xfId="1" applyFont="1" applyFill="1" applyAlignment="1">
      <alignment horizontal="center" vertical="center"/>
    </xf>
    <xf numFmtId="41" fontId="2" fillId="2" borderId="0" xfId="1" applyFont="1" applyFill="1" applyBorder="1" applyAlignment="1">
      <alignment horizontal="center" vertical="center"/>
    </xf>
    <xf numFmtId="41" fontId="0" fillId="2" borderId="0" xfId="1" applyFont="1" applyFill="1" applyBorder="1" applyAlignment="1">
      <alignment horizontal="center" vertical="center"/>
    </xf>
    <xf numFmtId="41" fontId="2" fillId="2" borderId="0" xfId="1" applyFont="1" applyFill="1" applyAlignment="1">
      <alignment horizontal="center"/>
    </xf>
    <xf numFmtId="41" fontId="2" fillId="2" borderId="0" xfId="1" applyFont="1" applyFill="1" applyBorder="1" applyAlignment="1">
      <alignment horizontal="center"/>
    </xf>
    <xf numFmtId="41" fontId="2" fillId="2" borderId="1" xfId="1" applyFont="1" applyFill="1" applyBorder="1" applyAlignment="1">
      <alignment horizontal="center"/>
    </xf>
    <xf numFmtId="41" fontId="28" fillId="0" borderId="0" xfId="1" applyFont="1"/>
    <xf numFmtId="0" fontId="28" fillId="0" borderId="0" xfId="0" applyFont="1"/>
    <xf numFmtId="41" fontId="0" fillId="0" borderId="1" xfId="1" applyFont="1" applyBorder="1"/>
    <xf numFmtId="41" fontId="28" fillId="5" borderId="0" xfId="1" applyFont="1" applyFill="1"/>
    <xf numFmtId="37" fontId="30" fillId="0" borderId="0" xfId="10" applyFont="1"/>
    <xf numFmtId="37" fontId="31" fillId="0" borderId="0" xfId="12" applyNumberFormat="1" applyFont="1" applyFill="1" applyAlignment="1" applyProtection="1">
      <alignment horizontal="left"/>
    </xf>
    <xf numFmtId="0" fontId="32" fillId="0" borderId="0" xfId="2" applyFont="1"/>
    <xf numFmtId="37" fontId="31" fillId="0" borderId="0" xfId="12" applyNumberFormat="1" applyFont="1" applyFill="1" applyAlignment="1" applyProtection="1"/>
    <xf numFmtId="37" fontId="33" fillId="0" borderId="0" xfId="10" applyFont="1"/>
    <xf numFmtId="37" fontId="32" fillId="0" borderId="0" xfId="2" applyNumberFormat="1" applyFont="1" applyFill="1" applyAlignment="1" applyProtection="1"/>
    <xf numFmtId="37" fontId="30" fillId="0" borderId="0" xfId="10" applyFont="1" applyAlignment="1">
      <alignment horizontal="left" indent="2"/>
    </xf>
    <xf numFmtId="37" fontId="32" fillId="0" borderId="0" xfId="2" applyNumberFormat="1" applyFont="1"/>
    <xf numFmtId="37" fontId="31" fillId="0" borderId="0" xfId="10" applyFont="1"/>
    <xf numFmtId="0" fontId="34" fillId="2" borderId="0" xfId="0" applyFont="1" applyFill="1"/>
    <xf numFmtId="37" fontId="10" fillId="4" borderId="0" xfId="10" applyFont="1" applyFill="1"/>
    <xf numFmtId="0" fontId="36" fillId="2" borderId="0" xfId="0" applyFont="1" applyFill="1" applyAlignment="1">
      <alignment horizontal="left" vertical="top" wrapText="1"/>
    </xf>
    <xf numFmtId="0" fontId="38" fillId="2" borderId="0" xfId="2" applyFont="1" applyFill="1" applyBorder="1"/>
    <xf numFmtId="0" fontId="38" fillId="2" borderId="0" xfId="2" applyFont="1" applyFill="1"/>
    <xf numFmtId="0" fontId="36" fillId="2" borderId="0" xfId="0" applyFont="1" applyFill="1"/>
    <xf numFmtId="9" fontId="36" fillId="0" borderId="0" xfId="3" applyFont="1"/>
    <xf numFmtId="0" fontId="36" fillId="0" borderId="0" xfId="0" applyFont="1"/>
    <xf numFmtId="0" fontId="37" fillId="2" borderId="3" xfId="0" applyFont="1" applyFill="1" applyBorder="1"/>
    <xf numFmtId="0" fontId="36" fillId="2" borderId="3" xfId="0" applyFont="1" applyFill="1" applyBorder="1"/>
    <xf numFmtId="9" fontId="36" fillId="0" borderId="3" xfId="3" applyFont="1" applyBorder="1"/>
    <xf numFmtId="0" fontId="36" fillId="0" borderId="3" xfId="0" applyFont="1" applyBorder="1"/>
    <xf numFmtId="0" fontId="41" fillId="2" borderId="0" xfId="0" applyFont="1" applyFill="1" applyAlignment="1">
      <alignment vertical="center" wrapText="1"/>
    </xf>
    <xf numFmtId="0" fontId="37" fillId="2" borderId="0" xfId="0" applyFont="1" applyFill="1" applyAlignment="1">
      <alignment horizontal="center"/>
    </xf>
    <xf numFmtId="9" fontId="36" fillId="0" borderId="0" xfId="3" applyFont="1" applyBorder="1"/>
    <xf numFmtId="0" fontId="41" fillId="2" borderId="0" xfId="0" applyFont="1" applyFill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top" wrapText="1"/>
    </xf>
    <xf numFmtId="0" fontId="41" fillId="2" borderId="0" xfId="0" applyFont="1" applyFill="1"/>
    <xf numFmtId="41" fontId="42" fillId="2" borderId="0" xfId="1" applyFont="1" applyFill="1" applyBorder="1"/>
    <xf numFmtId="41" fontId="41" fillId="5" borderId="0" xfId="1" applyFont="1" applyFill="1" applyBorder="1"/>
    <xf numFmtId="41" fontId="36" fillId="2" borderId="0" xfId="1" applyFont="1" applyFill="1" applyBorder="1"/>
    <xf numFmtId="41" fontId="42" fillId="2" borderId="1" xfId="1" applyFont="1" applyFill="1" applyBorder="1"/>
    <xf numFmtId="41" fontId="41" fillId="5" borderId="1" xfId="1" applyFont="1" applyFill="1" applyBorder="1"/>
    <xf numFmtId="41" fontId="41" fillId="2" borderId="0" xfId="1" applyFont="1" applyFill="1" applyBorder="1"/>
    <xf numFmtId="41" fontId="37" fillId="2" borderId="0" xfId="1" applyFont="1" applyFill="1" applyBorder="1"/>
    <xf numFmtId="0" fontId="42" fillId="2" borderId="0" xfId="0" applyFont="1" applyFill="1"/>
    <xf numFmtId="0" fontId="40" fillId="2" borderId="0" xfId="0" applyFont="1" applyFill="1"/>
    <xf numFmtId="0" fontId="44" fillId="2" borderId="0" xfId="2" applyFont="1" applyFill="1"/>
    <xf numFmtId="0" fontId="44" fillId="2" borderId="0" xfId="2" applyFont="1" applyFill="1" applyBorder="1"/>
    <xf numFmtId="0" fontId="36" fillId="2" borderId="0" xfId="0" applyFont="1" applyFill="1" applyAlignment="1">
      <alignment horizontal="center" vertical="center"/>
    </xf>
    <xf numFmtId="0" fontId="35" fillId="2" borderId="3" xfId="0" applyFont="1" applyFill="1" applyBorder="1"/>
    <xf numFmtId="41" fontId="36" fillId="0" borderId="0" xfId="1" applyFont="1"/>
    <xf numFmtId="0" fontId="37" fillId="2" borderId="0" xfId="0" applyFont="1" applyFill="1"/>
    <xf numFmtId="41" fontId="34" fillId="2" borderId="0" xfId="1" applyFont="1" applyFill="1" applyBorder="1"/>
    <xf numFmtId="41" fontId="35" fillId="2" borderId="0" xfId="1" applyFont="1" applyFill="1" applyBorder="1"/>
    <xf numFmtId="0" fontId="41" fillId="2" borderId="0" xfId="0" applyFont="1" applyFill="1" applyAlignment="1">
      <alignment horizontal="left"/>
    </xf>
    <xf numFmtId="0" fontId="41" fillId="2" borderId="2" xfId="0" applyFont="1" applyFill="1" applyBorder="1" applyAlignment="1">
      <alignment horizontal="center"/>
    </xf>
    <xf numFmtId="0" fontId="42" fillId="0" borderId="0" xfId="0" applyFont="1"/>
    <xf numFmtId="0" fontId="41" fillId="2" borderId="0" xfId="0" applyFont="1" applyFill="1" applyAlignment="1">
      <alignment horizontal="center"/>
    </xf>
    <xf numFmtId="0" fontId="41" fillId="2" borderId="1" xfId="0" applyFont="1" applyFill="1" applyBorder="1" applyAlignment="1">
      <alignment horizontal="center"/>
    </xf>
    <xf numFmtId="41" fontId="42" fillId="0" borderId="0" xfId="1" applyFont="1"/>
    <xf numFmtId="0" fontId="41" fillId="5" borderId="0" xfId="0" applyFont="1" applyFill="1"/>
    <xf numFmtId="0" fontId="42" fillId="2" borderId="0" xfId="0" applyFont="1" applyFill="1" applyAlignment="1">
      <alignment horizontal="left" indent="2"/>
    </xf>
    <xf numFmtId="41" fontId="36" fillId="2" borderId="0" xfId="1" applyFont="1" applyFill="1"/>
    <xf numFmtId="41" fontId="36" fillId="2" borderId="3" xfId="1" applyFont="1" applyFill="1" applyBorder="1"/>
    <xf numFmtId="41" fontId="36" fillId="0" borderId="3" xfId="1" applyFont="1" applyBorder="1"/>
    <xf numFmtId="41" fontId="36" fillId="2" borderId="0" xfId="1" applyFont="1" applyFill="1" applyAlignment="1">
      <alignment horizontal="center" vertical="center"/>
    </xf>
    <xf numFmtId="41" fontId="37" fillId="2" borderId="0" xfId="1" applyFont="1" applyFill="1" applyBorder="1" applyAlignment="1">
      <alignment horizontal="center" vertical="center"/>
    </xf>
    <xf numFmtId="41" fontId="36" fillId="2" borderId="0" xfId="1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41" fontId="37" fillId="2" borderId="0" xfId="1" applyFont="1" applyFill="1" applyAlignment="1">
      <alignment horizontal="center"/>
    </xf>
    <xf numFmtId="41" fontId="37" fillId="2" borderId="0" xfId="1" applyFont="1" applyFill="1" applyBorder="1" applyAlignment="1">
      <alignment horizontal="center"/>
    </xf>
    <xf numFmtId="41" fontId="37" fillId="2" borderId="1" xfId="1" applyFont="1" applyFill="1" applyBorder="1" applyAlignment="1">
      <alignment horizontal="center"/>
    </xf>
    <xf numFmtId="41" fontId="36" fillId="5" borderId="0" xfId="1" applyFont="1" applyFill="1" applyBorder="1"/>
    <xf numFmtId="41" fontId="34" fillId="5" borderId="0" xfId="1" applyFont="1" applyFill="1" applyBorder="1"/>
    <xf numFmtId="41" fontId="36" fillId="0" borderId="1" xfId="1" applyFont="1" applyBorder="1"/>
    <xf numFmtId="41" fontId="34" fillId="2" borderId="1" xfId="1" applyFont="1" applyFill="1" applyBorder="1"/>
    <xf numFmtId="41" fontId="34" fillId="5" borderId="1" xfId="1" applyFont="1" applyFill="1" applyBorder="1"/>
    <xf numFmtId="0" fontId="37" fillId="0" borderId="0" xfId="0" applyFont="1"/>
    <xf numFmtId="41" fontId="37" fillId="0" borderId="0" xfId="1" applyFont="1"/>
    <xf numFmtId="41" fontId="37" fillId="5" borderId="0" xfId="1" applyFont="1" applyFill="1"/>
    <xf numFmtId="0" fontId="35" fillId="2" borderId="0" xfId="0" applyFont="1" applyFill="1"/>
    <xf numFmtId="41" fontId="35" fillId="2" borderId="0" xfId="1" applyFont="1" applyFill="1" applyBorder="1" applyAlignment="1">
      <alignment horizontal="center"/>
    </xf>
    <xf numFmtId="41" fontId="35" fillId="2" borderId="0" xfId="1" applyFont="1" applyFill="1" applyBorder="1" applyAlignment="1">
      <alignment horizontal="center" vertical="center"/>
    </xf>
    <xf numFmtId="41" fontId="35" fillId="2" borderId="0" xfId="1" applyFont="1" applyFill="1" applyAlignment="1">
      <alignment horizontal="center"/>
    </xf>
    <xf numFmtId="41" fontId="35" fillId="2" borderId="1" xfId="1" applyFont="1" applyFill="1" applyBorder="1" applyAlignment="1">
      <alignment horizontal="center"/>
    </xf>
    <xf numFmtId="3" fontId="36" fillId="2" borderId="0" xfId="1" applyNumberFormat="1" applyFont="1" applyFill="1" applyBorder="1"/>
    <xf numFmtId="3" fontId="36" fillId="2" borderId="0" xfId="1" applyNumberFormat="1" applyFont="1" applyFill="1"/>
    <xf numFmtId="3" fontId="36" fillId="5" borderId="0" xfId="1" applyNumberFormat="1" applyFont="1" applyFill="1" applyBorder="1"/>
    <xf numFmtId="3" fontId="36" fillId="0" borderId="0" xfId="1" applyNumberFormat="1" applyFont="1"/>
    <xf numFmtId="3" fontId="34" fillId="2" borderId="0" xfId="1" applyNumberFormat="1" applyFont="1" applyFill="1" applyBorder="1"/>
    <xf numFmtId="3" fontId="34" fillId="5" borderId="0" xfId="1" applyNumberFormat="1" applyFont="1" applyFill="1" applyBorder="1"/>
    <xf numFmtId="3" fontId="36" fillId="0" borderId="1" xfId="1" applyNumberFormat="1" applyFont="1" applyBorder="1"/>
    <xf numFmtId="3" fontId="34" fillId="2" borderId="1" xfId="1" applyNumberFormat="1" applyFont="1" applyFill="1" applyBorder="1"/>
    <xf numFmtId="3" fontId="34" fillId="5" borderId="1" xfId="1" applyNumberFormat="1" applyFont="1" applyFill="1" applyBorder="1"/>
    <xf numFmtId="3" fontId="37" fillId="0" borderId="0" xfId="1" applyNumberFormat="1" applyFont="1"/>
    <xf numFmtId="3" fontId="37" fillId="5" borderId="0" xfId="1" applyNumberFormat="1" applyFont="1" applyFill="1"/>
    <xf numFmtId="0" fontId="36" fillId="2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41" fontId="36" fillId="0" borderId="0" xfId="0" applyNumberFormat="1" applyFont="1"/>
    <xf numFmtId="0" fontId="36" fillId="2" borderId="0" xfId="0" applyFont="1" applyFill="1" applyAlignment="1">
      <alignment horizontal="left" indent="2"/>
    </xf>
    <xf numFmtId="0" fontId="36" fillId="0" borderId="0" xfId="0" applyFont="1" applyAlignment="1">
      <alignment horizontal="left" indent="2"/>
    </xf>
    <xf numFmtId="41" fontId="37" fillId="5" borderId="0" xfId="1" applyFont="1" applyFill="1" applyBorder="1"/>
    <xf numFmtId="41" fontId="37" fillId="2" borderId="0" xfId="1" applyFont="1" applyFill="1"/>
    <xf numFmtId="41" fontId="36" fillId="0" borderId="0" xfId="1" applyFont="1" applyAlignment="1">
      <alignment horizontal="center" vertical="center"/>
    </xf>
    <xf numFmtId="37" fontId="46" fillId="3" borderId="0" xfId="10" applyFont="1" applyFill="1"/>
    <xf numFmtId="41" fontId="36" fillId="2" borderId="1" xfId="1" applyFont="1" applyFill="1" applyBorder="1"/>
    <xf numFmtId="41" fontId="36" fillId="5" borderId="1" xfId="1" applyFont="1" applyFill="1" applyBorder="1"/>
    <xf numFmtId="41" fontId="36" fillId="0" borderId="0" xfId="1" applyFont="1" applyBorder="1"/>
    <xf numFmtId="37" fontId="10" fillId="4" borderId="0" xfId="10" applyFont="1" applyFill="1" applyAlignment="1">
      <alignment horizontal="center"/>
    </xf>
    <xf numFmtId="37" fontId="16" fillId="4" borderId="0" xfId="10" applyFont="1" applyFill="1" applyAlignment="1">
      <alignment horizontal="center" vertical="center"/>
    </xf>
    <xf numFmtId="37" fontId="19" fillId="0" borderId="0" xfId="10" applyFont="1" applyAlignment="1">
      <alignment horizontal="center"/>
    </xf>
    <xf numFmtId="0" fontId="36" fillId="2" borderId="0" xfId="0" applyFont="1" applyFill="1" applyAlignment="1">
      <alignment horizontal="left" vertical="top" wrapText="1"/>
    </xf>
    <xf numFmtId="37" fontId="21" fillId="4" borderId="0" xfId="10" applyFont="1" applyFill="1" applyAlignment="1">
      <alignment horizontal="center" vertical="top" wrapText="1"/>
    </xf>
    <xf numFmtId="37" fontId="18" fillId="0" borderId="0" xfId="10" applyFont="1" applyAlignment="1">
      <alignment horizontal="center"/>
    </xf>
    <xf numFmtId="37" fontId="15" fillId="4" borderId="0" xfId="10" applyFont="1" applyFill="1" applyAlignment="1">
      <alignment horizontal="center"/>
    </xf>
    <xf numFmtId="0" fontId="35" fillId="2" borderId="0" xfId="0" applyFont="1" applyFill="1" applyAlignment="1">
      <alignment horizontal="left" vertical="center"/>
    </xf>
    <xf numFmtId="37" fontId="16" fillId="3" borderId="0" xfId="10" applyFont="1" applyFill="1" applyAlignment="1">
      <alignment horizontal="center"/>
    </xf>
    <xf numFmtId="0" fontId="41" fillId="2" borderId="1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center" vertical="center"/>
    </xf>
    <xf numFmtId="14" fontId="36" fillId="2" borderId="0" xfId="0" applyNumberFormat="1" applyFont="1" applyFill="1" applyAlignment="1">
      <alignment horizontal="center" vertical="center"/>
    </xf>
    <xf numFmtId="0" fontId="36" fillId="2" borderId="0" xfId="0" applyFont="1" applyFill="1" applyAlignment="1">
      <alignment horizontal="center" vertical="center"/>
    </xf>
    <xf numFmtId="0" fontId="41" fillId="2" borderId="0" xfId="0" applyFont="1" applyFill="1" applyAlignment="1">
      <alignment horizontal="left" wrapText="1"/>
    </xf>
    <xf numFmtId="0" fontId="41" fillId="2" borderId="0" xfId="0" applyFont="1" applyFill="1" applyAlignment="1">
      <alignment horizontal="left"/>
    </xf>
    <xf numFmtId="0" fontId="41" fillId="2" borderId="2" xfId="0" applyFont="1" applyFill="1" applyBorder="1" applyAlignment="1">
      <alignment horizontal="center" vertical="center"/>
    </xf>
    <xf numFmtId="0" fontId="41" fillId="2" borderId="2" xfId="0" applyFont="1" applyFill="1" applyBorder="1" applyAlignment="1">
      <alignment horizontal="center" wrapText="1"/>
    </xf>
    <xf numFmtId="0" fontId="41" fillId="2" borderId="2" xfId="0" applyFont="1" applyFill="1" applyBorder="1" applyAlignment="1">
      <alignment horizontal="center"/>
    </xf>
    <xf numFmtId="0" fontId="45" fillId="2" borderId="0" xfId="0" applyFont="1" applyFill="1" applyAlignment="1">
      <alignment horizontal="center" vertical="center"/>
    </xf>
    <xf numFmtId="41" fontId="37" fillId="2" borderId="2" xfId="1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/>
    </xf>
    <xf numFmtId="41" fontId="37" fillId="2" borderId="2" xfId="1" applyFont="1" applyFill="1" applyBorder="1" applyAlignment="1">
      <alignment horizontal="center" vertical="center" wrapText="1"/>
    </xf>
    <xf numFmtId="41" fontId="35" fillId="2" borderId="2" xfId="1" applyFont="1" applyFill="1" applyBorder="1" applyAlignment="1">
      <alignment horizontal="center" vertical="center"/>
    </xf>
    <xf numFmtId="0" fontId="35" fillId="2" borderId="0" xfId="0" applyFont="1" applyFill="1" applyAlignment="1">
      <alignment horizontal="left"/>
    </xf>
    <xf numFmtId="41" fontId="35" fillId="2" borderId="2" xfId="1" applyFont="1" applyFill="1" applyBorder="1" applyAlignment="1">
      <alignment horizontal="center" vertical="center" wrapText="1"/>
    </xf>
    <xf numFmtId="0" fontId="37" fillId="2" borderId="0" xfId="0" applyFont="1" applyFill="1" applyAlignment="1">
      <alignment horizontal="center" vertical="center"/>
    </xf>
    <xf numFmtId="41" fontId="2" fillId="2" borderId="2" xfId="1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41" fontId="2" fillId="2" borderId="2" xfId="1" applyFont="1" applyFill="1" applyBorder="1" applyAlignment="1">
      <alignment horizontal="center" vertical="center" wrapText="1"/>
    </xf>
    <xf numFmtId="14" fontId="47" fillId="0" borderId="0" xfId="10" applyNumberFormat="1" applyFont="1" applyAlignment="1">
      <alignment horizontal="center"/>
    </xf>
  </cellXfs>
  <cellStyles count="13">
    <cellStyle name="Hipervínculo" xfId="2" builtinId="8"/>
    <cellStyle name="Hipervínculo 2" xfId="12" xr:uid="{234B6F96-9BD4-499C-BB59-1DC0D772F1A5}"/>
    <cellStyle name="Millares [0]" xfId="1" builtinId="6"/>
    <cellStyle name="Millares [0] 2" xfId="8" xr:uid="{00000000-0005-0000-0000-000003000000}"/>
    <cellStyle name="Millares [0] 3" xfId="6" xr:uid="{00000000-0005-0000-0000-000004000000}"/>
    <cellStyle name="Normal" xfId="0" builtinId="0"/>
    <cellStyle name="Normal 2" xfId="7" xr:uid="{00000000-0005-0000-0000-000006000000}"/>
    <cellStyle name="Normal 2 14 2" xfId="10" xr:uid="{182F237F-C731-4AE5-8E19-31414F3EDA7D}"/>
    <cellStyle name="Normal 3" xfId="4" xr:uid="{00000000-0005-0000-0000-000007000000}"/>
    <cellStyle name="Normal_BG-bcos-Jul-2001" xfId="11" xr:uid="{9B80EDB6-8829-4CFB-91A8-1A2D58DF0C95}"/>
    <cellStyle name="Porcentaje" xfId="3" builtinId="5"/>
    <cellStyle name="Porcentaje 2" xfId="9" xr:uid="{00000000-0005-0000-0000-000009000000}"/>
    <cellStyle name="Porcentaje 3" xfId="5" xr:uid="{00000000-0005-0000-0000-00000A000000}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1</xdr:row>
      <xdr:rowOff>38100</xdr:rowOff>
    </xdr:from>
    <xdr:to>
      <xdr:col>7</xdr:col>
      <xdr:colOff>340995</xdr:colOff>
      <xdr:row>7</xdr:row>
      <xdr:rowOff>120015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C3B7D9D-5ABF-40C9-84F3-D160D8434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3460" y="213360"/>
          <a:ext cx="1430655" cy="1383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716280</xdr:colOff>
      <xdr:row>0</xdr:row>
      <xdr:rowOff>83820</xdr:rowOff>
    </xdr:from>
    <xdr:to>
      <xdr:col>4</xdr:col>
      <xdr:colOff>249555</xdr:colOff>
      <xdr:row>5</xdr:row>
      <xdr:rowOff>243840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B20B7877-6804-4A0C-9D17-ABAECBC00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8180" y="83820"/>
          <a:ext cx="1430655" cy="1383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15241</xdr:colOff>
      <xdr:row>0</xdr:row>
      <xdr:rowOff>129540</xdr:rowOff>
    </xdr:from>
    <xdr:to>
      <xdr:col>2</xdr:col>
      <xdr:colOff>249556</xdr:colOff>
      <xdr:row>7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4F98ACD-C985-4372-8EF0-DC36AF858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1" y="129540"/>
          <a:ext cx="1592580" cy="13030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15241</xdr:colOff>
      <xdr:row>0</xdr:row>
      <xdr:rowOff>129540</xdr:rowOff>
    </xdr:from>
    <xdr:to>
      <xdr:col>1</xdr:col>
      <xdr:colOff>1615441</xdr:colOff>
      <xdr:row>7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63055C-5CF0-405A-84AF-9CE5FF466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1" y="129540"/>
          <a:ext cx="1592580" cy="13030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15241</xdr:colOff>
      <xdr:row>0</xdr:row>
      <xdr:rowOff>129540</xdr:rowOff>
    </xdr:from>
    <xdr:to>
      <xdr:col>1</xdr:col>
      <xdr:colOff>1619251</xdr:colOff>
      <xdr:row>7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A8F227-CD6B-4332-BD25-C59C5E906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1" y="129540"/>
          <a:ext cx="1592580" cy="13030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15241</xdr:colOff>
      <xdr:row>0</xdr:row>
      <xdr:rowOff>129540</xdr:rowOff>
    </xdr:from>
    <xdr:to>
      <xdr:col>1</xdr:col>
      <xdr:colOff>1619251</xdr:colOff>
      <xdr:row>7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31F9DD-2062-49F2-BF6F-DE9E71202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33350"/>
          <a:ext cx="1590675" cy="12858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15241</xdr:colOff>
      <xdr:row>0</xdr:row>
      <xdr:rowOff>129540</xdr:rowOff>
    </xdr:from>
    <xdr:to>
      <xdr:col>1</xdr:col>
      <xdr:colOff>1615441</xdr:colOff>
      <xdr:row>7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BAFB61-C70C-4CEA-BA87-C11814B2D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1" y="129540"/>
          <a:ext cx="1592580" cy="13030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15241</xdr:colOff>
      <xdr:row>0</xdr:row>
      <xdr:rowOff>129540</xdr:rowOff>
    </xdr:from>
    <xdr:to>
      <xdr:col>1</xdr:col>
      <xdr:colOff>1615441</xdr:colOff>
      <xdr:row>7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BA3D54-B678-4D2B-B6F7-D9DAAC13B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1" y="129540"/>
          <a:ext cx="1592580" cy="130302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15241</xdr:colOff>
      <xdr:row>0</xdr:row>
      <xdr:rowOff>129540</xdr:rowOff>
    </xdr:from>
    <xdr:to>
      <xdr:col>1</xdr:col>
      <xdr:colOff>1607821</xdr:colOff>
      <xdr:row>7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39CD2F-C1F6-47B3-B5EB-E1ADC37C0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1" y="129540"/>
          <a:ext cx="1592580" cy="13030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acosta/Desktop/1_BOLB%200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 Impresa"/>
      <sheetName val="Carátula"/>
      <sheetName val="Índic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768C3-4860-463B-B633-CC7523C84C14}">
  <sheetPr>
    <tabColor theme="0" tint="-0.14999847407452621"/>
    <pageSetUpPr fitToPage="1"/>
  </sheetPr>
  <dimension ref="A1:N29"/>
  <sheetViews>
    <sheetView showGridLines="0" topLeftCell="A8" zoomScaleNormal="100" zoomScaleSheetLayoutView="80" workbookViewId="0">
      <selection activeCell="B20" sqref="B20:M20"/>
    </sheetView>
  </sheetViews>
  <sheetFormatPr baseColWidth="10" defaultColWidth="14.6640625" defaultRowHeight="13.8" x14ac:dyDescent="0.3"/>
  <cols>
    <col min="1" max="1" width="2.88671875" style="8" customWidth="1"/>
    <col min="2" max="2" width="27.88671875" style="8" customWidth="1"/>
    <col min="3" max="5" width="13.6640625" style="8" customWidth="1"/>
    <col min="6" max="6" width="3.33203125" style="8" customWidth="1"/>
    <col min="7" max="7" width="13.6640625" style="8" customWidth="1"/>
    <col min="8" max="8" width="22.33203125" style="8" customWidth="1"/>
    <col min="9" max="12" width="13.6640625" style="8" customWidth="1"/>
    <col min="13" max="13" width="3.33203125" style="8" customWidth="1"/>
    <col min="14" max="14" width="13.6640625" style="8" customWidth="1"/>
    <col min="15" max="16384" width="14.6640625" style="8"/>
  </cols>
  <sheetData>
    <row r="1" spans="1:14" x14ac:dyDescent="0.3">
      <c r="A1" s="61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4" x14ac:dyDescent="0.3">
      <c r="A2" s="61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</row>
    <row r="3" spans="1:14" x14ac:dyDescent="0.3">
      <c r="A3" s="61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</row>
    <row r="4" spans="1:14" ht="27.75" customHeight="1" x14ac:dyDescent="0.5">
      <c r="A4" s="61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9"/>
    </row>
    <row r="5" spans="1:14" ht="18" x14ac:dyDescent="0.35">
      <c r="A5" s="61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0"/>
    </row>
    <row r="6" spans="1:14" ht="15.75" customHeight="1" x14ac:dyDescent="0.3">
      <c r="A6" s="61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1"/>
    </row>
    <row r="7" spans="1:14" x14ac:dyDescent="0.3">
      <c r="A7" s="61"/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</row>
    <row r="8" spans="1:14" x14ac:dyDescent="0.3">
      <c r="A8" s="61"/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</row>
    <row r="9" spans="1:14" ht="28.8" x14ac:dyDescent="0.55000000000000004">
      <c r="A9" s="61"/>
      <c r="B9" s="156" t="s">
        <v>0</v>
      </c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</row>
    <row r="10" spans="1:14" ht="23.4" customHeight="1" x14ac:dyDescent="0.3">
      <c r="A10" s="61"/>
      <c r="B10" s="151" t="s">
        <v>1</v>
      </c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</row>
    <row r="11" spans="1:14" ht="29.4" customHeight="1" x14ac:dyDescent="0.3">
      <c r="A11" s="61"/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</row>
    <row r="12" spans="1:14" ht="15.75" customHeight="1" x14ac:dyDescent="0.45">
      <c r="B12" s="155"/>
      <c r="C12" s="155"/>
      <c r="D12" s="155"/>
      <c r="E12" s="155"/>
      <c r="F12" s="155"/>
      <c r="G12" s="155"/>
      <c r="H12" s="155"/>
      <c r="I12" s="155"/>
    </row>
    <row r="13" spans="1:14" ht="33" x14ac:dyDescent="0.6">
      <c r="B13" s="152" t="s">
        <v>2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</row>
    <row r="14" spans="1:14" ht="9" customHeight="1" x14ac:dyDescent="0.3"/>
    <row r="15" spans="1:14" ht="33" x14ac:dyDescent="0.6">
      <c r="B15" s="152" t="s">
        <v>3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</row>
    <row r="16" spans="1:14" ht="12.75" customHeight="1" x14ac:dyDescent="0.55000000000000004">
      <c r="B16" s="13"/>
      <c r="C16" s="13"/>
      <c r="D16" s="13"/>
      <c r="E16" s="13"/>
      <c r="F16" s="13"/>
      <c r="G16" s="13"/>
      <c r="H16" s="13"/>
      <c r="I16" s="13"/>
    </row>
    <row r="17" spans="1:13" ht="29.4" x14ac:dyDescent="0.55000000000000004">
      <c r="B17" s="181">
        <v>45199</v>
      </c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</row>
    <row r="18" spans="1:13" ht="11.25" customHeight="1" x14ac:dyDescent="0.55000000000000004">
      <c r="B18" s="13"/>
      <c r="C18" s="13"/>
      <c r="D18" s="13"/>
      <c r="E18" s="13"/>
      <c r="F18" s="13"/>
      <c r="G18" s="13"/>
      <c r="H18" s="13"/>
      <c r="I18" s="13"/>
    </row>
    <row r="19" spans="1:13" s="4" customFormat="1" ht="21" customHeight="1" x14ac:dyDescent="0.3">
      <c r="B19" s="157" t="s">
        <v>95</v>
      </c>
      <c r="C19" s="157"/>
      <c r="D19" s="157"/>
      <c r="E19" s="157"/>
      <c r="F19" s="157"/>
      <c r="G19" s="157"/>
      <c r="H19" s="157"/>
      <c r="I19" s="60"/>
      <c r="J19" s="60"/>
      <c r="K19" s="60"/>
      <c r="L19" s="60"/>
      <c r="M19" s="60"/>
    </row>
    <row r="20" spans="1:13" s="4" customFormat="1" ht="13.5" customHeight="1" x14ac:dyDescent="0.3">
      <c r="A20" s="62" t="s">
        <v>87</v>
      </c>
      <c r="B20" s="153" t="s">
        <v>129</v>
      </c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</row>
    <row r="21" spans="1:13" s="4" customFormat="1" ht="60.75" customHeight="1" x14ac:dyDescent="0.3">
      <c r="A21" s="62"/>
      <c r="B21" s="153" t="s">
        <v>128</v>
      </c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</row>
    <row r="22" spans="1:13" s="4" customFormat="1" ht="14.25" customHeight="1" x14ac:dyDescent="0.3">
      <c r="A22" s="62" t="s">
        <v>88</v>
      </c>
      <c r="B22" s="153" t="s">
        <v>96</v>
      </c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</row>
    <row r="23" spans="1:13" s="4" customFormat="1" ht="14.25" customHeight="1" x14ac:dyDescent="0.3">
      <c r="A23" s="62" t="s">
        <v>89</v>
      </c>
      <c r="B23" s="153" t="s">
        <v>91</v>
      </c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</row>
    <row r="24" spans="1:13" s="4" customFormat="1" ht="14.25" customHeight="1" x14ac:dyDescent="0.3">
      <c r="A24" s="62" t="s">
        <v>90</v>
      </c>
      <c r="B24" s="153" t="s">
        <v>92</v>
      </c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</row>
    <row r="25" spans="1:13" ht="28.8" x14ac:dyDescent="0.55000000000000004">
      <c r="B25" s="16"/>
      <c r="C25" s="16"/>
      <c r="D25" s="16"/>
      <c r="E25" s="16"/>
      <c r="F25" s="16"/>
      <c r="G25" s="16"/>
      <c r="H25" s="16"/>
      <c r="I25" s="16"/>
    </row>
    <row r="26" spans="1:13" ht="29.4" customHeight="1" x14ac:dyDescent="0.3">
      <c r="A26" s="61"/>
      <c r="B26" s="154" t="s">
        <v>4</v>
      </c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</row>
    <row r="27" spans="1:13" ht="29.4" customHeight="1" x14ac:dyDescent="0.3">
      <c r="A27" s="61"/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</row>
    <row r="28" spans="1:13" ht="29.4" x14ac:dyDescent="0.55000000000000004">
      <c r="B28" s="14"/>
      <c r="C28" s="14"/>
      <c r="D28" s="14"/>
      <c r="E28" s="14"/>
      <c r="F28" s="14"/>
      <c r="G28" s="14"/>
      <c r="H28" s="14"/>
      <c r="I28" s="15"/>
    </row>
    <row r="29" spans="1:13" ht="29.4" x14ac:dyDescent="0.55000000000000004">
      <c r="B29" s="14"/>
      <c r="C29" s="14"/>
      <c r="D29" s="14"/>
      <c r="E29" s="14"/>
      <c r="F29" s="14"/>
      <c r="G29" s="14"/>
      <c r="H29" s="14"/>
      <c r="I29" s="15"/>
    </row>
  </sheetData>
  <mergeCells count="14">
    <mergeCell ref="B24:M24"/>
    <mergeCell ref="B26:M27"/>
    <mergeCell ref="B12:I12"/>
    <mergeCell ref="B9:M9"/>
    <mergeCell ref="B20:M20"/>
    <mergeCell ref="B19:H19"/>
    <mergeCell ref="B22:M22"/>
    <mergeCell ref="B23:M23"/>
    <mergeCell ref="B21:M21"/>
    <mergeCell ref="B1:M8"/>
    <mergeCell ref="B10:M11"/>
    <mergeCell ref="B13:M13"/>
    <mergeCell ref="B15:M15"/>
    <mergeCell ref="B17:M1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7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D1118-D444-4697-A9F0-A516B64EF69B}">
  <sheetPr>
    <tabColor theme="0" tint="-0.14999847407452621"/>
    <pageSetUpPr fitToPage="1"/>
  </sheetPr>
  <dimension ref="A1:O32"/>
  <sheetViews>
    <sheetView showGridLines="0" view="pageBreakPreview" zoomScale="85" zoomScaleNormal="100" zoomScaleSheetLayoutView="85" workbookViewId="0">
      <selection activeCell="K18" sqref="K18"/>
    </sheetView>
  </sheetViews>
  <sheetFormatPr baseColWidth="10" defaultColWidth="14.6640625" defaultRowHeight="18" x14ac:dyDescent="0.35"/>
  <cols>
    <col min="1" max="1" width="8.6640625" style="8" customWidth="1"/>
    <col min="2" max="2" width="46.33203125" style="21" customWidth="1"/>
    <col min="3" max="4" width="13.6640625" style="8" customWidth="1"/>
    <col min="5" max="5" width="12.88671875" style="8" customWidth="1"/>
    <col min="6" max="6" width="5.6640625" style="8" customWidth="1"/>
    <col min="7" max="7" width="15.44140625" style="8" customWidth="1"/>
    <col min="8" max="8" width="13.6640625" style="8" customWidth="1"/>
    <col min="9" max="9" width="20.33203125" style="8" customWidth="1"/>
    <col min="10" max="10" width="3.33203125" style="8" customWidth="1"/>
    <col min="11" max="11" width="5" style="8" customWidth="1"/>
    <col min="12" max="13" width="13.6640625" style="8" customWidth="1"/>
    <col min="14" max="14" width="3.33203125" style="8" customWidth="1"/>
    <col min="15" max="17" width="13.6640625" style="8" customWidth="1"/>
    <col min="18" max="16384" width="14.6640625" style="8"/>
  </cols>
  <sheetData>
    <row r="1" spans="1:15" x14ac:dyDescent="0.35">
      <c r="A1" s="7"/>
      <c r="B1" s="24" t="s">
        <v>5</v>
      </c>
      <c r="C1" s="7"/>
      <c r="D1" s="7"/>
      <c r="E1" s="7"/>
      <c r="F1" s="7"/>
      <c r="G1" s="24" t="s">
        <v>2</v>
      </c>
      <c r="H1" s="7"/>
      <c r="I1" s="7"/>
    </row>
    <row r="2" spans="1:15" x14ac:dyDescent="0.35">
      <c r="A2" s="17"/>
      <c r="B2" s="24" t="s">
        <v>6</v>
      </c>
      <c r="C2" s="17"/>
      <c r="D2" s="17"/>
      <c r="E2" s="17"/>
      <c r="F2" s="17"/>
      <c r="G2" s="24" t="s">
        <v>3</v>
      </c>
      <c r="H2" s="17"/>
      <c r="I2" s="17"/>
      <c r="J2" s="20"/>
      <c r="K2" s="20"/>
      <c r="L2" s="20"/>
      <c r="M2" s="20"/>
      <c r="N2" s="20"/>
      <c r="O2" s="20"/>
    </row>
    <row r="3" spans="1:15" ht="23.4" x14ac:dyDescent="0.45">
      <c r="A3" s="17"/>
      <c r="B3" s="18"/>
      <c r="C3" s="17"/>
      <c r="D3" s="17"/>
      <c r="E3" s="17"/>
      <c r="F3" s="17"/>
      <c r="G3" s="19"/>
      <c r="H3" s="17"/>
      <c r="I3" s="17"/>
      <c r="J3" s="20"/>
      <c r="K3" s="20"/>
      <c r="L3" s="20"/>
      <c r="M3" s="20"/>
      <c r="N3" s="20"/>
      <c r="O3" s="20"/>
    </row>
    <row r="4" spans="1:15" ht="13.8" x14ac:dyDescent="0.3">
      <c r="A4" s="17"/>
      <c r="B4" s="17"/>
      <c r="C4" s="17"/>
      <c r="D4" s="17"/>
      <c r="E4" s="17"/>
      <c r="F4" s="17"/>
      <c r="G4" s="17"/>
      <c r="H4" s="17"/>
      <c r="I4" s="17"/>
      <c r="J4" s="20"/>
      <c r="K4" s="20"/>
      <c r="L4" s="20"/>
      <c r="M4" s="20"/>
      <c r="N4" s="20"/>
      <c r="O4" s="20"/>
    </row>
    <row r="5" spans="1:15" ht="23.4" x14ac:dyDescent="0.45">
      <c r="A5" s="17"/>
      <c r="B5" s="17"/>
      <c r="C5" s="17"/>
      <c r="D5" s="18"/>
      <c r="E5" s="17"/>
      <c r="F5" s="17"/>
      <c r="G5" s="17"/>
      <c r="H5" s="17"/>
      <c r="I5" s="17"/>
      <c r="J5" s="20"/>
      <c r="K5" s="20"/>
      <c r="L5" s="20"/>
      <c r="M5" s="20"/>
      <c r="N5" s="20"/>
      <c r="O5" s="20"/>
    </row>
    <row r="6" spans="1:15" ht="23.4" x14ac:dyDescent="0.45">
      <c r="A6" s="17"/>
      <c r="B6" s="17"/>
      <c r="C6" s="17"/>
      <c r="D6" s="18"/>
      <c r="E6" s="17"/>
      <c r="F6" s="17"/>
      <c r="G6" s="17"/>
      <c r="H6" s="17"/>
      <c r="I6" s="17"/>
      <c r="J6" s="20"/>
      <c r="K6" s="20"/>
      <c r="L6" s="20"/>
      <c r="M6" s="20"/>
      <c r="N6" s="20"/>
      <c r="O6" s="20"/>
    </row>
    <row r="7" spans="1:15" ht="13.8" x14ac:dyDescent="0.3">
      <c r="A7" s="17"/>
      <c r="B7" s="17"/>
      <c r="C7" s="17"/>
      <c r="D7" s="17"/>
      <c r="E7" s="17"/>
      <c r="F7" s="17"/>
      <c r="G7" s="17"/>
      <c r="H7" s="17"/>
      <c r="I7" s="17"/>
      <c r="J7" s="20"/>
      <c r="K7" s="20"/>
      <c r="L7" s="20"/>
      <c r="M7" s="20"/>
      <c r="N7" s="20"/>
      <c r="O7" s="20"/>
    </row>
    <row r="8" spans="1:15" ht="23.4" x14ac:dyDescent="0.45">
      <c r="A8" s="158" t="s">
        <v>7</v>
      </c>
      <c r="B8" s="158"/>
      <c r="C8" s="158"/>
      <c r="D8" s="158"/>
      <c r="E8" s="158"/>
      <c r="F8" s="158"/>
      <c r="G8" s="158"/>
      <c r="H8" s="158"/>
      <c r="I8" s="158"/>
      <c r="J8" s="12"/>
      <c r="K8" s="12"/>
      <c r="L8" s="12"/>
      <c r="M8" s="20"/>
      <c r="N8" s="20"/>
      <c r="O8" s="20"/>
    </row>
    <row r="9" spans="1:15" ht="13.8" x14ac:dyDescent="0.3">
      <c r="A9" s="17"/>
      <c r="B9" s="17"/>
      <c r="C9" s="17"/>
      <c r="D9" s="17"/>
      <c r="E9" s="17"/>
      <c r="F9" s="17"/>
      <c r="G9" s="17"/>
      <c r="H9" s="17"/>
      <c r="I9" s="17"/>
      <c r="J9" s="20"/>
      <c r="K9" s="20"/>
      <c r="L9" s="20"/>
      <c r="M9" s="20"/>
      <c r="N9" s="20"/>
      <c r="O9" s="20"/>
    </row>
    <row r="10" spans="1:15" ht="13.8" x14ac:dyDescent="0.3">
      <c r="A10" s="17"/>
      <c r="B10" s="146"/>
      <c r="C10" s="17"/>
      <c r="D10" s="17"/>
      <c r="E10" s="17"/>
      <c r="F10" s="17"/>
      <c r="G10" s="17"/>
      <c r="H10" s="17"/>
      <c r="I10" s="17"/>
      <c r="J10" s="20"/>
      <c r="K10" s="20"/>
      <c r="L10" s="20"/>
      <c r="M10" s="20"/>
      <c r="N10" s="20"/>
      <c r="O10" s="20"/>
    </row>
    <row r="11" spans="1:15" ht="13.8" x14ac:dyDescent="0.3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 s="51" customFormat="1" ht="21" x14ac:dyDescent="0.4">
      <c r="B12" s="52" t="s">
        <v>94</v>
      </c>
      <c r="G12" s="53">
        <v>1</v>
      </c>
      <c r="H12" s="54"/>
    </row>
    <row r="13" spans="1:15" s="51" customFormat="1" ht="6" customHeight="1" x14ac:dyDescent="0.4">
      <c r="B13" s="55"/>
      <c r="C13" s="55"/>
      <c r="D13" s="55"/>
      <c r="E13" s="55"/>
      <c r="F13" s="55"/>
      <c r="G13" s="54"/>
    </row>
    <row r="14" spans="1:15" s="51" customFormat="1" ht="21" x14ac:dyDescent="0.4">
      <c r="B14" s="54" t="s">
        <v>8</v>
      </c>
      <c r="G14" s="56">
        <v>2</v>
      </c>
    </row>
    <row r="15" spans="1:15" s="51" customFormat="1" ht="6" customHeight="1" x14ac:dyDescent="0.4">
      <c r="B15" s="55"/>
      <c r="C15" s="55"/>
      <c r="D15" s="55"/>
      <c r="E15" s="55"/>
      <c r="F15" s="55"/>
      <c r="G15" s="54"/>
    </row>
    <row r="16" spans="1:15" s="51" customFormat="1" ht="21" x14ac:dyDescent="0.4">
      <c r="B16" s="54" t="s">
        <v>127</v>
      </c>
      <c r="G16" s="56">
        <v>3</v>
      </c>
    </row>
    <row r="17" spans="1:9" s="51" customFormat="1" ht="6" customHeight="1" x14ac:dyDescent="0.4">
      <c r="B17" s="57"/>
    </row>
    <row r="18" spans="1:9" s="51" customFormat="1" ht="21" x14ac:dyDescent="0.4">
      <c r="B18" s="54" t="s">
        <v>9</v>
      </c>
      <c r="G18" s="58">
        <v>4</v>
      </c>
    </row>
    <row r="19" spans="1:9" s="51" customFormat="1" ht="6" customHeight="1" x14ac:dyDescent="0.4">
      <c r="G19" s="59"/>
    </row>
    <row r="20" spans="1:9" s="51" customFormat="1" ht="21" x14ac:dyDescent="0.4">
      <c r="B20" s="54" t="s">
        <v>10</v>
      </c>
      <c r="G20" s="58">
        <v>5</v>
      </c>
    </row>
    <row r="21" spans="1:9" s="51" customFormat="1" ht="6" customHeight="1" x14ac:dyDescent="0.4">
      <c r="B21" s="54"/>
      <c r="G21" s="59"/>
    </row>
    <row r="22" spans="1:9" s="51" customFormat="1" ht="21" x14ac:dyDescent="0.4">
      <c r="B22" s="54" t="s">
        <v>11</v>
      </c>
      <c r="G22" s="58">
        <v>6</v>
      </c>
    </row>
    <row r="23" spans="1:9" s="23" customFormat="1" ht="6" customHeight="1" x14ac:dyDescent="0.35">
      <c r="B23" s="25"/>
      <c r="C23" s="26"/>
      <c r="D23" s="26"/>
      <c r="E23" s="26"/>
      <c r="F23" s="26"/>
      <c r="G23" s="27"/>
      <c r="H23" s="26"/>
    </row>
    <row r="24" spans="1:9" s="23" customFormat="1" ht="6" customHeight="1" x14ac:dyDescent="0.35">
      <c r="H24" s="22"/>
    </row>
    <row r="26" spans="1:9" ht="13.8" x14ac:dyDescent="0.3">
      <c r="A26" s="17"/>
      <c r="B26" s="17"/>
      <c r="C26" s="17"/>
      <c r="D26" s="17"/>
      <c r="E26" s="17"/>
      <c r="F26" s="17"/>
      <c r="G26" s="17"/>
      <c r="H26" s="17"/>
      <c r="I26" s="17"/>
    </row>
    <row r="27" spans="1:9" ht="13.8" x14ac:dyDescent="0.3">
      <c r="A27" s="17"/>
      <c r="B27" s="17"/>
      <c r="C27" s="17"/>
      <c r="D27" s="17"/>
      <c r="E27" s="17"/>
      <c r="F27" s="17"/>
      <c r="G27" s="17"/>
      <c r="H27" s="17"/>
      <c r="I27" s="17"/>
    </row>
    <row r="28" spans="1:9" ht="13.8" x14ac:dyDescent="0.3">
      <c r="A28" s="17"/>
      <c r="B28" s="17"/>
      <c r="C28" s="17"/>
      <c r="D28" s="17"/>
      <c r="E28" s="17"/>
      <c r="F28" s="17"/>
      <c r="G28" s="17"/>
      <c r="H28" s="17"/>
      <c r="I28" s="17"/>
    </row>
    <row r="29" spans="1:9" ht="13.8" x14ac:dyDescent="0.3">
      <c r="A29" s="17"/>
      <c r="B29" s="17"/>
      <c r="C29" s="17"/>
      <c r="D29" s="17"/>
      <c r="E29" s="17"/>
      <c r="F29" s="17"/>
      <c r="G29" s="17"/>
      <c r="H29" s="17"/>
      <c r="I29" s="17"/>
    </row>
    <row r="30" spans="1:9" ht="13.8" x14ac:dyDescent="0.3">
      <c r="A30" s="17"/>
      <c r="B30" s="17"/>
      <c r="C30" s="17"/>
      <c r="D30" s="17"/>
      <c r="E30" s="17"/>
      <c r="F30" s="17"/>
      <c r="G30" s="17"/>
      <c r="H30" s="17"/>
      <c r="I30" s="17"/>
    </row>
    <row r="31" spans="1:9" ht="13.8" x14ac:dyDescent="0.3">
      <c r="B31" s="20"/>
      <c r="C31" s="20"/>
      <c r="D31" s="20"/>
      <c r="E31" s="20"/>
      <c r="F31" s="20"/>
      <c r="G31" s="20"/>
    </row>
    <row r="32" spans="1:9" ht="13.8" x14ac:dyDescent="0.3">
      <c r="B32" s="20"/>
      <c r="C32" s="20"/>
      <c r="D32" s="20"/>
      <c r="E32" s="20"/>
      <c r="F32" s="20"/>
      <c r="G32" s="20"/>
    </row>
  </sheetData>
  <mergeCells count="1">
    <mergeCell ref="A8:I8"/>
  </mergeCells>
  <hyperlinks>
    <hyperlink ref="G12" location="'1_Acceso'!Área_de_impresión" display="'1_Acceso'!Área_de_impresión" xr:uid="{8E83723B-458E-4251-B77D-BA7D218A2709}"/>
    <hyperlink ref="G14" location="'2_TipoEntidad '!Área_de_impresión" display="'2_TipoEntidad '!Área_de_impresión" xr:uid="{BBAB6D98-0A41-43A1-80FD-465F3CB02F59}"/>
    <hyperlink ref="G20" location="'4_Actividad del Deudor '!Área_de_impresión" display="'4_Actividad del Deudor '!Área_de_impresión" xr:uid="{EA276792-C642-4EC9-A327-A4175BACE6CA}"/>
    <hyperlink ref="G22" location="'5_Rango de Saldo'!Área_de_impresión" display="'5_Rango de Saldo'!Área_de_impresión" xr:uid="{E6A53C97-298A-4D67-BF6C-0AC139E51675}"/>
    <hyperlink ref="G18" location="'3_Zona'!Área_de_impresión" display="'3_Zona'!Área_de_impresión" xr:uid="{6BDC0C58-0C69-423A-9838-45B3E8FBF79F}"/>
    <hyperlink ref="G16" location="'2_TipoEntidad '!Área_de_impresión" display="'2_TipoEntidad '!Área_de_impresión" xr:uid="{0BA7F03D-ACD7-4D66-A635-028B76F16C63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7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4"/>
  <sheetViews>
    <sheetView showGridLines="0" tabSelected="1" view="pageBreakPreview" zoomScale="60" zoomScaleNormal="100" workbookViewId="0">
      <selection activeCell="L19" sqref="L19"/>
    </sheetView>
  </sheetViews>
  <sheetFormatPr baseColWidth="10" defaultColWidth="11.44140625" defaultRowHeight="14.4" x14ac:dyDescent="0.3"/>
  <cols>
    <col min="1" max="1" width="1.6640625" style="67" customWidth="1"/>
    <col min="2" max="2" width="20.44140625" style="67" customWidth="1"/>
    <col min="3" max="3" width="20.88671875" style="67" customWidth="1"/>
    <col min="4" max="5" width="28.109375" style="67" customWidth="1"/>
    <col min="6" max="6" width="24.6640625" style="67" customWidth="1"/>
    <col min="7" max="7" width="24.44140625" style="66" customWidth="1"/>
    <col min="8" max="8" width="1.6640625" style="67" customWidth="1"/>
    <col min="9" max="16384" width="11.44140625" style="67"/>
  </cols>
  <sheetData>
    <row r="1" spans="1:8" x14ac:dyDescent="0.3">
      <c r="A1" s="63"/>
      <c r="B1" s="64" t="s">
        <v>12</v>
      </c>
      <c r="C1" s="65"/>
      <c r="D1" s="65"/>
      <c r="E1" s="65"/>
      <c r="F1" s="65"/>
    </row>
    <row r="2" spans="1:8" x14ac:dyDescent="0.3">
      <c r="A2" s="63"/>
      <c r="B2" s="64"/>
      <c r="C2" s="65"/>
      <c r="D2" s="65"/>
      <c r="E2" s="65"/>
      <c r="F2" s="65"/>
    </row>
    <row r="3" spans="1:8" x14ac:dyDescent="0.3">
      <c r="A3" s="63"/>
      <c r="B3" s="64"/>
      <c r="C3" s="65"/>
      <c r="D3" s="65"/>
      <c r="E3" s="65"/>
      <c r="F3" s="65"/>
    </row>
    <row r="4" spans="1:8" x14ac:dyDescent="0.3">
      <c r="A4" s="63"/>
      <c r="B4" s="64"/>
      <c r="C4" s="65"/>
      <c r="D4" s="65"/>
      <c r="E4" s="65"/>
      <c r="F4" s="65"/>
    </row>
    <row r="5" spans="1:8" x14ac:dyDescent="0.3">
      <c r="A5" s="63"/>
      <c r="B5" s="64"/>
      <c r="C5" s="65"/>
      <c r="D5" s="65"/>
      <c r="E5" s="65"/>
      <c r="F5" s="65"/>
    </row>
    <row r="6" spans="1:8" x14ac:dyDescent="0.3">
      <c r="A6" s="63"/>
      <c r="B6" s="64"/>
      <c r="C6" s="65"/>
      <c r="D6" s="65"/>
      <c r="E6" s="65"/>
      <c r="F6" s="65"/>
    </row>
    <row r="7" spans="1:8" x14ac:dyDescent="0.3">
      <c r="A7" s="63"/>
      <c r="B7" s="64"/>
      <c r="C7" s="65"/>
      <c r="D7" s="65"/>
      <c r="E7" s="65"/>
      <c r="F7" s="65"/>
    </row>
    <row r="8" spans="1:8" ht="18" x14ac:dyDescent="0.3">
      <c r="A8" s="65"/>
      <c r="B8" s="160" t="s">
        <v>93</v>
      </c>
      <c r="C8" s="160"/>
      <c r="D8" s="160"/>
      <c r="E8" s="160"/>
      <c r="F8" s="160"/>
      <c r="G8" s="160"/>
      <c r="H8" s="160"/>
    </row>
    <row r="9" spans="1:8" x14ac:dyDescent="0.3">
      <c r="A9" s="65"/>
      <c r="B9" s="161">
        <f>+Carátula!B17</f>
        <v>45199</v>
      </c>
      <c r="C9" s="162"/>
      <c r="D9" s="162"/>
      <c r="E9" s="162"/>
      <c r="F9" s="162"/>
      <c r="G9" s="162"/>
      <c r="H9" s="162"/>
    </row>
    <row r="10" spans="1:8" ht="15" thickBot="1" x14ac:dyDescent="0.35">
      <c r="A10" s="65"/>
      <c r="B10" s="68"/>
      <c r="C10" s="69"/>
      <c r="D10" s="69"/>
      <c r="E10" s="69"/>
      <c r="F10" s="69"/>
      <c r="G10" s="70"/>
      <c r="H10" s="71"/>
    </row>
    <row r="11" spans="1:8" x14ac:dyDescent="0.3">
      <c r="A11" s="65"/>
      <c r="B11" s="65"/>
      <c r="C11" s="65"/>
      <c r="D11" s="65"/>
      <c r="E11" s="65"/>
      <c r="F11" s="65"/>
    </row>
    <row r="12" spans="1:8" x14ac:dyDescent="0.3">
      <c r="A12" s="65"/>
      <c r="B12" s="65"/>
      <c r="C12" s="65"/>
      <c r="D12" s="65"/>
      <c r="E12" s="65"/>
      <c r="F12" s="65"/>
    </row>
    <row r="13" spans="1:8" ht="24" customHeight="1" x14ac:dyDescent="0.3">
      <c r="A13" s="65"/>
      <c r="B13" s="65"/>
      <c r="C13" s="72"/>
      <c r="D13" s="159" t="s">
        <v>14</v>
      </c>
      <c r="E13" s="159"/>
      <c r="F13" s="159"/>
      <c r="G13" s="73"/>
      <c r="H13" s="74"/>
    </row>
    <row r="14" spans="1:8" ht="16.2" x14ac:dyDescent="0.3">
      <c r="A14" s="65"/>
      <c r="B14" s="65"/>
      <c r="C14" s="72"/>
      <c r="D14" s="75"/>
      <c r="E14" s="75"/>
      <c r="F14" s="75"/>
      <c r="G14" s="73"/>
      <c r="H14" s="66"/>
    </row>
    <row r="15" spans="1:8" ht="24.6" customHeight="1" x14ac:dyDescent="0.3">
      <c r="A15" s="65"/>
      <c r="B15" s="65"/>
      <c r="C15" s="72" t="s">
        <v>15</v>
      </c>
      <c r="D15" s="76" t="s">
        <v>16</v>
      </c>
      <c r="E15" s="76" t="s">
        <v>17</v>
      </c>
      <c r="F15" s="76" t="s">
        <v>18</v>
      </c>
      <c r="G15" s="73"/>
      <c r="H15" s="66"/>
    </row>
    <row r="16" spans="1:8" ht="16.2" x14ac:dyDescent="0.35">
      <c r="A16" s="65"/>
      <c r="B16" s="65"/>
      <c r="C16" s="77" t="s">
        <v>19</v>
      </c>
      <c r="D16" s="78">
        <f>+F16-E16</f>
        <v>181192</v>
      </c>
      <c r="E16" s="78">
        <v>131602</v>
      </c>
      <c r="F16" s="79">
        <v>312794</v>
      </c>
      <c r="G16" s="80"/>
      <c r="H16" s="66"/>
    </row>
    <row r="17" spans="1:8" ht="16.2" x14ac:dyDescent="0.35">
      <c r="A17" s="65"/>
      <c r="B17" s="65"/>
      <c r="C17" s="77" t="s">
        <v>20</v>
      </c>
      <c r="D17" s="78">
        <f t="shared" ref="D17:D19" si="0">+F17-E17</f>
        <v>11424</v>
      </c>
      <c r="E17" s="78">
        <v>20808</v>
      </c>
      <c r="F17" s="79">
        <v>32232</v>
      </c>
      <c r="G17" s="80"/>
      <c r="H17" s="66"/>
    </row>
    <row r="18" spans="1:8" ht="16.2" x14ac:dyDescent="0.35">
      <c r="A18" s="65"/>
      <c r="B18" s="65"/>
      <c r="C18" s="77" t="s">
        <v>21</v>
      </c>
      <c r="D18" s="78">
        <f t="shared" si="0"/>
        <v>2021</v>
      </c>
      <c r="E18" s="78">
        <v>5819</v>
      </c>
      <c r="F18" s="79">
        <v>7840</v>
      </c>
      <c r="G18" s="80"/>
      <c r="H18" s="66"/>
    </row>
    <row r="19" spans="1:8" ht="16.2" x14ac:dyDescent="0.35">
      <c r="A19" s="65"/>
      <c r="B19" s="65"/>
      <c r="C19" s="77" t="s">
        <v>22</v>
      </c>
      <c r="D19" s="81">
        <f t="shared" si="0"/>
        <v>1460</v>
      </c>
      <c r="E19" s="81">
        <v>5699</v>
      </c>
      <c r="F19" s="82">
        <v>7159</v>
      </c>
      <c r="G19" s="80"/>
      <c r="H19" s="66"/>
    </row>
    <row r="20" spans="1:8" ht="16.2" x14ac:dyDescent="0.35">
      <c r="A20" s="65"/>
      <c r="B20" s="65"/>
      <c r="C20" s="77" t="s">
        <v>23</v>
      </c>
      <c r="D20" s="83">
        <f>+F20-E20</f>
        <v>196097</v>
      </c>
      <c r="E20" s="83">
        <f>SUM(E16:E19)</f>
        <v>163928</v>
      </c>
      <c r="F20" s="83">
        <v>360025</v>
      </c>
      <c r="G20" s="84"/>
      <c r="H20" s="66"/>
    </row>
    <row r="21" spans="1:8" ht="16.2" x14ac:dyDescent="0.35">
      <c r="A21" s="65"/>
      <c r="B21" s="65"/>
      <c r="C21" s="85"/>
      <c r="D21" s="85"/>
      <c r="E21" s="85"/>
      <c r="F21" s="85"/>
      <c r="G21" s="65"/>
      <c r="H21" s="66"/>
    </row>
    <row r="22" spans="1:8" ht="18" x14ac:dyDescent="0.35">
      <c r="A22" s="65"/>
      <c r="B22" s="65"/>
      <c r="C22" s="86" t="s">
        <v>97</v>
      </c>
      <c r="D22" s="85"/>
      <c r="E22" s="85"/>
      <c r="F22" s="85"/>
      <c r="G22" s="65"/>
      <c r="H22" s="66"/>
    </row>
    <row r="23" spans="1:8" x14ac:dyDescent="0.3">
      <c r="A23" s="65"/>
      <c r="B23" s="65"/>
      <c r="C23" s="65"/>
      <c r="D23" s="65"/>
      <c r="E23" s="65"/>
      <c r="F23" s="65"/>
      <c r="G23" s="65"/>
      <c r="H23" s="66"/>
    </row>
    <row r="24" spans="1:8" x14ac:dyDescent="0.3">
      <c r="G24" s="67"/>
      <c r="H24" s="66"/>
    </row>
  </sheetData>
  <mergeCells count="3">
    <mergeCell ref="D13:F13"/>
    <mergeCell ref="B8:H8"/>
    <mergeCell ref="B9:H9"/>
  </mergeCells>
  <hyperlinks>
    <hyperlink ref="B1" location="Inicio!B10" display="Ir a inicio" xr:uid="{00000000-0004-0000-0100-000000000000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67" orientation="portrait" r:id="rId1"/>
  <headerFooter alignWithMargins="0"/>
  <rowBreaks count="2" manualBreakCount="2">
    <brk id="5" min="1" max="7" man="1"/>
    <brk id="14" min="1" max="7" man="1"/>
  </rowBreaks>
  <colBreaks count="2" manualBreakCount="2">
    <brk id="2" max="46" man="1"/>
    <brk id="6" max="46" man="1"/>
  </col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F4050-EC70-4569-8FA3-26739675FF50}">
  <sheetPr>
    <pageSetUpPr fitToPage="1"/>
  </sheetPr>
  <dimension ref="A1:N42"/>
  <sheetViews>
    <sheetView showGridLines="0" view="pageBreakPreview" zoomScale="95" zoomScaleNormal="100" zoomScaleSheetLayoutView="95" workbookViewId="0">
      <selection activeCell="D37" sqref="D37"/>
    </sheetView>
  </sheetViews>
  <sheetFormatPr baseColWidth="10" defaultColWidth="11.44140625" defaultRowHeight="14.4" x14ac:dyDescent="0.3"/>
  <cols>
    <col min="1" max="1" width="1.6640625" style="67" customWidth="1"/>
    <col min="2" max="2" width="36.33203125" style="67" customWidth="1"/>
    <col min="3" max="5" width="15.6640625" style="67" customWidth="1"/>
    <col min="6" max="6" width="4.5546875" style="67" customWidth="1"/>
    <col min="7" max="9" width="13" style="67" customWidth="1"/>
    <col min="10" max="10" width="2.109375" style="67" customWidth="1"/>
    <col min="11" max="16384" width="11.44140625" style="67"/>
  </cols>
  <sheetData>
    <row r="1" spans="1:13" x14ac:dyDescent="0.3">
      <c r="A1" s="87"/>
      <c r="B1" s="87" t="s">
        <v>12</v>
      </c>
      <c r="C1" s="65"/>
      <c r="D1" s="65"/>
      <c r="E1" s="65"/>
      <c r="F1" s="65"/>
      <c r="G1" s="65"/>
      <c r="H1" s="65"/>
      <c r="I1" s="65"/>
      <c r="J1" s="65"/>
    </row>
    <row r="2" spans="1:13" x14ac:dyDescent="0.3">
      <c r="A2" s="88"/>
      <c r="B2" s="87"/>
      <c r="C2" s="65"/>
      <c r="D2" s="65"/>
      <c r="E2" s="65"/>
      <c r="F2" s="65"/>
      <c r="G2" s="66"/>
    </row>
    <row r="3" spans="1:13" x14ac:dyDescent="0.3">
      <c r="A3" s="88"/>
      <c r="B3" s="87"/>
      <c r="C3" s="65"/>
      <c r="D3" s="65"/>
      <c r="E3" s="65"/>
      <c r="F3" s="65"/>
      <c r="G3" s="66"/>
    </row>
    <row r="4" spans="1:13" x14ac:dyDescent="0.3">
      <c r="A4" s="88"/>
      <c r="B4" s="87"/>
      <c r="C4" s="65"/>
      <c r="D4" s="65"/>
      <c r="E4" s="65"/>
      <c r="F4" s="65"/>
      <c r="G4" s="66"/>
    </row>
    <row r="5" spans="1:13" x14ac:dyDescent="0.3">
      <c r="A5" s="88"/>
      <c r="B5" s="87"/>
      <c r="C5" s="65"/>
      <c r="D5" s="65"/>
      <c r="E5" s="65"/>
      <c r="F5" s="65"/>
      <c r="G5" s="66"/>
    </row>
    <row r="6" spans="1:13" x14ac:dyDescent="0.3">
      <c r="A6" s="88"/>
      <c r="B6" s="87"/>
      <c r="C6" s="65"/>
      <c r="D6" s="65"/>
      <c r="E6" s="65"/>
      <c r="F6" s="65"/>
      <c r="G6" s="66"/>
    </row>
    <row r="7" spans="1:13" x14ac:dyDescent="0.3">
      <c r="A7" s="88"/>
      <c r="B7" s="87"/>
      <c r="C7" s="65"/>
      <c r="D7" s="65"/>
      <c r="E7" s="65"/>
      <c r="F7" s="65"/>
      <c r="G7" s="66"/>
    </row>
    <row r="8" spans="1:13" ht="27" x14ac:dyDescent="0.3">
      <c r="A8" s="65"/>
      <c r="B8" s="168" t="s">
        <v>24</v>
      </c>
      <c r="C8" s="168"/>
      <c r="D8" s="168"/>
      <c r="E8" s="168"/>
      <c r="F8" s="168"/>
      <c r="G8" s="168"/>
      <c r="H8" s="168"/>
      <c r="I8" s="168"/>
      <c r="J8" s="168"/>
    </row>
    <row r="9" spans="1:13" x14ac:dyDescent="0.3">
      <c r="A9" s="65"/>
      <c r="B9" s="161">
        <f>+Carátula!B17</f>
        <v>45199</v>
      </c>
      <c r="C9" s="162"/>
      <c r="D9" s="162"/>
      <c r="E9" s="162"/>
      <c r="F9" s="162"/>
      <c r="G9" s="162"/>
      <c r="H9" s="162"/>
      <c r="I9" s="162"/>
      <c r="J9" s="162"/>
    </row>
    <row r="10" spans="1:13" ht="15" thickBot="1" x14ac:dyDescent="0.35">
      <c r="A10" s="65"/>
      <c r="B10" s="90"/>
      <c r="C10" s="69"/>
      <c r="D10" s="69"/>
      <c r="E10" s="69"/>
      <c r="F10" s="69"/>
      <c r="G10" s="70"/>
      <c r="H10" s="71"/>
      <c r="I10" s="71"/>
      <c r="J10" s="71"/>
    </row>
    <row r="11" spans="1:13" x14ac:dyDescent="0.3">
      <c r="A11" s="65"/>
      <c r="B11" s="65"/>
      <c r="C11" s="65"/>
      <c r="D11" s="65"/>
      <c r="E11" s="65"/>
      <c r="F11" s="65"/>
      <c r="G11" s="65"/>
      <c r="H11" s="65"/>
      <c r="I11" s="65"/>
      <c r="J11" s="65"/>
    </row>
    <row r="12" spans="1:13" x14ac:dyDescent="0.3">
      <c r="A12" s="65"/>
      <c r="B12" s="65"/>
      <c r="C12" s="65"/>
      <c r="D12" s="65"/>
      <c r="E12" s="65"/>
      <c r="F12" s="65"/>
      <c r="G12" s="65"/>
      <c r="H12" s="65"/>
      <c r="I12" s="65"/>
      <c r="J12" s="65"/>
    </row>
    <row r="13" spans="1:13" s="97" customFormat="1" ht="32.25" customHeight="1" x14ac:dyDescent="0.35">
      <c r="A13" s="85"/>
      <c r="B13" s="163" t="s">
        <v>98</v>
      </c>
      <c r="C13" s="166" t="s">
        <v>85</v>
      </c>
      <c r="D13" s="167"/>
      <c r="E13" s="167"/>
      <c r="F13" s="85"/>
      <c r="G13" s="165" t="s">
        <v>25</v>
      </c>
      <c r="H13" s="165"/>
      <c r="I13" s="165"/>
      <c r="J13" s="96"/>
    </row>
    <row r="14" spans="1:13" s="97" customFormat="1" ht="16.2" x14ac:dyDescent="0.35">
      <c r="A14" s="85"/>
      <c r="B14" s="164"/>
      <c r="C14" s="98"/>
      <c r="D14" s="98"/>
      <c r="E14" s="98"/>
      <c r="F14" s="85"/>
      <c r="G14" s="98"/>
      <c r="H14" s="98"/>
      <c r="I14" s="98"/>
      <c r="J14" s="98"/>
    </row>
    <row r="15" spans="1:13" s="97" customFormat="1" ht="16.2" x14ac:dyDescent="0.35">
      <c r="A15" s="85"/>
      <c r="B15" s="164"/>
      <c r="C15" s="99" t="s">
        <v>26</v>
      </c>
      <c r="D15" s="99" t="s">
        <v>27</v>
      </c>
      <c r="E15" s="99" t="s">
        <v>18</v>
      </c>
      <c r="F15" s="85"/>
      <c r="G15" s="99" t="s">
        <v>26</v>
      </c>
      <c r="H15" s="99" t="s">
        <v>27</v>
      </c>
      <c r="I15" s="99" t="s">
        <v>18</v>
      </c>
      <c r="J15" s="98"/>
      <c r="M15" s="100"/>
    </row>
    <row r="16" spans="1:13" s="97" customFormat="1" ht="16.2" x14ac:dyDescent="0.35">
      <c r="A16" s="85"/>
      <c r="B16" s="95"/>
      <c r="C16" s="98"/>
      <c r="D16" s="98"/>
      <c r="E16" s="98"/>
      <c r="F16" s="85"/>
      <c r="G16" s="98"/>
      <c r="H16" s="98"/>
      <c r="I16" s="98"/>
      <c r="J16" s="98"/>
      <c r="M16" s="100"/>
    </row>
    <row r="17" spans="1:10" s="97" customFormat="1" ht="16.2" x14ac:dyDescent="0.35">
      <c r="A17" s="85"/>
      <c r="B17" s="77" t="s">
        <v>19</v>
      </c>
      <c r="C17" s="78"/>
      <c r="D17" s="78"/>
      <c r="E17" s="78"/>
      <c r="F17" s="85"/>
      <c r="G17" s="78"/>
      <c r="H17" s="78"/>
      <c r="I17" s="78"/>
      <c r="J17" s="78"/>
    </row>
    <row r="18" spans="1:10" s="97" customFormat="1" ht="16.2" x14ac:dyDescent="0.35">
      <c r="A18" s="85"/>
      <c r="B18" s="102" t="s">
        <v>28</v>
      </c>
      <c r="C18" s="78">
        <v>6136067.0607098173</v>
      </c>
      <c r="D18" s="78">
        <v>2540281.9563086</v>
      </c>
      <c r="E18" s="78">
        <f>+C18+D18</f>
        <v>8676349.0170184169</v>
      </c>
      <c r="F18" s="85"/>
      <c r="G18" s="78">
        <v>256471</v>
      </c>
      <c r="H18" s="78">
        <v>7267</v>
      </c>
      <c r="I18" s="78">
        <f t="shared" ref="I18:I19" si="0">+G18+H18</f>
        <v>263738</v>
      </c>
      <c r="J18" s="78"/>
    </row>
    <row r="19" spans="1:10" s="97" customFormat="1" ht="16.2" x14ac:dyDescent="0.35">
      <c r="A19" s="85"/>
      <c r="B19" s="102" t="s">
        <v>126</v>
      </c>
      <c r="C19" s="81">
        <v>469477.2456184965</v>
      </c>
      <c r="D19" s="81">
        <v>236771.92396203012</v>
      </c>
      <c r="E19" s="81">
        <f>+C19+D19</f>
        <v>706249.16958052665</v>
      </c>
      <c r="F19" s="85"/>
      <c r="G19" s="81">
        <v>36371</v>
      </c>
      <c r="H19" s="81">
        <v>660</v>
      </c>
      <c r="I19" s="81">
        <f t="shared" si="0"/>
        <v>37031</v>
      </c>
      <c r="J19" s="78"/>
    </row>
    <row r="20" spans="1:10" s="97" customFormat="1" ht="16.2" x14ac:dyDescent="0.35">
      <c r="A20" s="85"/>
      <c r="B20" s="77" t="s">
        <v>29</v>
      </c>
      <c r="C20" s="83">
        <f>SUM(C18:C19)</f>
        <v>6605544.3063283134</v>
      </c>
      <c r="D20" s="83">
        <f>SUM(D18:D19)</f>
        <v>2777053.8802706301</v>
      </c>
      <c r="E20" s="83">
        <f t="shared" ref="E20" si="1">+C20+D20</f>
        <v>9382598.1865989435</v>
      </c>
      <c r="F20" s="85"/>
      <c r="G20" s="83">
        <f>SUM(G18:G19)</f>
        <v>292842</v>
      </c>
      <c r="H20" s="83">
        <f>SUM(H18:H19)</f>
        <v>7927</v>
      </c>
      <c r="I20" s="83">
        <f>+G20+H20</f>
        <v>300769</v>
      </c>
      <c r="J20" s="83"/>
    </row>
    <row r="21" spans="1:10" s="97" customFormat="1" ht="16.2" x14ac:dyDescent="0.35">
      <c r="A21" s="85"/>
      <c r="B21" s="85"/>
      <c r="C21" s="85"/>
      <c r="D21" s="85"/>
      <c r="E21" s="85"/>
      <c r="F21" s="85"/>
      <c r="G21" s="85"/>
      <c r="H21" s="85"/>
      <c r="I21" s="85"/>
      <c r="J21" s="85"/>
    </row>
    <row r="22" spans="1:10" s="97" customFormat="1" ht="16.2" x14ac:dyDescent="0.35">
      <c r="A22" s="85"/>
      <c r="B22" s="77" t="s">
        <v>20</v>
      </c>
      <c r="C22" s="78"/>
      <c r="D22" s="78"/>
      <c r="E22" s="78"/>
      <c r="F22" s="85"/>
      <c r="G22" s="78"/>
      <c r="H22" s="78"/>
      <c r="I22" s="78"/>
      <c r="J22" s="78"/>
    </row>
    <row r="23" spans="1:10" s="97" customFormat="1" ht="16.2" x14ac:dyDescent="0.35">
      <c r="A23" s="85"/>
      <c r="B23" s="102" t="s">
        <v>28</v>
      </c>
      <c r="C23" s="78">
        <v>4019691.0582369929</v>
      </c>
      <c r="D23" s="78">
        <v>2872975.3460442401</v>
      </c>
      <c r="E23" s="78">
        <f>+C23+D23</f>
        <v>6892666.4042812325</v>
      </c>
      <c r="F23" s="85"/>
      <c r="G23" s="78">
        <v>60911</v>
      </c>
      <c r="H23" s="78">
        <v>8530</v>
      </c>
      <c r="I23" s="78">
        <f t="shared" ref="I23:I24" si="2">+G23+H23</f>
        <v>69441</v>
      </c>
      <c r="J23" s="78"/>
    </row>
    <row r="24" spans="1:10" s="97" customFormat="1" ht="16.2" x14ac:dyDescent="0.35">
      <c r="A24" s="85"/>
      <c r="B24" s="102" t="s">
        <v>126</v>
      </c>
      <c r="C24" s="81">
        <v>317051.57909371005</v>
      </c>
      <c r="D24" s="81">
        <v>204106.30797302988</v>
      </c>
      <c r="E24" s="81">
        <f>+C24+D24</f>
        <v>521157.88706673996</v>
      </c>
      <c r="F24" s="85"/>
      <c r="G24" s="81">
        <v>5515</v>
      </c>
      <c r="H24" s="81">
        <v>680</v>
      </c>
      <c r="I24" s="81">
        <f t="shared" si="2"/>
        <v>6195</v>
      </c>
      <c r="J24" s="78"/>
    </row>
    <row r="25" spans="1:10" s="97" customFormat="1" ht="16.2" x14ac:dyDescent="0.35">
      <c r="A25" s="85"/>
      <c r="B25" s="77" t="s">
        <v>30</v>
      </c>
      <c r="C25" s="83">
        <f>SUM(C23:C24)</f>
        <v>4336742.6373307034</v>
      </c>
      <c r="D25" s="83">
        <f>SUM(D23:D24)</f>
        <v>3077081.6540172701</v>
      </c>
      <c r="E25" s="83">
        <f>+C25+D25</f>
        <v>7413824.291347973</v>
      </c>
      <c r="F25" s="85"/>
      <c r="G25" s="83">
        <f>SUM(G23:G24)</f>
        <v>66426</v>
      </c>
      <c r="H25" s="83">
        <f>SUM(H23:H24)</f>
        <v>9210</v>
      </c>
      <c r="I25" s="83">
        <f>+G25+H25</f>
        <v>75636</v>
      </c>
      <c r="J25" s="83"/>
    </row>
    <row r="26" spans="1:10" s="97" customFormat="1" ht="16.2" x14ac:dyDescent="0.35">
      <c r="A26" s="85"/>
      <c r="B26" s="85"/>
      <c r="C26" s="85"/>
      <c r="D26" s="85"/>
      <c r="E26" s="85"/>
      <c r="F26" s="85"/>
      <c r="G26" s="85"/>
      <c r="H26" s="85"/>
      <c r="I26" s="85"/>
      <c r="J26" s="85"/>
    </row>
    <row r="27" spans="1:10" s="97" customFormat="1" ht="16.2" x14ac:dyDescent="0.35">
      <c r="A27" s="85"/>
      <c r="B27" s="77" t="s">
        <v>21</v>
      </c>
      <c r="C27" s="78"/>
      <c r="D27" s="78"/>
      <c r="E27" s="78"/>
      <c r="F27" s="85"/>
      <c r="G27" s="78"/>
      <c r="H27" s="78"/>
      <c r="I27" s="78"/>
      <c r="J27" s="78"/>
    </row>
    <row r="28" spans="1:10" s="97" customFormat="1" ht="16.2" x14ac:dyDescent="0.35">
      <c r="A28" s="85"/>
      <c r="B28" s="102" t="s">
        <v>28</v>
      </c>
      <c r="C28" s="78">
        <v>3104074.6279206728</v>
      </c>
      <c r="D28" s="78">
        <v>3292654.4799116892</v>
      </c>
      <c r="E28" s="78">
        <f>+C28+D28</f>
        <v>6396729.1078323619</v>
      </c>
      <c r="F28" s="85"/>
      <c r="G28" s="78">
        <v>28220</v>
      </c>
      <c r="H28" s="78">
        <v>5279</v>
      </c>
      <c r="I28" s="78">
        <f t="shared" ref="I28:I29" si="3">+G28+H28</f>
        <v>33499</v>
      </c>
      <c r="J28" s="78"/>
    </row>
    <row r="29" spans="1:10" s="97" customFormat="1" ht="16.2" x14ac:dyDescent="0.35">
      <c r="A29" s="85"/>
      <c r="B29" s="102" t="s">
        <v>126</v>
      </c>
      <c r="C29" s="81">
        <v>268525.15503598045</v>
      </c>
      <c r="D29" s="81">
        <v>153439.70003493008</v>
      </c>
      <c r="E29" s="81">
        <f>+C29+D29</f>
        <v>421964.85507091053</v>
      </c>
      <c r="F29" s="85"/>
      <c r="G29" s="81">
        <v>3688</v>
      </c>
      <c r="H29" s="81">
        <v>381</v>
      </c>
      <c r="I29" s="81">
        <f t="shared" si="3"/>
        <v>4069</v>
      </c>
      <c r="J29" s="78"/>
    </row>
    <row r="30" spans="1:10" s="97" customFormat="1" ht="16.2" x14ac:dyDescent="0.35">
      <c r="A30" s="85"/>
      <c r="B30" s="77" t="s">
        <v>31</v>
      </c>
      <c r="C30" s="83">
        <f>SUM(C28:C29)</f>
        <v>3372599.7829566533</v>
      </c>
      <c r="D30" s="83">
        <f>SUM(D28:D29)</f>
        <v>3446094.1799466191</v>
      </c>
      <c r="E30" s="83">
        <f>+C30+D30</f>
        <v>6818693.9629032724</v>
      </c>
      <c r="F30" s="85"/>
      <c r="G30" s="83">
        <f>SUM(G28:G29)</f>
        <v>31908</v>
      </c>
      <c r="H30" s="83">
        <f>SUM(H28:H29)</f>
        <v>5660</v>
      </c>
      <c r="I30" s="83">
        <f>+G30+H30</f>
        <v>37568</v>
      </c>
      <c r="J30" s="83"/>
    </row>
    <row r="31" spans="1:10" s="97" customFormat="1" ht="16.2" x14ac:dyDescent="0.35">
      <c r="A31" s="85"/>
      <c r="B31" s="85"/>
      <c r="C31" s="85"/>
      <c r="D31" s="85"/>
      <c r="E31" s="85"/>
      <c r="F31" s="85"/>
      <c r="G31" s="85"/>
      <c r="H31" s="85"/>
      <c r="I31" s="85"/>
      <c r="J31" s="85"/>
    </row>
    <row r="32" spans="1:10" s="97" customFormat="1" ht="16.2" x14ac:dyDescent="0.35">
      <c r="A32" s="85"/>
      <c r="B32" s="77" t="s">
        <v>22</v>
      </c>
      <c r="C32" s="78"/>
      <c r="D32" s="78"/>
      <c r="E32" s="78"/>
      <c r="F32" s="85"/>
      <c r="G32" s="78"/>
      <c r="H32" s="78"/>
      <c r="I32" s="78"/>
      <c r="J32" s="78"/>
    </row>
    <row r="33" spans="1:14" s="97" customFormat="1" ht="16.2" x14ac:dyDescent="0.35">
      <c r="A33" s="85"/>
      <c r="B33" s="102" t="s">
        <v>28</v>
      </c>
      <c r="C33" s="78">
        <v>30995946.430961337</v>
      </c>
      <c r="D33" s="78">
        <v>47983077.855226047</v>
      </c>
      <c r="E33" s="78">
        <f>+C33+D33</f>
        <v>78979024.286187381</v>
      </c>
      <c r="F33" s="85"/>
      <c r="G33" s="78">
        <v>85651</v>
      </c>
      <c r="H33" s="78">
        <v>20647</v>
      </c>
      <c r="I33" s="78">
        <f t="shared" ref="I33:I35" si="4">+G33+H33</f>
        <v>106298</v>
      </c>
      <c r="J33" s="78"/>
    </row>
    <row r="34" spans="1:14" s="97" customFormat="1" ht="16.2" x14ac:dyDescent="0.35">
      <c r="A34" s="85"/>
      <c r="B34" s="102" t="s">
        <v>126</v>
      </c>
      <c r="C34" s="81">
        <v>1169269.2581743291</v>
      </c>
      <c r="D34" s="81">
        <v>1602642.510716348</v>
      </c>
      <c r="E34" s="81">
        <f>+C34+D34</f>
        <v>2771911.768890677</v>
      </c>
      <c r="F34" s="85"/>
      <c r="G34" s="81">
        <v>4877</v>
      </c>
      <c r="H34" s="81">
        <v>2630</v>
      </c>
      <c r="I34" s="81">
        <f t="shared" si="4"/>
        <v>7507</v>
      </c>
      <c r="J34" s="78"/>
    </row>
    <row r="35" spans="1:14" s="97" customFormat="1" ht="16.2" x14ac:dyDescent="0.35">
      <c r="A35" s="85"/>
      <c r="B35" s="77" t="s">
        <v>32</v>
      </c>
      <c r="C35" s="83">
        <f>SUM(C33:C34)</f>
        <v>32165215.689135667</v>
      </c>
      <c r="D35" s="83">
        <f>SUM(D33:D34)</f>
        <v>49585720.365942396</v>
      </c>
      <c r="E35" s="83">
        <f>+C35+D35</f>
        <v>81750936.055078059</v>
      </c>
      <c r="F35" s="85"/>
      <c r="G35" s="83">
        <f>SUM(G33:G34)</f>
        <v>90528</v>
      </c>
      <c r="H35" s="83">
        <f>SUM(H33:H34)</f>
        <v>23277</v>
      </c>
      <c r="I35" s="83">
        <f t="shared" si="4"/>
        <v>113805</v>
      </c>
      <c r="J35" s="83"/>
    </row>
    <row r="36" spans="1:14" s="97" customFormat="1" ht="16.2" x14ac:dyDescent="0.35">
      <c r="A36" s="85"/>
      <c r="B36" s="85"/>
      <c r="C36" s="85"/>
      <c r="D36" s="85"/>
      <c r="E36" s="85"/>
      <c r="F36" s="85"/>
      <c r="G36" s="85"/>
      <c r="H36" s="85"/>
      <c r="I36" s="85"/>
      <c r="J36" s="85"/>
    </row>
    <row r="37" spans="1:14" s="97" customFormat="1" ht="16.2" x14ac:dyDescent="0.35">
      <c r="A37" s="85"/>
      <c r="B37" s="77" t="s">
        <v>33</v>
      </c>
      <c r="C37" s="78"/>
      <c r="D37" s="78"/>
      <c r="E37" s="78"/>
      <c r="F37" s="85"/>
      <c r="G37" s="78"/>
      <c r="H37" s="78"/>
      <c r="I37" s="78"/>
      <c r="J37" s="78"/>
    </row>
    <row r="38" spans="1:14" s="97" customFormat="1" ht="16.2" x14ac:dyDescent="0.35">
      <c r="A38" s="85"/>
      <c r="B38" s="102" t="s">
        <v>28</v>
      </c>
      <c r="C38" s="78">
        <f>+C18+C23+C28+C33</f>
        <v>44255779.177828819</v>
      </c>
      <c r="D38" s="78">
        <f>+D18+D23+D28+D33</f>
        <v>56688989.637490578</v>
      </c>
      <c r="E38" s="78">
        <f>+C38+D38</f>
        <v>100944768.81531939</v>
      </c>
      <c r="F38" s="85"/>
      <c r="G38" s="78">
        <f>+G18+G23+G28+G33</f>
        <v>431253</v>
      </c>
      <c r="H38" s="78">
        <f>+H18+H23+H28+H33</f>
        <v>41723</v>
      </c>
      <c r="I38" s="78">
        <f t="shared" ref="I38:I39" si="5">+G38+H38</f>
        <v>472976</v>
      </c>
      <c r="J38" s="78"/>
    </row>
    <row r="39" spans="1:14" s="97" customFormat="1" ht="16.2" x14ac:dyDescent="0.35">
      <c r="A39" s="85"/>
      <c r="B39" s="102" t="s">
        <v>126</v>
      </c>
      <c r="C39" s="81">
        <f>+C19+C24+C29+C34</f>
        <v>2224323.2379225162</v>
      </c>
      <c r="D39" s="81">
        <f>+D19+D24+D29+D34</f>
        <v>2196960.442686338</v>
      </c>
      <c r="E39" s="81">
        <f t="shared" ref="E39" si="6">+C39+D39</f>
        <v>4421283.6806088537</v>
      </c>
      <c r="F39" s="85"/>
      <c r="G39" s="81">
        <f>+G19+G24+G29+G34</f>
        <v>50451</v>
      </c>
      <c r="H39" s="81">
        <f>+H19+H24+H29+H34</f>
        <v>4351</v>
      </c>
      <c r="I39" s="81">
        <f t="shared" si="5"/>
        <v>54802</v>
      </c>
      <c r="J39" s="78"/>
    </row>
    <row r="40" spans="1:14" s="97" customFormat="1" ht="16.2" x14ac:dyDescent="0.35">
      <c r="A40" s="85"/>
      <c r="B40" s="101" t="s">
        <v>23</v>
      </c>
      <c r="C40" s="79">
        <f t="shared" ref="C40:D40" si="7">+C20+C25+C30+C35</f>
        <v>46480102.415751338</v>
      </c>
      <c r="D40" s="79">
        <f t="shared" si="7"/>
        <v>58885950.08017692</v>
      </c>
      <c r="E40" s="79">
        <f>+C40+D40</f>
        <v>105366052.49592826</v>
      </c>
      <c r="F40" s="85"/>
      <c r="G40" s="79">
        <f t="shared" ref="G40" si="8">+G20+G25+G30+G35</f>
        <v>481704</v>
      </c>
      <c r="H40" s="79">
        <f>+H20+H25+H30+H35</f>
        <v>46074</v>
      </c>
      <c r="I40" s="79">
        <f>+G40+H40</f>
        <v>527778</v>
      </c>
      <c r="J40" s="83"/>
    </row>
    <row r="41" spans="1:14" x14ac:dyDescent="0.3">
      <c r="A41" s="65"/>
      <c r="B41" s="65"/>
      <c r="G41" s="65"/>
      <c r="H41" s="65"/>
      <c r="I41" s="94"/>
      <c r="J41" s="65"/>
      <c r="K41" s="65"/>
      <c r="L41" s="65"/>
      <c r="M41" s="65"/>
      <c r="N41" s="65"/>
    </row>
    <row r="42" spans="1:14" x14ac:dyDescent="0.3">
      <c r="A42" s="65"/>
      <c r="B42" s="65"/>
      <c r="G42" s="65"/>
      <c r="H42" s="65"/>
      <c r="I42" s="65"/>
      <c r="J42" s="65"/>
      <c r="K42" s="65"/>
      <c r="L42" s="65"/>
      <c r="M42" s="65"/>
      <c r="N42" s="65"/>
    </row>
  </sheetData>
  <mergeCells count="5">
    <mergeCell ref="B13:B15"/>
    <mergeCell ref="G13:I13"/>
    <mergeCell ref="C13:E13"/>
    <mergeCell ref="B8:J8"/>
    <mergeCell ref="B9:J9"/>
  </mergeCells>
  <hyperlinks>
    <hyperlink ref="B1" location="Inicio!B10" display="Ir a inicio" xr:uid="{5CDD29B9-B1E6-4B07-9F2E-DBAF75413907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77" orientation="portrait" r:id="rId1"/>
  <headerFooter alignWithMargins="0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7C9F9-D75D-4138-9D8B-A47C16462764}">
  <dimension ref="A1:AM86"/>
  <sheetViews>
    <sheetView showGridLines="0" view="pageBreakPreview" zoomScale="60" zoomScaleNormal="100" workbookViewId="0">
      <selection activeCell="B12" sqref="B12"/>
    </sheetView>
  </sheetViews>
  <sheetFormatPr baseColWidth="10" defaultColWidth="11.44140625" defaultRowHeight="14.4" x14ac:dyDescent="0.3"/>
  <cols>
    <col min="1" max="1" width="1.6640625" style="67" customWidth="1"/>
    <col min="2" max="2" width="65.88671875" style="67" customWidth="1"/>
    <col min="3" max="5" width="16.77734375" style="91" customWidth="1"/>
    <col min="6" max="6" width="2.6640625" style="91" customWidth="1"/>
    <col min="7" max="9" width="16.77734375" style="91" customWidth="1"/>
    <col min="10" max="10" width="2.6640625" style="91" customWidth="1"/>
    <col min="11" max="13" width="16.77734375" style="91" customWidth="1"/>
    <col min="14" max="14" width="2.6640625" style="91" customWidth="1"/>
    <col min="15" max="17" width="16.77734375" style="91" customWidth="1"/>
    <col min="18" max="18" width="2.6640625" style="91" customWidth="1"/>
    <col min="19" max="21" width="16.77734375" style="91" customWidth="1"/>
    <col min="22" max="22" width="11.44140625" style="67"/>
    <col min="23" max="23" width="11.44140625" style="91"/>
    <col min="24" max="16384" width="11.44140625" style="67"/>
  </cols>
  <sheetData>
    <row r="1" spans="1:23" x14ac:dyDescent="0.3">
      <c r="A1" s="87"/>
      <c r="B1" s="87" t="s">
        <v>12</v>
      </c>
      <c r="C1" s="103"/>
      <c r="D1" s="103"/>
      <c r="E1" s="103"/>
      <c r="F1" s="103"/>
      <c r="G1" s="103"/>
      <c r="H1" s="103"/>
      <c r="I1" s="103"/>
      <c r="J1" s="103"/>
    </row>
    <row r="2" spans="1:23" x14ac:dyDescent="0.3">
      <c r="A2" s="88"/>
      <c r="B2" s="87"/>
      <c r="C2" s="103"/>
      <c r="D2" s="103"/>
      <c r="E2" s="103"/>
      <c r="F2" s="103"/>
    </row>
    <row r="3" spans="1:23" x14ac:dyDescent="0.3">
      <c r="A3" s="88"/>
      <c r="B3" s="87"/>
      <c r="C3" s="103"/>
      <c r="D3" s="103"/>
      <c r="E3" s="103"/>
      <c r="F3" s="103"/>
    </row>
    <row r="4" spans="1:23" x14ac:dyDescent="0.3">
      <c r="A4" s="88"/>
      <c r="B4" s="87"/>
      <c r="C4" s="103"/>
      <c r="D4" s="103"/>
      <c r="E4" s="103"/>
      <c r="F4" s="103"/>
    </row>
    <row r="5" spans="1:23" x14ac:dyDescent="0.3">
      <c r="A5" s="88"/>
      <c r="B5" s="87"/>
      <c r="C5" s="103"/>
      <c r="D5" s="103"/>
      <c r="E5" s="103"/>
      <c r="F5" s="103"/>
    </row>
    <row r="6" spans="1:23" x14ac:dyDescent="0.3">
      <c r="A6" s="88"/>
      <c r="B6" s="87"/>
      <c r="C6" s="103"/>
      <c r="D6" s="103"/>
      <c r="E6" s="103"/>
      <c r="F6" s="103"/>
    </row>
    <row r="7" spans="1:23" x14ac:dyDescent="0.3">
      <c r="A7" s="88"/>
      <c r="B7" s="87"/>
      <c r="C7" s="103"/>
      <c r="D7" s="103"/>
      <c r="E7" s="103"/>
      <c r="F7" s="103"/>
    </row>
    <row r="8" spans="1:23" ht="27" x14ac:dyDescent="0.3">
      <c r="A8" s="65"/>
      <c r="B8" s="168" t="s">
        <v>99</v>
      </c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</row>
    <row r="9" spans="1:23" x14ac:dyDescent="0.3">
      <c r="A9" s="65"/>
      <c r="B9" s="161">
        <f>+Carátula!B17</f>
        <v>45199</v>
      </c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</row>
    <row r="10" spans="1:23" ht="15" thickBot="1" x14ac:dyDescent="0.35">
      <c r="A10" s="65"/>
      <c r="B10" s="90"/>
      <c r="C10" s="104"/>
      <c r="D10" s="104"/>
      <c r="E10" s="104"/>
      <c r="F10" s="104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</row>
    <row r="11" spans="1:23" x14ac:dyDescent="0.3">
      <c r="A11" s="65"/>
      <c r="B11" s="65"/>
      <c r="C11" s="103"/>
      <c r="D11" s="103"/>
      <c r="E11" s="103"/>
      <c r="F11" s="103"/>
      <c r="G11" s="103"/>
      <c r="H11" s="103"/>
      <c r="I11" s="103"/>
      <c r="J11" s="103"/>
    </row>
    <row r="12" spans="1:23" x14ac:dyDescent="0.3">
      <c r="A12" s="65"/>
      <c r="B12" s="65"/>
      <c r="C12" s="103"/>
      <c r="D12" s="103"/>
      <c r="E12" s="103"/>
      <c r="F12" s="103"/>
      <c r="G12" s="103"/>
      <c r="H12" s="103"/>
      <c r="I12" s="103"/>
      <c r="J12" s="103"/>
    </row>
    <row r="13" spans="1:23" ht="16.2" x14ac:dyDescent="0.35">
      <c r="A13" s="65"/>
      <c r="B13" s="77" t="s">
        <v>35</v>
      </c>
      <c r="C13" s="103"/>
      <c r="D13" s="103"/>
      <c r="E13" s="103"/>
      <c r="F13" s="103"/>
      <c r="G13" s="103"/>
      <c r="H13" s="103"/>
      <c r="I13" s="103"/>
      <c r="J13" s="80"/>
      <c r="R13" s="80"/>
    </row>
    <row r="14" spans="1:23" x14ac:dyDescent="0.3">
      <c r="A14" s="65"/>
      <c r="B14" s="92"/>
      <c r="C14" s="103"/>
      <c r="D14" s="103"/>
      <c r="E14" s="103"/>
      <c r="F14" s="103"/>
      <c r="G14" s="103"/>
      <c r="H14" s="103"/>
      <c r="I14" s="103"/>
      <c r="J14" s="80"/>
      <c r="N14" s="80"/>
      <c r="R14" s="80"/>
    </row>
    <row r="15" spans="1:23" s="109" customFormat="1" ht="24" customHeight="1" x14ac:dyDescent="0.3">
      <c r="A15" s="89"/>
      <c r="B15" s="170"/>
      <c r="C15" s="171" t="s">
        <v>19</v>
      </c>
      <c r="D15" s="169"/>
      <c r="E15" s="169"/>
      <c r="F15" s="106"/>
      <c r="G15" s="169" t="s">
        <v>20</v>
      </c>
      <c r="H15" s="169"/>
      <c r="I15" s="169"/>
      <c r="J15" s="107"/>
      <c r="K15" s="171" t="s">
        <v>21</v>
      </c>
      <c r="L15" s="169"/>
      <c r="M15" s="169"/>
      <c r="N15" s="108"/>
      <c r="O15" s="169" t="s">
        <v>22</v>
      </c>
      <c r="P15" s="169"/>
      <c r="Q15" s="169"/>
      <c r="R15" s="107"/>
      <c r="S15" s="169" t="s">
        <v>33</v>
      </c>
      <c r="T15" s="169"/>
      <c r="U15" s="169"/>
      <c r="W15" s="145"/>
    </row>
    <row r="16" spans="1:23" x14ac:dyDescent="0.3">
      <c r="A16" s="65"/>
      <c r="B16" s="170"/>
      <c r="C16" s="110"/>
      <c r="D16" s="110"/>
      <c r="E16" s="110"/>
      <c r="F16" s="103"/>
      <c r="G16" s="110"/>
      <c r="H16" s="110"/>
      <c r="I16" s="110"/>
      <c r="J16" s="111"/>
      <c r="K16" s="110"/>
      <c r="L16" s="110"/>
      <c r="M16" s="110"/>
      <c r="N16" s="111"/>
      <c r="O16" s="110"/>
      <c r="P16" s="110"/>
      <c r="Q16" s="110"/>
      <c r="R16" s="111"/>
      <c r="S16" s="110"/>
      <c r="T16" s="110"/>
      <c r="U16" s="110"/>
    </row>
    <row r="17" spans="1:24" x14ac:dyDescent="0.3">
      <c r="A17" s="65"/>
      <c r="B17" s="170"/>
      <c r="C17" s="112" t="s">
        <v>26</v>
      </c>
      <c r="D17" s="112" t="s">
        <v>27</v>
      </c>
      <c r="E17" s="112" t="s">
        <v>18</v>
      </c>
      <c r="F17" s="103"/>
      <c r="G17" s="112" t="s">
        <v>26</v>
      </c>
      <c r="H17" s="112" t="s">
        <v>27</v>
      </c>
      <c r="I17" s="112" t="s">
        <v>18</v>
      </c>
      <c r="J17" s="111"/>
      <c r="K17" s="112" t="s">
        <v>26</v>
      </c>
      <c r="L17" s="112" t="s">
        <v>27</v>
      </c>
      <c r="M17" s="112" t="s">
        <v>18</v>
      </c>
      <c r="N17" s="111"/>
      <c r="O17" s="112" t="s">
        <v>26</v>
      </c>
      <c r="P17" s="112" t="s">
        <v>27</v>
      </c>
      <c r="Q17" s="112" t="s">
        <v>18</v>
      </c>
      <c r="R17" s="111"/>
      <c r="S17" s="112" t="s">
        <v>26</v>
      </c>
      <c r="T17" s="112" t="s">
        <v>27</v>
      </c>
      <c r="U17" s="112" t="s">
        <v>18</v>
      </c>
    </row>
    <row r="18" spans="1:24" x14ac:dyDescent="0.3">
      <c r="A18" s="65"/>
      <c r="C18" s="80"/>
      <c r="D18" s="80"/>
      <c r="E18" s="80"/>
      <c r="F18" s="103"/>
      <c r="G18" s="80"/>
      <c r="H18" s="80"/>
      <c r="I18" s="80"/>
      <c r="J18" s="80"/>
      <c r="K18" s="80"/>
      <c r="L18" s="80"/>
      <c r="M18" s="80"/>
      <c r="N18" s="111"/>
      <c r="O18" s="80"/>
      <c r="P18" s="80"/>
      <c r="Q18" s="80"/>
      <c r="R18" s="80"/>
      <c r="S18" s="80"/>
      <c r="T18" s="80"/>
      <c r="U18" s="80"/>
    </row>
    <row r="19" spans="1:24" s="118" customFormat="1" x14ac:dyDescent="0.3">
      <c r="A19" s="92"/>
      <c r="B19" s="118" t="s">
        <v>124</v>
      </c>
      <c r="C19" s="84">
        <f>+SUM(C20:C35)</f>
        <v>6136067.0607099961</v>
      </c>
      <c r="D19" s="84">
        <f>+SUM(D20:D35)</f>
        <v>2540281.9563085893</v>
      </c>
      <c r="E19" s="84">
        <f>+SUM(E20:E35)</f>
        <v>8676349.0170185864</v>
      </c>
      <c r="F19" s="144"/>
      <c r="G19" s="84">
        <f>+SUM(G20:G35)</f>
        <v>4019691.0582370008</v>
      </c>
      <c r="H19" s="84">
        <f>+SUM(H20:H35)</f>
        <v>2872975.3460442405</v>
      </c>
      <c r="I19" s="84">
        <f>+SUM(I20:I35)</f>
        <v>6892666.40428124</v>
      </c>
      <c r="J19" s="84"/>
      <c r="K19" s="84">
        <f>+SUM(K20:K35)</f>
        <v>3104074.6279206881</v>
      </c>
      <c r="L19" s="84">
        <f>+SUM(L20:L35)</f>
        <v>3292654.4799116808</v>
      </c>
      <c r="M19" s="84">
        <f>+SUM(M20:M35)</f>
        <v>6396729.1078323685</v>
      </c>
      <c r="N19" s="111"/>
      <c r="O19" s="84">
        <f>+SUM(O20:O35)</f>
        <v>30995946.430961318</v>
      </c>
      <c r="P19" s="84">
        <f>+SUM(P20:P35)</f>
        <v>47983077.855226152</v>
      </c>
      <c r="Q19" s="84">
        <f>+SUM(Q20:Q35)</f>
        <v>78979024.286187455</v>
      </c>
      <c r="R19" s="84"/>
      <c r="S19" s="143">
        <f>+C19+G19+K19+O19</f>
        <v>44255779.177829005</v>
      </c>
      <c r="T19" s="143">
        <f>+D19+H19+L19+P19</f>
        <v>56688989.63749066</v>
      </c>
      <c r="U19" s="143">
        <f>+S19+T19</f>
        <v>100944768.81531966</v>
      </c>
      <c r="W19" s="119"/>
    </row>
    <row r="20" spans="1:24" x14ac:dyDescent="0.3">
      <c r="A20" s="65"/>
      <c r="B20" s="141" t="s">
        <v>106</v>
      </c>
      <c r="C20" s="80">
        <v>1260803.632238992</v>
      </c>
      <c r="D20" s="80">
        <v>89394.545728000012</v>
      </c>
      <c r="E20" s="80">
        <f>+D20+C20</f>
        <v>1350198.1779669921</v>
      </c>
      <c r="F20" s="103"/>
      <c r="G20" s="80">
        <v>674410.37124700216</v>
      </c>
      <c r="H20" s="80">
        <v>445764.800346</v>
      </c>
      <c r="I20" s="80">
        <f>+H20+G20</f>
        <v>1120175.171593002</v>
      </c>
      <c r="J20" s="103"/>
      <c r="K20" s="80">
        <v>346642.60746399994</v>
      </c>
      <c r="L20" s="80">
        <v>400015.89585700026</v>
      </c>
      <c r="M20" s="80">
        <f>+L20+K20</f>
        <v>746658.50332100014</v>
      </c>
      <c r="N20" s="103"/>
      <c r="O20" s="80">
        <v>1709773.5046599975</v>
      </c>
      <c r="P20" s="80">
        <v>1670026.7310309997</v>
      </c>
      <c r="Q20" s="80">
        <f>+P20+O20</f>
        <v>3379800.235690997</v>
      </c>
      <c r="R20" s="80"/>
      <c r="S20" s="113">
        <f>+C20+G20+K20+O20</f>
        <v>3991630.1156099914</v>
      </c>
      <c r="T20" s="113">
        <f>+D20+H20+L20+P20</f>
        <v>2605201.9729619999</v>
      </c>
      <c r="U20" s="113">
        <f>+S20+T20</f>
        <v>6596832.0885719918</v>
      </c>
      <c r="X20" s="140"/>
    </row>
    <row r="21" spans="1:24" x14ac:dyDescent="0.3">
      <c r="B21" s="142" t="s">
        <v>120</v>
      </c>
      <c r="C21" s="91">
        <v>18293.546333999991</v>
      </c>
      <c r="D21" s="91">
        <v>13879.063424</v>
      </c>
      <c r="E21" s="80">
        <f t="shared" ref="E21:E35" si="0">+D21+C21</f>
        <v>32172.609757999991</v>
      </c>
      <c r="G21" s="91">
        <v>23653.058444999995</v>
      </c>
      <c r="H21" s="91">
        <v>33282.952136</v>
      </c>
      <c r="I21" s="80">
        <f t="shared" ref="I21:I34" si="1">+H21+G21</f>
        <v>56936.010580999995</v>
      </c>
      <c r="K21" s="91">
        <v>20466.80448100001</v>
      </c>
      <c r="L21" s="91">
        <v>36313.916196000006</v>
      </c>
      <c r="M21" s="80">
        <f t="shared" ref="M21:M34" si="2">+L21+K21</f>
        <v>56780.720677000019</v>
      </c>
      <c r="O21" s="91">
        <v>42456.062414000007</v>
      </c>
      <c r="P21" s="91">
        <v>158178.25996599993</v>
      </c>
      <c r="Q21" s="80">
        <f t="shared" ref="Q21:Q34" si="3">+P21+O21</f>
        <v>200634.32237999994</v>
      </c>
      <c r="S21" s="113">
        <f t="shared" ref="S21:S45" si="4">+C21+G21+K21+O21</f>
        <v>104869.471674</v>
      </c>
      <c r="T21" s="113">
        <f t="shared" ref="T21:T45" si="5">+D21+H21+L21+P21</f>
        <v>241654.19172199993</v>
      </c>
      <c r="U21" s="113">
        <f t="shared" ref="U21:U45" si="6">+S21+T21</f>
        <v>346523.66339599993</v>
      </c>
      <c r="X21" s="140"/>
    </row>
    <row r="22" spans="1:24" x14ac:dyDescent="0.3">
      <c r="B22" s="142" t="s">
        <v>118</v>
      </c>
      <c r="C22" s="91">
        <v>287767.80146899959</v>
      </c>
      <c r="D22" s="91">
        <v>68108.815679000007</v>
      </c>
      <c r="E22" s="80">
        <f t="shared" si="0"/>
        <v>355876.61714799958</v>
      </c>
      <c r="G22" s="91">
        <v>185642.38472899963</v>
      </c>
      <c r="H22" s="91">
        <v>100271.35141399998</v>
      </c>
      <c r="I22" s="80">
        <f t="shared" si="1"/>
        <v>285913.73614299961</v>
      </c>
      <c r="K22" s="91">
        <v>220705.81304200005</v>
      </c>
      <c r="L22" s="91">
        <v>172654.19952799994</v>
      </c>
      <c r="M22" s="80">
        <f t="shared" si="2"/>
        <v>393360.01257000002</v>
      </c>
      <c r="O22" s="91">
        <v>4324866.7533370182</v>
      </c>
      <c r="P22" s="91">
        <v>7126626.2616740121</v>
      </c>
      <c r="Q22" s="80">
        <f t="shared" si="3"/>
        <v>11451493.015011031</v>
      </c>
      <c r="S22" s="113">
        <f t="shared" si="4"/>
        <v>5018982.752577018</v>
      </c>
      <c r="T22" s="113">
        <f t="shared" si="5"/>
        <v>7467660.6282950118</v>
      </c>
      <c r="U22" s="113">
        <f t="shared" si="6"/>
        <v>12486643.38087203</v>
      </c>
      <c r="X22" s="140"/>
    </row>
    <row r="23" spans="1:24" x14ac:dyDescent="0.3">
      <c r="B23" s="142" t="s">
        <v>119</v>
      </c>
      <c r="E23" s="80">
        <f t="shared" si="0"/>
        <v>0</v>
      </c>
      <c r="H23" s="91">
        <v>21939.017196000001</v>
      </c>
      <c r="I23" s="80">
        <f t="shared" si="1"/>
        <v>21939.017196000001</v>
      </c>
      <c r="M23" s="80">
        <f t="shared" si="2"/>
        <v>0</v>
      </c>
      <c r="O23" s="91">
        <v>114085.82972699995</v>
      </c>
      <c r="P23" s="91">
        <v>564196.38542499999</v>
      </c>
      <c r="Q23" s="80">
        <f t="shared" si="3"/>
        <v>678282.21515199996</v>
      </c>
      <c r="S23" s="113">
        <f t="shared" si="4"/>
        <v>114085.82972699995</v>
      </c>
      <c r="T23" s="113">
        <f t="shared" si="5"/>
        <v>586135.40262099996</v>
      </c>
      <c r="U23" s="113">
        <f t="shared" si="6"/>
        <v>700221.23234799993</v>
      </c>
      <c r="X23" s="140"/>
    </row>
    <row r="24" spans="1:24" x14ac:dyDescent="0.3">
      <c r="B24" s="142" t="s">
        <v>122</v>
      </c>
      <c r="E24" s="80">
        <f t="shared" si="0"/>
        <v>0</v>
      </c>
      <c r="H24" s="91">
        <v>2.3222149399999998</v>
      </c>
      <c r="I24" s="80">
        <f t="shared" si="1"/>
        <v>2.3222149399999998</v>
      </c>
      <c r="K24" s="91">
        <v>9.2728089999999999E-2</v>
      </c>
      <c r="M24" s="80">
        <f t="shared" si="2"/>
        <v>9.2728089999999999E-2</v>
      </c>
      <c r="O24" s="91">
        <v>178682.15202431998</v>
      </c>
      <c r="P24" s="91">
        <v>343970.73886091</v>
      </c>
      <c r="Q24" s="80">
        <f t="shared" si="3"/>
        <v>522652.89088522998</v>
      </c>
      <c r="S24" s="113">
        <f t="shared" si="4"/>
        <v>178682.24475240998</v>
      </c>
      <c r="T24" s="113">
        <f t="shared" si="5"/>
        <v>343973.06107584998</v>
      </c>
      <c r="U24" s="113">
        <f t="shared" si="6"/>
        <v>522655.30582825997</v>
      </c>
      <c r="X24" s="140"/>
    </row>
    <row r="25" spans="1:24" x14ac:dyDescent="0.3">
      <c r="B25" s="142" t="s">
        <v>117</v>
      </c>
      <c r="C25" s="91">
        <v>760100.35929000983</v>
      </c>
      <c r="D25" s="91">
        <v>663829.35303899948</v>
      </c>
      <c r="E25" s="80">
        <f t="shared" si="0"/>
        <v>1423929.7123290093</v>
      </c>
      <c r="G25" s="91">
        <v>627414.29021600087</v>
      </c>
      <c r="H25" s="91">
        <v>626920.85954300058</v>
      </c>
      <c r="I25" s="80">
        <f t="shared" si="1"/>
        <v>1254335.1497590016</v>
      </c>
      <c r="K25" s="91">
        <v>518733.07007399946</v>
      </c>
      <c r="L25" s="91">
        <v>768159.26050100022</v>
      </c>
      <c r="M25" s="80">
        <f t="shared" si="2"/>
        <v>1286892.3305749996</v>
      </c>
      <c r="O25" s="91">
        <v>5981743.1924739704</v>
      </c>
      <c r="P25" s="91">
        <v>13684120.873587063</v>
      </c>
      <c r="Q25" s="80">
        <f t="shared" si="3"/>
        <v>19665864.066061035</v>
      </c>
      <c r="S25" s="113">
        <f t="shared" si="4"/>
        <v>7887990.9120539799</v>
      </c>
      <c r="T25" s="113">
        <f t="shared" si="5"/>
        <v>15743030.346670063</v>
      </c>
      <c r="U25" s="113">
        <f t="shared" si="6"/>
        <v>23631021.258724041</v>
      </c>
      <c r="X25" s="140"/>
    </row>
    <row r="26" spans="1:24" x14ac:dyDescent="0.3">
      <c r="B26" s="142" t="s">
        <v>116</v>
      </c>
      <c r="C26" s="91">
        <v>862888.43992199202</v>
      </c>
      <c r="D26" s="91">
        <v>487351.67926799989</v>
      </c>
      <c r="E26" s="80">
        <f t="shared" si="0"/>
        <v>1350240.1191899918</v>
      </c>
      <c r="G26" s="91">
        <v>370121.82417099946</v>
      </c>
      <c r="H26" s="91">
        <v>204743.44878200005</v>
      </c>
      <c r="I26" s="80">
        <f t="shared" si="1"/>
        <v>574865.27295299945</v>
      </c>
      <c r="K26" s="91">
        <v>280306.48410759965</v>
      </c>
      <c r="L26" s="91">
        <v>418605.70027399983</v>
      </c>
      <c r="M26" s="80">
        <f t="shared" si="2"/>
        <v>698912.18438159954</v>
      </c>
      <c r="O26" s="91">
        <v>3216609.9387109969</v>
      </c>
      <c r="P26" s="91">
        <v>5937655.9774274323</v>
      </c>
      <c r="Q26" s="80">
        <f t="shared" si="3"/>
        <v>9154265.9161384292</v>
      </c>
      <c r="S26" s="113">
        <f t="shared" si="4"/>
        <v>4729926.6869115885</v>
      </c>
      <c r="T26" s="113">
        <f t="shared" si="5"/>
        <v>7048356.8057514317</v>
      </c>
      <c r="U26" s="113">
        <f t="shared" si="6"/>
        <v>11778283.49266302</v>
      </c>
      <c r="X26" s="140"/>
    </row>
    <row r="27" spans="1:24" x14ac:dyDescent="0.3">
      <c r="B27" s="142" t="s">
        <v>109</v>
      </c>
      <c r="C27" s="91">
        <v>446954.97992200014</v>
      </c>
      <c r="D27" s="91">
        <v>399792.8530645899</v>
      </c>
      <c r="E27" s="80">
        <f t="shared" si="0"/>
        <v>846747.83298658999</v>
      </c>
      <c r="G27" s="91">
        <v>412055.74472500081</v>
      </c>
      <c r="H27" s="91">
        <v>462814.3443142997</v>
      </c>
      <c r="I27" s="80">
        <f t="shared" si="1"/>
        <v>874870.08903930057</v>
      </c>
      <c r="K27" s="91">
        <v>424835.47002699965</v>
      </c>
      <c r="L27" s="91">
        <v>492666.78512168018</v>
      </c>
      <c r="M27" s="80">
        <f t="shared" si="2"/>
        <v>917502.25514867983</v>
      </c>
      <c r="O27" s="91">
        <v>6728495.5175220231</v>
      </c>
      <c r="P27" s="91">
        <v>8341013.4399837423</v>
      </c>
      <c r="Q27" s="80">
        <f t="shared" si="3"/>
        <v>15069508.957505766</v>
      </c>
      <c r="S27" s="113">
        <f t="shared" si="4"/>
        <v>8012341.7121960241</v>
      </c>
      <c r="T27" s="113">
        <f t="shared" si="5"/>
        <v>9696287.4224843122</v>
      </c>
      <c r="U27" s="113">
        <f t="shared" si="6"/>
        <v>17708629.134680338</v>
      </c>
      <c r="X27" s="140"/>
    </row>
    <row r="28" spans="1:24" x14ac:dyDescent="0.3">
      <c r="B28" s="142" t="s">
        <v>108</v>
      </c>
      <c r="C28" s="91">
        <v>256093.04064099907</v>
      </c>
      <c r="D28" s="91">
        <v>228703.19359000007</v>
      </c>
      <c r="E28" s="80">
        <f t="shared" si="0"/>
        <v>484796.23423099914</v>
      </c>
      <c r="G28" s="91">
        <v>241673.33773899992</v>
      </c>
      <c r="H28" s="91">
        <v>97461.880688000005</v>
      </c>
      <c r="I28" s="80">
        <f t="shared" si="1"/>
        <v>339135.21842699993</v>
      </c>
      <c r="K28" s="91">
        <v>209933.56627299989</v>
      </c>
      <c r="L28" s="91">
        <v>73843.033024999997</v>
      </c>
      <c r="M28" s="80">
        <f t="shared" si="2"/>
        <v>283776.59929799987</v>
      </c>
      <c r="O28" s="91">
        <v>2338396.4792219941</v>
      </c>
      <c r="P28" s="91">
        <v>2566418.8690519994</v>
      </c>
      <c r="Q28" s="80">
        <f t="shared" si="3"/>
        <v>4904815.3482739935</v>
      </c>
      <c r="S28" s="113">
        <f t="shared" si="4"/>
        <v>3046096.4238749929</v>
      </c>
      <c r="T28" s="113">
        <f t="shared" si="5"/>
        <v>2966426.9763549995</v>
      </c>
      <c r="U28" s="113">
        <f t="shared" si="6"/>
        <v>6012523.4002299923</v>
      </c>
      <c r="X28" s="140"/>
    </row>
    <row r="29" spans="1:24" x14ac:dyDescent="0.3">
      <c r="B29" s="142" t="s">
        <v>110</v>
      </c>
      <c r="C29" s="91">
        <v>875870.86073299521</v>
      </c>
      <c r="D29" s="91">
        <v>173239.6460509999</v>
      </c>
      <c r="E29" s="80">
        <f t="shared" si="0"/>
        <v>1049110.5067839951</v>
      </c>
      <c r="G29" s="91">
        <v>594138.16824899765</v>
      </c>
      <c r="H29" s="91">
        <v>249881.1378320003</v>
      </c>
      <c r="I29" s="80">
        <f t="shared" si="1"/>
        <v>844019.30608099792</v>
      </c>
      <c r="K29" s="91">
        <v>307688.44376499957</v>
      </c>
      <c r="L29" s="91">
        <v>141041.90888899981</v>
      </c>
      <c r="M29" s="80">
        <f t="shared" si="2"/>
        <v>448730.35265399935</v>
      </c>
      <c r="O29" s="91">
        <v>742684.52051499847</v>
      </c>
      <c r="P29" s="91">
        <v>694762.00331000029</v>
      </c>
      <c r="Q29" s="80">
        <f t="shared" si="3"/>
        <v>1437446.5238249986</v>
      </c>
      <c r="S29" s="113">
        <f t="shared" si="4"/>
        <v>2520381.9932619911</v>
      </c>
      <c r="T29" s="113">
        <f t="shared" si="5"/>
        <v>1258924.6960820002</v>
      </c>
      <c r="U29" s="113">
        <f t="shared" si="6"/>
        <v>3779306.6893439912</v>
      </c>
      <c r="X29" s="140"/>
    </row>
    <row r="30" spans="1:24" x14ac:dyDescent="0.3">
      <c r="B30" s="142" t="s">
        <v>111</v>
      </c>
      <c r="C30" s="91">
        <v>119613.55083400011</v>
      </c>
      <c r="D30" s="91">
        <v>70801.42953899999</v>
      </c>
      <c r="E30" s="80">
        <f t="shared" si="0"/>
        <v>190414.98037300009</v>
      </c>
      <c r="G30" s="91">
        <v>150853.44800999991</v>
      </c>
      <c r="H30" s="91">
        <v>121783.90848500007</v>
      </c>
      <c r="I30" s="80">
        <f t="shared" si="1"/>
        <v>272637.35649499996</v>
      </c>
      <c r="K30" s="91">
        <v>193573.47681699993</v>
      </c>
      <c r="L30" s="91">
        <v>141641.02238700003</v>
      </c>
      <c r="M30" s="80">
        <f t="shared" si="2"/>
        <v>335214.49920399999</v>
      </c>
      <c r="O30" s="91">
        <v>740970.5028150006</v>
      </c>
      <c r="P30" s="91">
        <v>1261366.4337839985</v>
      </c>
      <c r="Q30" s="80">
        <f t="shared" si="3"/>
        <v>2002336.936598999</v>
      </c>
      <c r="S30" s="113">
        <f t="shared" si="4"/>
        <v>1205010.9784760005</v>
      </c>
      <c r="T30" s="113">
        <f t="shared" si="5"/>
        <v>1595592.7941949987</v>
      </c>
      <c r="U30" s="113">
        <f t="shared" si="6"/>
        <v>2800603.7726709992</v>
      </c>
      <c r="X30" s="140"/>
    </row>
    <row r="31" spans="1:24" x14ac:dyDescent="0.3">
      <c r="B31" s="142" t="s">
        <v>112</v>
      </c>
      <c r="C31" s="91">
        <v>531491.59561900771</v>
      </c>
      <c r="D31" s="91">
        <v>24136.865681000007</v>
      </c>
      <c r="E31" s="80">
        <f t="shared" si="0"/>
        <v>555628.46130000777</v>
      </c>
      <c r="G31" s="91">
        <v>310474.98453399999</v>
      </c>
      <c r="H31" s="91">
        <v>98463.10495399998</v>
      </c>
      <c r="I31" s="80">
        <f t="shared" si="1"/>
        <v>408938.08948799997</v>
      </c>
      <c r="K31" s="91">
        <v>166259.69712000026</v>
      </c>
      <c r="L31" s="91">
        <v>69394.214458999966</v>
      </c>
      <c r="M31" s="80">
        <f t="shared" si="2"/>
        <v>235653.91157900024</v>
      </c>
      <c r="O31" s="91">
        <v>1283453.3353959939</v>
      </c>
      <c r="P31" s="91">
        <v>1047600.7201899997</v>
      </c>
      <c r="Q31" s="80">
        <f t="shared" si="3"/>
        <v>2331054.0555859935</v>
      </c>
      <c r="S31" s="113">
        <f t="shared" si="4"/>
        <v>2291679.6126690018</v>
      </c>
      <c r="T31" s="113">
        <f t="shared" si="5"/>
        <v>1239594.9052839996</v>
      </c>
      <c r="U31" s="113">
        <f t="shared" si="6"/>
        <v>3531274.5179530014</v>
      </c>
      <c r="X31" s="140"/>
    </row>
    <row r="32" spans="1:24" x14ac:dyDescent="0.3">
      <c r="B32" s="142" t="s">
        <v>113</v>
      </c>
      <c r="C32" s="91">
        <v>381700.74279900099</v>
      </c>
      <c r="D32" s="91">
        <v>180937.31185700005</v>
      </c>
      <c r="E32" s="80">
        <f t="shared" si="0"/>
        <v>562638.05465600104</v>
      </c>
      <c r="G32" s="91">
        <v>228578.32125800021</v>
      </c>
      <c r="H32" s="91">
        <v>182423.30954899968</v>
      </c>
      <c r="I32" s="80">
        <f t="shared" si="1"/>
        <v>411001.63080699986</v>
      </c>
      <c r="K32" s="91">
        <v>149199.67734900044</v>
      </c>
      <c r="L32" s="91">
        <v>288296.95869799983</v>
      </c>
      <c r="M32" s="80">
        <f t="shared" si="2"/>
        <v>437496.6360470003</v>
      </c>
      <c r="O32" s="91">
        <v>1460696.3538750021</v>
      </c>
      <c r="P32" s="91">
        <v>2344946.3120510005</v>
      </c>
      <c r="Q32" s="80">
        <f t="shared" si="3"/>
        <v>3805642.6659260029</v>
      </c>
      <c r="S32" s="113">
        <f t="shared" si="4"/>
        <v>2220175.095281004</v>
      </c>
      <c r="T32" s="113">
        <f t="shared" si="5"/>
        <v>2996603.892155</v>
      </c>
      <c r="U32" s="113">
        <f t="shared" si="6"/>
        <v>5216778.987436004</v>
      </c>
      <c r="X32" s="140"/>
    </row>
    <row r="33" spans="1:39" x14ac:dyDescent="0.3">
      <c r="B33" s="142" t="s">
        <v>114</v>
      </c>
      <c r="C33" s="91">
        <v>124503.52340299958</v>
      </c>
      <c r="D33" s="91">
        <v>51949.785025999983</v>
      </c>
      <c r="E33" s="80">
        <f t="shared" si="0"/>
        <v>176453.30842899956</v>
      </c>
      <c r="G33" s="91">
        <v>104071.21165500017</v>
      </c>
      <c r="H33" s="91">
        <v>193402.93744000001</v>
      </c>
      <c r="I33" s="80">
        <f t="shared" si="1"/>
        <v>297474.14909500018</v>
      </c>
      <c r="K33" s="91">
        <v>147119.476135</v>
      </c>
      <c r="L33" s="91">
        <v>226312.73780299994</v>
      </c>
      <c r="M33" s="80">
        <f t="shared" si="2"/>
        <v>373432.21393799991</v>
      </c>
      <c r="O33" s="91">
        <v>1147577.2333169987</v>
      </c>
      <c r="P33" s="91">
        <v>1351667.0241279989</v>
      </c>
      <c r="Q33" s="80">
        <f t="shared" si="3"/>
        <v>2499244.2574449973</v>
      </c>
      <c r="S33" s="113">
        <f t="shared" si="4"/>
        <v>1523271.4445099984</v>
      </c>
      <c r="T33" s="113">
        <f t="shared" si="5"/>
        <v>1823332.4843969988</v>
      </c>
      <c r="U33" s="113">
        <f t="shared" si="6"/>
        <v>3346603.9289069972</v>
      </c>
      <c r="X33" s="140"/>
    </row>
    <row r="34" spans="1:39" x14ac:dyDescent="0.3">
      <c r="B34" s="142" t="s">
        <v>115</v>
      </c>
      <c r="C34" s="91">
        <v>105705.78569300003</v>
      </c>
      <c r="D34" s="91">
        <v>73543.565933999998</v>
      </c>
      <c r="E34" s="80">
        <f t="shared" si="0"/>
        <v>179249.35162700003</v>
      </c>
      <c r="G34" s="91">
        <v>59952.160477999925</v>
      </c>
      <c r="H34" s="91">
        <v>25498.227523000001</v>
      </c>
      <c r="I34" s="80">
        <f t="shared" si="1"/>
        <v>85450.388000999927</v>
      </c>
      <c r="K34" s="91">
        <v>84487.729111000008</v>
      </c>
      <c r="L34" s="91">
        <v>55662.996172000006</v>
      </c>
      <c r="M34" s="80">
        <f t="shared" si="2"/>
        <v>140150.72528300001</v>
      </c>
      <c r="O34" s="91">
        <v>694812.14031699987</v>
      </c>
      <c r="P34" s="91">
        <v>500197.11166099989</v>
      </c>
      <c r="Q34" s="80">
        <f t="shared" si="3"/>
        <v>1195009.2519779997</v>
      </c>
      <c r="S34" s="113">
        <f t="shared" si="4"/>
        <v>944957.81559899985</v>
      </c>
      <c r="T34" s="113">
        <f t="shared" si="5"/>
        <v>654901.90128999995</v>
      </c>
      <c r="U34" s="113">
        <f t="shared" si="6"/>
        <v>1599859.7168889998</v>
      </c>
      <c r="X34" s="140"/>
    </row>
    <row r="35" spans="1:39" x14ac:dyDescent="0.3">
      <c r="B35" s="142" t="s">
        <v>107</v>
      </c>
      <c r="C35" s="91">
        <v>104279.20181199997</v>
      </c>
      <c r="D35" s="91">
        <v>14613.848427999996</v>
      </c>
      <c r="E35" s="80">
        <f t="shared" si="0"/>
        <v>118893.05023999997</v>
      </c>
      <c r="G35" s="91">
        <v>36651.75278100001</v>
      </c>
      <c r="H35" s="91">
        <v>8321.7436269999998</v>
      </c>
      <c r="I35" s="80">
        <f>+H35+G35</f>
        <v>44973.496408000006</v>
      </c>
      <c r="K35" s="91">
        <v>34122.219426999982</v>
      </c>
      <c r="L35" s="91">
        <v>8045.8510009999991</v>
      </c>
      <c r="M35" s="80">
        <f>+L35+K35</f>
        <v>42168.070427999977</v>
      </c>
      <c r="O35" s="91">
        <v>290642.91463499953</v>
      </c>
      <c r="P35" s="91">
        <v>390330.71309500048</v>
      </c>
      <c r="Q35" s="80">
        <f>+P35+O35</f>
        <v>680973.62773000007</v>
      </c>
      <c r="S35" s="113">
        <f>+C35+G35+K35+O35</f>
        <v>465696.0886549995</v>
      </c>
      <c r="T35" s="113">
        <f>+D35+H35+L35+P35</f>
        <v>421312.15615100047</v>
      </c>
      <c r="U35" s="113">
        <f>+S35+T35</f>
        <v>887008.24480600003</v>
      </c>
      <c r="X35" s="140"/>
    </row>
    <row r="36" spans="1:39" x14ac:dyDescent="0.3">
      <c r="B36" s="142"/>
      <c r="E36" s="93"/>
      <c r="I36" s="93"/>
      <c r="M36" s="93"/>
      <c r="Q36" s="93"/>
      <c r="S36" s="113"/>
      <c r="T36" s="113"/>
      <c r="U36" s="113"/>
    </row>
    <row r="37" spans="1:39" s="118" customFormat="1" x14ac:dyDescent="0.3">
      <c r="A37" s="92"/>
      <c r="B37" s="118" t="s">
        <v>125</v>
      </c>
      <c r="C37" s="84">
        <f>+SUM(C38:C45)</f>
        <v>469477.2456185022</v>
      </c>
      <c r="D37" s="84">
        <f>+SUM(D38:D45)</f>
        <v>236771.92396203012</v>
      </c>
      <c r="E37" s="84">
        <f>+SUM(E38:E45)</f>
        <v>706249.16958053224</v>
      </c>
      <c r="F37" s="144"/>
      <c r="G37" s="84">
        <f>+SUM(G38:G45)</f>
        <v>317051.57909370994</v>
      </c>
      <c r="H37" s="84">
        <f>+SUM(H38:H45)</f>
        <v>204106.30797303005</v>
      </c>
      <c r="I37" s="84">
        <f>+SUM(I38:I45)</f>
        <v>521157.88706674002</v>
      </c>
      <c r="J37" s="84"/>
      <c r="K37" s="84">
        <f>+SUM(K38:K45)</f>
        <v>268525.15503598005</v>
      </c>
      <c r="L37" s="84">
        <f>+SUM(L38:L45)</f>
        <v>153439.70003493002</v>
      </c>
      <c r="M37" s="84">
        <f>+SUM(M38:M45)</f>
        <v>421964.85507091007</v>
      </c>
      <c r="N37" s="111"/>
      <c r="O37" s="84">
        <f>+SUM(O38:O45)</f>
        <v>1169269.2581743305</v>
      </c>
      <c r="P37" s="84">
        <f>+SUM(P38:P45)</f>
        <v>1602642.510716351</v>
      </c>
      <c r="Q37" s="84">
        <f>+SUM(Q38:Q45)</f>
        <v>2771911.7688906812</v>
      </c>
      <c r="R37" s="84"/>
      <c r="S37" s="143">
        <f>+C37+G37+K37+O37</f>
        <v>2224323.2379225227</v>
      </c>
      <c r="T37" s="143">
        <f>+D37+H37+L37+P37</f>
        <v>2196960.4426863412</v>
      </c>
      <c r="U37" s="143">
        <f>+S37+T37</f>
        <v>4421283.6806088639</v>
      </c>
      <c r="W37" s="119"/>
    </row>
    <row r="38" spans="1:39" x14ac:dyDescent="0.3">
      <c r="B38" s="142" t="s">
        <v>100</v>
      </c>
      <c r="C38" s="91">
        <v>86052.083135999987</v>
      </c>
      <c r="D38" s="91">
        <v>56042.086782999977</v>
      </c>
      <c r="E38" s="80">
        <f t="shared" ref="E38:E45" si="7">+D38+C38</f>
        <v>142094.16991899995</v>
      </c>
      <c r="G38" s="91">
        <v>38659.379138999997</v>
      </c>
      <c r="H38" s="91">
        <v>23134.40772599999</v>
      </c>
      <c r="I38" s="80">
        <f t="shared" ref="I38:I45" si="8">+H38+G38</f>
        <v>61793.786864999987</v>
      </c>
      <c r="K38" s="91">
        <v>12657.251961000005</v>
      </c>
      <c r="L38" s="91">
        <v>3507.3009779999998</v>
      </c>
      <c r="M38" s="80">
        <f t="shared" ref="M38:M45" si="9">+L38+K38</f>
        <v>16164.552939000005</v>
      </c>
      <c r="O38" s="91">
        <v>140775.11595700003</v>
      </c>
      <c r="P38" s="91">
        <v>336124.16756899998</v>
      </c>
      <c r="Q38" s="80">
        <f t="shared" ref="Q38:Q45" si="10">+P38+O38</f>
        <v>476899.28352599998</v>
      </c>
      <c r="S38" s="113">
        <f t="shared" si="4"/>
        <v>278143.83019300003</v>
      </c>
      <c r="T38" s="113">
        <f t="shared" si="5"/>
        <v>418807.96305599995</v>
      </c>
      <c r="U38" s="113">
        <f t="shared" si="6"/>
        <v>696951.79324899998</v>
      </c>
      <c r="X38" s="140"/>
    </row>
    <row r="39" spans="1:39" x14ac:dyDescent="0.3">
      <c r="B39" s="142" t="s">
        <v>101</v>
      </c>
      <c r="C39" s="91">
        <v>104724.16561902984</v>
      </c>
      <c r="D39" s="91">
        <v>13473.753026999997</v>
      </c>
      <c r="E39" s="80">
        <f t="shared" si="7"/>
        <v>118197.91864602984</v>
      </c>
      <c r="G39" s="91">
        <v>80405.572025709946</v>
      </c>
      <c r="H39" s="91">
        <v>30391.540195220001</v>
      </c>
      <c r="I39" s="80">
        <f t="shared" si="8"/>
        <v>110797.11222092995</v>
      </c>
      <c r="K39" s="91">
        <v>42373.785526980013</v>
      </c>
      <c r="L39" s="91">
        <v>8593.2521450000004</v>
      </c>
      <c r="M39" s="80">
        <f t="shared" si="9"/>
        <v>50967.037671980012</v>
      </c>
      <c r="O39" s="91">
        <v>177153.56396233014</v>
      </c>
      <c r="P39" s="91">
        <v>208620.41550307025</v>
      </c>
      <c r="Q39" s="80">
        <f t="shared" si="10"/>
        <v>385773.97946540039</v>
      </c>
      <c r="S39" s="113">
        <f t="shared" si="4"/>
        <v>404657.08713404997</v>
      </c>
      <c r="T39" s="113">
        <f t="shared" si="5"/>
        <v>261078.96087029023</v>
      </c>
      <c r="U39" s="113">
        <f t="shared" si="6"/>
        <v>665736.04800434015</v>
      </c>
      <c r="X39" s="140"/>
    </row>
    <row r="40" spans="1:39" x14ac:dyDescent="0.3">
      <c r="B40" s="142" t="s">
        <v>102</v>
      </c>
      <c r="C40" s="91">
        <v>106116.02660500001</v>
      </c>
      <c r="D40" s="91">
        <v>156447.19783100014</v>
      </c>
      <c r="E40" s="80">
        <f t="shared" si="7"/>
        <v>262563.22443600016</v>
      </c>
      <c r="G40" s="91">
        <v>134091.18904000003</v>
      </c>
      <c r="H40" s="91">
        <v>142052.68210300012</v>
      </c>
      <c r="I40" s="80">
        <f t="shared" si="8"/>
        <v>276143.87114300014</v>
      </c>
      <c r="K40" s="91">
        <v>167665.96192100001</v>
      </c>
      <c r="L40" s="91">
        <v>132567.91592200004</v>
      </c>
      <c r="M40" s="80">
        <f t="shared" si="9"/>
        <v>300233.87784300005</v>
      </c>
      <c r="O40" s="91">
        <v>490965.59997000021</v>
      </c>
      <c r="P40" s="91">
        <v>770525.46439400082</v>
      </c>
      <c r="Q40" s="80">
        <f t="shared" si="10"/>
        <v>1261491.0643640012</v>
      </c>
      <c r="S40" s="113">
        <f t="shared" si="4"/>
        <v>898838.77753600024</v>
      </c>
      <c r="T40" s="113">
        <f t="shared" si="5"/>
        <v>1201593.2602500012</v>
      </c>
      <c r="U40" s="113">
        <f t="shared" si="6"/>
        <v>2100432.0377860013</v>
      </c>
      <c r="X40" s="140"/>
    </row>
    <row r="41" spans="1:39" x14ac:dyDescent="0.3">
      <c r="B41" s="142" t="s">
        <v>121</v>
      </c>
      <c r="C41" s="91">
        <v>30318.372747000001</v>
      </c>
      <c r="D41" s="91">
        <v>3254.3671960000001</v>
      </c>
      <c r="E41" s="80">
        <f t="shared" si="7"/>
        <v>33572.739943</v>
      </c>
      <c r="G41" s="91">
        <v>6225.6310970000004</v>
      </c>
      <c r="H41" s="91">
        <v>2606.9217060000001</v>
      </c>
      <c r="I41" s="80">
        <f t="shared" si="8"/>
        <v>8832.5528030000005</v>
      </c>
      <c r="K41" s="91">
        <v>3106.7220729999999</v>
      </c>
      <c r="L41" s="91">
        <v>2905.5107619999999</v>
      </c>
      <c r="M41" s="80">
        <f t="shared" si="9"/>
        <v>6012.2328349999998</v>
      </c>
      <c r="O41" s="91">
        <v>20799.916755999999</v>
      </c>
      <c r="P41" s="91">
        <v>6698.6459060000007</v>
      </c>
      <c r="Q41" s="80">
        <f t="shared" si="10"/>
        <v>27498.562662</v>
      </c>
      <c r="S41" s="113">
        <f t="shared" si="4"/>
        <v>60450.642672999995</v>
      </c>
      <c r="T41" s="113">
        <f t="shared" si="5"/>
        <v>15465.44557</v>
      </c>
      <c r="U41" s="113">
        <f t="shared" si="6"/>
        <v>75916.088242999991</v>
      </c>
      <c r="X41" s="140"/>
    </row>
    <row r="42" spans="1:39" x14ac:dyDescent="0.3">
      <c r="B42" s="142" t="s">
        <v>103</v>
      </c>
      <c r="C42" s="91">
        <v>3910.4344560000013</v>
      </c>
      <c r="D42" s="91">
        <v>1145.15838424</v>
      </c>
      <c r="E42" s="80">
        <f t="shared" si="7"/>
        <v>5055.5928402400014</v>
      </c>
      <c r="G42" s="91">
        <v>3851.2612459999991</v>
      </c>
      <c r="H42" s="91">
        <v>332.32212406999997</v>
      </c>
      <c r="I42" s="80">
        <f t="shared" si="8"/>
        <v>4183.5833700699986</v>
      </c>
      <c r="K42" s="91">
        <v>4446.0645459999978</v>
      </c>
      <c r="L42" s="91">
        <v>1144.12006477</v>
      </c>
      <c r="M42" s="80">
        <f t="shared" si="9"/>
        <v>5590.1846107699976</v>
      </c>
      <c r="O42" s="91">
        <v>60254.551987000006</v>
      </c>
      <c r="P42" s="91">
        <v>23667.243537030005</v>
      </c>
      <c r="Q42" s="80">
        <f t="shared" si="10"/>
        <v>83921.795524030007</v>
      </c>
      <c r="S42" s="113">
        <f t="shared" si="4"/>
        <v>72462.312235000005</v>
      </c>
      <c r="T42" s="113">
        <f t="shared" si="5"/>
        <v>26288.844110110003</v>
      </c>
      <c r="U42" s="113">
        <f t="shared" si="6"/>
        <v>98751.156345110008</v>
      </c>
      <c r="X42" s="140"/>
    </row>
    <row r="43" spans="1:39" x14ac:dyDescent="0.3">
      <c r="B43" s="142" t="s">
        <v>104</v>
      </c>
      <c r="C43" s="91">
        <v>100857.33975547235</v>
      </c>
      <c r="D43" s="91">
        <v>3125.5918790199999</v>
      </c>
      <c r="E43" s="80">
        <f t="shared" si="7"/>
        <v>103982.93163449234</v>
      </c>
      <c r="G43" s="91">
        <v>29587.625738999977</v>
      </c>
      <c r="H43" s="91">
        <v>534.30627456000002</v>
      </c>
      <c r="I43" s="80">
        <f t="shared" si="8"/>
        <v>30121.932013559977</v>
      </c>
      <c r="K43" s="91">
        <v>26445.224542000014</v>
      </c>
      <c r="L43" s="91">
        <v>924.45020415999988</v>
      </c>
      <c r="M43" s="80">
        <f t="shared" si="9"/>
        <v>27369.674746160013</v>
      </c>
      <c r="O43" s="91">
        <v>64336.617736999993</v>
      </c>
      <c r="P43" s="91">
        <v>41593.551174600012</v>
      </c>
      <c r="Q43" s="80">
        <f t="shared" si="10"/>
        <v>105930.16891160001</v>
      </c>
      <c r="S43" s="113">
        <f t="shared" si="4"/>
        <v>221226.80777347233</v>
      </c>
      <c r="T43" s="113">
        <f t="shared" si="5"/>
        <v>46177.899532340016</v>
      </c>
      <c r="U43" s="113">
        <f t="shared" si="6"/>
        <v>267404.70730581234</v>
      </c>
      <c r="X43" s="140"/>
    </row>
    <row r="44" spans="1:39" x14ac:dyDescent="0.3">
      <c r="B44" s="142" t="s">
        <v>105</v>
      </c>
      <c r="C44" s="91">
        <v>22222.330287999976</v>
      </c>
      <c r="D44" s="91">
        <v>2815.2996790000002</v>
      </c>
      <c r="E44" s="80">
        <f t="shared" si="7"/>
        <v>25037.629966999975</v>
      </c>
      <c r="G44" s="91">
        <v>18089.262644000009</v>
      </c>
      <c r="H44" s="91">
        <v>4232.3947589999998</v>
      </c>
      <c r="I44" s="80">
        <f t="shared" si="8"/>
        <v>22321.657403000008</v>
      </c>
      <c r="K44" s="91">
        <v>11515.130996</v>
      </c>
      <c r="L44" s="91">
        <v>3797.1499589999999</v>
      </c>
      <c r="M44" s="80">
        <f t="shared" si="9"/>
        <v>15312.280955</v>
      </c>
      <c r="O44" s="91">
        <v>214983.89180499999</v>
      </c>
      <c r="P44" s="91">
        <v>215261.96937199999</v>
      </c>
      <c r="Q44" s="80">
        <f t="shared" si="10"/>
        <v>430245.86117699998</v>
      </c>
      <c r="S44" s="113">
        <f t="shared" si="4"/>
        <v>266810.61573299998</v>
      </c>
      <c r="T44" s="113">
        <f t="shared" si="5"/>
        <v>226106.813769</v>
      </c>
      <c r="U44" s="113">
        <f t="shared" si="6"/>
        <v>492917.42950199998</v>
      </c>
      <c r="X44" s="140"/>
    </row>
    <row r="45" spans="1:39" x14ac:dyDescent="0.3">
      <c r="B45" s="142" t="s">
        <v>123</v>
      </c>
      <c r="C45" s="115">
        <v>15276.493011999995</v>
      </c>
      <c r="D45" s="115">
        <v>468.46918276999997</v>
      </c>
      <c r="E45" s="147">
        <f t="shared" si="7"/>
        <v>15744.962194769996</v>
      </c>
      <c r="G45" s="115">
        <v>6141.658163000001</v>
      </c>
      <c r="H45" s="115">
        <v>821.7330851800001</v>
      </c>
      <c r="I45" s="147">
        <f t="shared" si="8"/>
        <v>6963.3912481800007</v>
      </c>
      <c r="K45" s="115">
        <v>315.01346999999998</v>
      </c>
      <c r="L45" s="115"/>
      <c r="M45" s="147">
        <f t="shared" si="9"/>
        <v>315.01346999999998</v>
      </c>
      <c r="O45" s="115"/>
      <c r="P45" s="115">
        <v>151.05326065</v>
      </c>
      <c r="Q45" s="147">
        <f t="shared" si="10"/>
        <v>151.05326065</v>
      </c>
      <c r="S45" s="148">
        <f t="shared" si="4"/>
        <v>21733.164644999997</v>
      </c>
      <c r="T45" s="148">
        <f t="shared" si="5"/>
        <v>1441.2555286000002</v>
      </c>
      <c r="U45" s="148">
        <f t="shared" si="6"/>
        <v>23174.420173599996</v>
      </c>
      <c r="X45" s="140"/>
    </row>
    <row r="46" spans="1:39" x14ac:dyDescent="0.3">
      <c r="B46" s="118" t="s">
        <v>54</v>
      </c>
      <c r="C46" s="119">
        <f>+C19+C37</f>
        <v>6605544.3063284988</v>
      </c>
      <c r="D46" s="119">
        <f>+D19+D37</f>
        <v>2777053.8802706194</v>
      </c>
      <c r="E46" s="119">
        <f>+E19+E37</f>
        <v>9382598.1865991186</v>
      </c>
      <c r="G46" s="119">
        <f>+G19+G37</f>
        <v>4336742.6373307109</v>
      </c>
      <c r="H46" s="119">
        <f>+H19+H37</f>
        <v>3077081.6540172705</v>
      </c>
      <c r="I46" s="119">
        <f>+I19+I37</f>
        <v>7413824.2913479796</v>
      </c>
      <c r="K46" s="119">
        <f>+K19+K37</f>
        <v>3372599.7829566682</v>
      </c>
      <c r="L46" s="119">
        <f>+L19+L37</f>
        <v>3446094.1799466107</v>
      </c>
      <c r="M46" s="119">
        <f>+M19+M37</f>
        <v>6818693.9629032789</v>
      </c>
      <c r="O46" s="119">
        <f>+O19+O37</f>
        <v>32165215.689135648</v>
      </c>
      <c r="P46" s="119">
        <f>+P19+P37</f>
        <v>49585720.365942501</v>
      </c>
      <c r="Q46" s="119">
        <f>+Q19+Q37</f>
        <v>81750936.055078134</v>
      </c>
      <c r="S46" s="120">
        <f>+S19+S37</f>
        <v>46480102.415751524</v>
      </c>
      <c r="T46" s="120">
        <f>+T19+T37</f>
        <v>58885950.080177002</v>
      </c>
      <c r="U46" s="120">
        <f>+U19+U37</f>
        <v>105366052.49592853</v>
      </c>
    </row>
    <row r="48" spans="1:39" x14ac:dyDescent="0.3">
      <c r="A48" s="65"/>
      <c r="B48" s="65" t="s">
        <v>130</v>
      </c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</row>
    <row r="49" spans="1:23" x14ac:dyDescent="0.3">
      <c r="A49" s="65"/>
      <c r="B49" s="65"/>
      <c r="C49" s="103"/>
      <c r="D49" s="103"/>
      <c r="E49" s="103"/>
      <c r="F49" s="103"/>
      <c r="G49" s="103"/>
      <c r="H49" s="103"/>
      <c r="I49" s="103"/>
      <c r="J49" s="103"/>
    </row>
    <row r="50" spans="1:23" x14ac:dyDescent="0.3">
      <c r="A50" s="65"/>
      <c r="B50" s="65"/>
      <c r="C50" s="103"/>
      <c r="D50" s="103"/>
      <c r="E50" s="103"/>
      <c r="F50" s="103"/>
      <c r="G50" s="103"/>
      <c r="H50" s="103"/>
      <c r="I50" s="103"/>
      <c r="J50" s="103"/>
    </row>
    <row r="51" spans="1:23" ht="16.2" x14ac:dyDescent="0.35">
      <c r="A51" s="65"/>
      <c r="B51" s="77" t="s">
        <v>55</v>
      </c>
      <c r="C51" s="103"/>
      <c r="D51" s="103"/>
      <c r="E51" s="103"/>
      <c r="F51" s="103"/>
      <c r="G51" s="103"/>
      <c r="H51" s="103"/>
      <c r="I51" s="103"/>
      <c r="J51" s="80"/>
      <c r="R51" s="80"/>
    </row>
    <row r="52" spans="1:23" x14ac:dyDescent="0.3">
      <c r="A52" s="65"/>
      <c r="B52" s="92"/>
      <c r="C52" s="103"/>
      <c r="D52" s="103"/>
      <c r="E52" s="103"/>
      <c r="F52" s="103"/>
      <c r="G52" s="103"/>
      <c r="H52" s="103"/>
      <c r="I52" s="103"/>
      <c r="J52" s="80"/>
      <c r="N52" s="80"/>
      <c r="R52" s="80"/>
    </row>
    <row r="53" spans="1:23" s="109" customFormat="1" ht="24" customHeight="1" x14ac:dyDescent="0.3">
      <c r="A53" s="89"/>
      <c r="B53" s="170"/>
      <c r="C53" s="171" t="s">
        <v>19</v>
      </c>
      <c r="D53" s="169"/>
      <c r="E53" s="169"/>
      <c r="F53" s="106"/>
      <c r="G53" s="169" t="s">
        <v>20</v>
      </c>
      <c r="H53" s="169"/>
      <c r="I53" s="169"/>
      <c r="J53" s="107"/>
      <c r="K53" s="171" t="s">
        <v>21</v>
      </c>
      <c r="L53" s="169"/>
      <c r="M53" s="169"/>
      <c r="N53" s="108"/>
      <c r="O53" s="169" t="s">
        <v>22</v>
      </c>
      <c r="P53" s="169"/>
      <c r="Q53" s="169"/>
      <c r="R53" s="107"/>
      <c r="S53" s="169" t="s">
        <v>33</v>
      </c>
      <c r="T53" s="169"/>
      <c r="U53" s="169"/>
      <c r="W53" s="145"/>
    </row>
    <row r="54" spans="1:23" x14ac:dyDescent="0.3">
      <c r="A54" s="65"/>
      <c r="B54" s="170"/>
      <c r="C54" s="110"/>
      <c r="D54" s="110"/>
      <c r="E54" s="110"/>
      <c r="F54" s="103"/>
      <c r="G54" s="110"/>
      <c r="H54" s="110"/>
      <c r="I54" s="110"/>
      <c r="J54" s="111"/>
      <c r="K54" s="110"/>
      <c r="L54" s="110"/>
      <c r="M54" s="110"/>
      <c r="N54" s="111"/>
      <c r="O54" s="110"/>
      <c r="P54" s="110"/>
      <c r="Q54" s="110"/>
      <c r="R54" s="111"/>
      <c r="S54" s="110"/>
      <c r="T54" s="110"/>
      <c r="U54" s="110"/>
    </row>
    <row r="55" spans="1:23" x14ac:dyDescent="0.3">
      <c r="A55" s="65"/>
      <c r="B55" s="170"/>
      <c r="C55" s="112" t="s">
        <v>26</v>
      </c>
      <c r="D55" s="112" t="s">
        <v>27</v>
      </c>
      <c r="E55" s="112" t="s">
        <v>18</v>
      </c>
      <c r="F55" s="103"/>
      <c r="G55" s="112" t="s">
        <v>26</v>
      </c>
      <c r="H55" s="112" t="s">
        <v>27</v>
      </c>
      <c r="I55" s="112" t="s">
        <v>18</v>
      </c>
      <c r="J55" s="111"/>
      <c r="K55" s="112" t="s">
        <v>26</v>
      </c>
      <c r="L55" s="112" t="s">
        <v>27</v>
      </c>
      <c r="M55" s="112" t="s">
        <v>18</v>
      </c>
      <c r="N55" s="111"/>
      <c r="O55" s="112" t="s">
        <v>26</v>
      </c>
      <c r="P55" s="112" t="s">
        <v>27</v>
      </c>
      <c r="Q55" s="112" t="s">
        <v>18</v>
      </c>
      <c r="R55" s="111"/>
      <c r="S55" s="112" t="s">
        <v>26</v>
      </c>
      <c r="T55" s="112" t="s">
        <v>27</v>
      </c>
      <c r="U55" s="112" t="s">
        <v>18</v>
      </c>
    </row>
    <row r="56" spans="1:23" x14ac:dyDescent="0.3">
      <c r="A56" s="65"/>
      <c r="B56" s="121"/>
      <c r="C56" s="93"/>
      <c r="D56" s="93"/>
      <c r="E56" s="93"/>
      <c r="F56" s="103"/>
      <c r="G56" s="93"/>
      <c r="H56" s="93"/>
      <c r="I56" s="93"/>
      <c r="J56" s="93"/>
      <c r="K56" s="93"/>
      <c r="L56" s="93"/>
      <c r="M56" s="93"/>
      <c r="N56" s="122"/>
      <c r="O56" s="93"/>
      <c r="P56" s="93"/>
      <c r="Q56" s="93"/>
      <c r="R56" s="93"/>
      <c r="S56" s="93"/>
      <c r="T56" s="93"/>
      <c r="U56" s="93"/>
    </row>
    <row r="57" spans="1:23" s="118" customFormat="1" x14ac:dyDescent="0.3">
      <c r="A57" s="92"/>
      <c r="B57" s="118" t="s">
        <v>124</v>
      </c>
      <c r="C57" s="84">
        <f>+SUM(C58:C73)</f>
        <v>256471</v>
      </c>
      <c r="D57" s="84">
        <f>+SUM(D58:D73)</f>
        <v>7267</v>
      </c>
      <c r="E57" s="84">
        <f>+SUM(E58:E73)</f>
        <v>263738</v>
      </c>
      <c r="F57" s="144"/>
      <c r="G57" s="84">
        <f>+SUM(G58:G73)</f>
        <v>60911</v>
      </c>
      <c r="H57" s="84">
        <f>+SUM(H58:H73)</f>
        <v>8530</v>
      </c>
      <c r="I57" s="84">
        <f>+SUM(I58:I73)</f>
        <v>69441</v>
      </c>
      <c r="J57" s="84"/>
      <c r="K57" s="84">
        <f>+SUM(K58:K73)</f>
        <v>28220</v>
      </c>
      <c r="L57" s="84">
        <f>+SUM(L58:L73)</f>
        <v>5279</v>
      </c>
      <c r="M57" s="84">
        <f>+SUM(M58:M73)</f>
        <v>33499</v>
      </c>
      <c r="N57" s="111"/>
      <c r="O57" s="84">
        <f>+SUM(O58:O73)</f>
        <v>85651</v>
      </c>
      <c r="P57" s="84">
        <f>+SUM(P58:P73)</f>
        <v>20647</v>
      </c>
      <c r="Q57" s="84">
        <f>+SUM(Q58:Q73)</f>
        <v>106298</v>
      </c>
      <c r="R57" s="84"/>
      <c r="S57" s="143">
        <f>+C57+G57+K57+O57</f>
        <v>431253</v>
      </c>
      <c r="T57" s="143">
        <f>+D57+H57+L57+P57</f>
        <v>41723</v>
      </c>
      <c r="U57" s="143">
        <f>+S57+T57</f>
        <v>472976</v>
      </c>
      <c r="W57" s="119"/>
    </row>
    <row r="58" spans="1:23" x14ac:dyDescent="0.3">
      <c r="A58" s="65"/>
      <c r="B58" s="141" t="s">
        <v>106</v>
      </c>
      <c r="C58" s="80">
        <v>31245</v>
      </c>
      <c r="D58" s="80">
        <v>283</v>
      </c>
      <c r="E58" s="80">
        <f>+C58+D58</f>
        <v>31528</v>
      </c>
      <c r="F58" s="103"/>
      <c r="G58" s="80">
        <v>4585</v>
      </c>
      <c r="H58" s="80">
        <v>914</v>
      </c>
      <c r="I58" s="80">
        <f>+G58+H58</f>
        <v>5499</v>
      </c>
      <c r="J58" s="80"/>
      <c r="K58" s="80">
        <v>1022</v>
      </c>
      <c r="L58" s="80">
        <v>443</v>
      </c>
      <c r="M58" s="80">
        <f>+K58+L58</f>
        <v>1465</v>
      </c>
      <c r="N58" s="80"/>
      <c r="O58" s="80">
        <v>821</v>
      </c>
      <c r="P58" s="80">
        <v>353</v>
      </c>
      <c r="Q58" s="80">
        <f>+O58+P58</f>
        <v>1174</v>
      </c>
      <c r="R58" s="80"/>
      <c r="S58" s="113">
        <f>+C58+G58+K58+O58</f>
        <v>37673</v>
      </c>
      <c r="T58" s="113">
        <f>+D58+H58+L58+P58</f>
        <v>1993</v>
      </c>
      <c r="U58" s="113">
        <f>+S58+T58</f>
        <v>39666</v>
      </c>
    </row>
    <row r="59" spans="1:23" x14ac:dyDescent="0.3">
      <c r="A59" s="65"/>
      <c r="B59" s="141" t="s">
        <v>120</v>
      </c>
      <c r="C59" s="80">
        <v>291</v>
      </c>
      <c r="D59" s="80">
        <v>89</v>
      </c>
      <c r="E59" s="80">
        <f t="shared" ref="E59:E73" si="11">+C59+D59</f>
        <v>380</v>
      </c>
      <c r="F59" s="103"/>
      <c r="G59" s="80">
        <v>352</v>
      </c>
      <c r="H59" s="80">
        <v>160</v>
      </c>
      <c r="I59" s="80">
        <f t="shared" ref="I59:I73" si="12">+G59+H59</f>
        <v>512</v>
      </c>
      <c r="J59" s="80"/>
      <c r="K59" s="80">
        <v>179</v>
      </c>
      <c r="L59" s="80">
        <v>90</v>
      </c>
      <c r="M59" s="80">
        <f t="shared" ref="M59:M73" si="13">+K59+L59</f>
        <v>269</v>
      </c>
      <c r="N59" s="80"/>
      <c r="O59" s="80">
        <v>203</v>
      </c>
      <c r="P59" s="80">
        <v>165</v>
      </c>
      <c r="Q59" s="80">
        <f t="shared" ref="Q59:Q73" si="14">+O59+P59</f>
        <v>368</v>
      </c>
      <c r="R59" s="80"/>
      <c r="S59" s="113">
        <f t="shared" ref="S59:S83" si="15">+C59+G59+K59+O59</f>
        <v>1025</v>
      </c>
      <c r="T59" s="113">
        <f t="shared" ref="T59:T83" si="16">+D59+H59+L59+P59</f>
        <v>504</v>
      </c>
      <c r="U59" s="113">
        <f t="shared" ref="U59:U83" si="17">+S59+T59</f>
        <v>1529</v>
      </c>
    </row>
    <row r="60" spans="1:23" x14ac:dyDescent="0.3">
      <c r="A60" s="65"/>
      <c r="B60" s="141" t="s">
        <v>118</v>
      </c>
      <c r="C60" s="80">
        <v>13188</v>
      </c>
      <c r="D60" s="80">
        <v>163</v>
      </c>
      <c r="E60" s="80">
        <f t="shared" si="11"/>
        <v>13351</v>
      </c>
      <c r="F60" s="103"/>
      <c r="G60" s="80">
        <v>3308</v>
      </c>
      <c r="H60" s="80">
        <v>286</v>
      </c>
      <c r="I60" s="80">
        <f t="shared" si="12"/>
        <v>3594</v>
      </c>
      <c r="J60" s="80"/>
      <c r="K60" s="80">
        <v>2165</v>
      </c>
      <c r="L60" s="80">
        <v>248</v>
      </c>
      <c r="M60" s="80">
        <f t="shared" si="13"/>
        <v>2413</v>
      </c>
      <c r="N60" s="80"/>
      <c r="O60" s="80">
        <v>8592</v>
      </c>
      <c r="P60" s="80">
        <v>1821</v>
      </c>
      <c r="Q60" s="80">
        <f t="shared" si="14"/>
        <v>10413</v>
      </c>
      <c r="R60" s="80"/>
      <c r="S60" s="113">
        <f t="shared" si="15"/>
        <v>27253</v>
      </c>
      <c r="T60" s="113">
        <f t="shared" si="16"/>
        <v>2518</v>
      </c>
      <c r="U60" s="113">
        <f t="shared" si="17"/>
        <v>29771</v>
      </c>
    </row>
    <row r="61" spans="1:23" x14ac:dyDescent="0.3">
      <c r="A61" s="65"/>
      <c r="B61" s="141" t="s">
        <v>119</v>
      </c>
      <c r="C61" s="80"/>
      <c r="D61" s="80"/>
      <c r="E61" s="80">
        <f t="shared" si="11"/>
        <v>0</v>
      </c>
      <c r="F61" s="103"/>
      <c r="G61" s="80"/>
      <c r="H61" s="80">
        <v>1</v>
      </c>
      <c r="I61" s="80">
        <f t="shared" si="12"/>
        <v>1</v>
      </c>
      <c r="J61" s="80"/>
      <c r="K61" s="80"/>
      <c r="L61" s="80"/>
      <c r="M61" s="80">
        <f t="shared" si="13"/>
        <v>0</v>
      </c>
      <c r="N61" s="80"/>
      <c r="O61" s="80">
        <v>69</v>
      </c>
      <c r="P61" s="80">
        <v>124</v>
      </c>
      <c r="Q61" s="80">
        <f t="shared" si="14"/>
        <v>193</v>
      </c>
      <c r="R61" s="80"/>
      <c r="S61" s="113">
        <f t="shared" si="15"/>
        <v>69</v>
      </c>
      <c r="T61" s="113">
        <f t="shared" si="16"/>
        <v>125</v>
      </c>
      <c r="U61" s="113">
        <f t="shared" si="17"/>
        <v>194</v>
      </c>
    </row>
    <row r="62" spans="1:23" x14ac:dyDescent="0.3">
      <c r="A62" s="65"/>
      <c r="B62" s="141" t="s">
        <v>122</v>
      </c>
      <c r="C62" s="80"/>
      <c r="D62" s="80"/>
      <c r="E62" s="80">
        <f t="shared" si="11"/>
        <v>0</v>
      </c>
      <c r="F62" s="103"/>
      <c r="G62" s="80"/>
      <c r="H62" s="80">
        <v>1</v>
      </c>
      <c r="I62" s="80">
        <f t="shared" si="12"/>
        <v>1</v>
      </c>
      <c r="J62" s="80"/>
      <c r="K62" s="80">
        <v>1</v>
      </c>
      <c r="L62" s="80"/>
      <c r="M62" s="80">
        <f t="shared" si="13"/>
        <v>1</v>
      </c>
      <c r="N62" s="80"/>
      <c r="O62" s="80">
        <v>652</v>
      </c>
      <c r="P62" s="80">
        <v>136</v>
      </c>
      <c r="Q62" s="80">
        <f t="shared" si="14"/>
        <v>788</v>
      </c>
      <c r="R62" s="80"/>
      <c r="S62" s="113">
        <f t="shared" si="15"/>
        <v>653</v>
      </c>
      <c r="T62" s="113">
        <f t="shared" si="16"/>
        <v>137</v>
      </c>
      <c r="U62" s="113">
        <f t="shared" si="17"/>
        <v>790</v>
      </c>
    </row>
    <row r="63" spans="1:23" x14ac:dyDescent="0.3">
      <c r="A63" s="65"/>
      <c r="B63" s="141" t="s">
        <v>117</v>
      </c>
      <c r="C63" s="80">
        <v>19886</v>
      </c>
      <c r="D63" s="80">
        <v>2722</v>
      </c>
      <c r="E63" s="80">
        <f t="shared" si="11"/>
        <v>22608</v>
      </c>
      <c r="F63" s="103"/>
      <c r="G63" s="80">
        <v>6308</v>
      </c>
      <c r="H63" s="80">
        <v>2657</v>
      </c>
      <c r="I63" s="80">
        <f t="shared" si="12"/>
        <v>8965</v>
      </c>
      <c r="J63" s="80"/>
      <c r="K63" s="80">
        <v>3111</v>
      </c>
      <c r="L63" s="80">
        <v>1811</v>
      </c>
      <c r="M63" s="80">
        <f t="shared" si="13"/>
        <v>4922</v>
      </c>
      <c r="N63" s="80"/>
      <c r="O63" s="80">
        <v>12670</v>
      </c>
      <c r="P63" s="80">
        <v>5563</v>
      </c>
      <c r="Q63" s="80">
        <f t="shared" si="14"/>
        <v>18233</v>
      </c>
      <c r="R63" s="80"/>
      <c r="S63" s="113">
        <f t="shared" si="15"/>
        <v>41975</v>
      </c>
      <c r="T63" s="113">
        <f t="shared" si="16"/>
        <v>12753</v>
      </c>
      <c r="U63" s="113">
        <f t="shared" si="17"/>
        <v>54728</v>
      </c>
    </row>
    <row r="64" spans="1:23" x14ac:dyDescent="0.3">
      <c r="A64" s="65"/>
      <c r="B64" s="141" t="s">
        <v>116</v>
      </c>
      <c r="C64" s="80">
        <v>54798</v>
      </c>
      <c r="D64" s="80">
        <v>503</v>
      </c>
      <c r="E64" s="80">
        <f t="shared" si="11"/>
        <v>55301</v>
      </c>
      <c r="F64" s="103"/>
      <c r="G64" s="80">
        <v>8044</v>
      </c>
      <c r="H64" s="80">
        <v>343</v>
      </c>
      <c r="I64" s="80">
        <f t="shared" si="12"/>
        <v>8387</v>
      </c>
      <c r="J64" s="80"/>
      <c r="K64" s="80">
        <v>2870</v>
      </c>
      <c r="L64" s="80">
        <v>362</v>
      </c>
      <c r="M64" s="80">
        <f t="shared" si="13"/>
        <v>3232</v>
      </c>
      <c r="N64" s="80"/>
      <c r="O64" s="80">
        <v>5622</v>
      </c>
      <c r="P64" s="80">
        <v>1467</v>
      </c>
      <c r="Q64" s="80">
        <f t="shared" si="14"/>
        <v>7089</v>
      </c>
      <c r="R64" s="80"/>
      <c r="S64" s="113">
        <f t="shared" si="15"/>
        <v>71334</v>
      </c>
      <c r="T64" s="113">
        <f t="shared" si="16"/>
        <v>2675</v>
      </c>
      <c r="U64" s="113">
        <f t="shared" si="17"/>
        <v>74009</v>
      </c>
    </row>
    <row r="65" spans="1:23" x14ac:dyDescent="0.3">
      <c r="A65" s="65"/>
      <c r="B65" s="141" t="s">
        <v>109</v>
      </c>
      <c r="C65" s="80">
        <v>17099</v>
      </c>
      <c r="D65" s="80">
        <v>370</v>
      </c>
      <c r="E65" s="80">
        <f t="shared" si="11"/>
        <v>17469</v>
      </c>
      <c r="F65" s="103"/>
      <c r="G65" s="80">
        <v>8132</v>
      </c>
      <c r="H65" s="80">
        <v>623</v>
      </c>
      <c r="I65" s="80">
        <f t="shared" si="12"/>
        <v>8755</v>
      </c>
      <c r="J65" s="80"/>
      <c r="K65" s="80">
        <v>4814</v>
      </c>
      <c r="L65" s="80">
        <v>498</v>
      </c>
      <c r="M65" s="80">
        <f t="shared" si="13"/>
        <v>5312</v>
      </c>
      <c r="N65" s="80"/>
      <c r="O65" s="80">
        <v>19149</v>
      </c>
      <c r="P65" s="80">
        <v>2473</v>
      </c>
      <c r="Q65" s="80">
        <f t="shared" si="14"/>
        <v>21622</v>
      </c>
      <c r="R65" s="80"/>
      <c r="S65" s="113">
        <f t="shared" si="15"/>
        <v>49194</v>
      </c>
      <c r="T65" s="113">
        <f t="shared" si="16"/>
        <v>3964</v>
      </c>
      <c r="U65" s="113">
        <f t="shared" si="17"/>
        <v>53158</v>
      </c>
    </row>
    <row r="66" spans="1:23" x14ac:dyDescent="0.3">
      <c r="B66" s="142" t="s">
        <v>108</v>
      </c>
      <c r="C66" s="91">
        <v>7561</v>
      </c>
      <c r="D66" s="91">
        <v>118</v>
      </c>
      <c r="E66" s="80">
        <f t="shared" si="11"/>
        <v>7679</v>
      </c>
      <c r="G66" s="91">
        <v>1855</v>
      </c>
      <c r="H66" s="91">
        <v>63</v>
      </c>
      <c r="I66" s="80">
        <f t="shared" si="12"/>
        <v>1918</v>
      </c>
      <c r="K66" s="91">
        <v>984</v>
      </c>
      <c r="L66" s="91">
        <v>44</v>
      </c>
      <c r="M66" s="80">
        <f t="shared" si="13"/>
        <v>1028</v>
      </c>
      <c r="O66" s="91">
        <v>3757</v>
      </c>
      <c r="P66" s="91">
        <v>663</v>
      </c>
      <c r="Q66" s="80">
        <f t="shared" si="14"/>
        <v>4420</v>
      </c>
      <c r="S66" s="113">
        <f t="shared" si="15"/>
        <v>14157</v>
      </c>
      <c r="T66" s="113">
        <f t="shared" si="16"/>
        <v>888</v>
      </c>
      <c r="U66" s="113">
        <f t="shared" si="17"/>
        <v>15045</v>
      </c>
    </row>
    <row r="67" spans="1:23" x14ac:dyDescent="0.3">
      <c r="B67" s="142" t="s">
        <v>110</v>
      </c>
      <c r="C67" s="91">
        <v>40820</v>
      </c>
      <c r="D67" s="91">
        <v>1374</v>
      </c>
      <c r="E67" s="80">
        <f t="shared" si="11"/>
        <v>42194</v>
      </c>
      <c r="G67" s="91">
        <v>10729</v>
      </c>
      <c r="H67" s="91">
        <v>1375</v>
      </c>
      <c r="I67" s="80">
        <f t="shared" si="12"/>
        <v>12104</v>
      </c>
      <c r="K67" s="91">
        <v>3972</v>
      </c>
      <c r="L67" s="91">
        <v>490</v>
      </c>
      <c r="M67" s="80">
        <f t="shared" si="13"/>
        <v>4462</v>
      </c>
      <c r="O67" s="91">
        <v>4466</v>
      </c>
      <c r="P67" s="91">
        <v>880</v>
      </c>
      <c r="Q67" s="80">
        <f t="shared" si="14"/>
        <v>5346</v>
      </c>
      <c r="S67" s="113">
        <f t="shared" si="15"/>
        <v>59987</v>
      </c>
      <c r="T67" s="113">
        <f t="shared" si="16"/>
        <v>4119</v>
      </c>
      <c r="U67" s="113">
        <f t="shared" si="17"/>
        <v>64106</v>
      </c>
    </row>
    <row r="68" spans="1:23" x14ac:dyDescent="0.3">
      <c r="B68" s="142" t="s">
        <v>111</v>
      </c>
      <c r="C68" s="91">
        <v>3393</v>
      </c>
      <c r="D68" s="91">
        <v>404</v>
      </c>
      <c r="E68" s="80">
        <f t="shared" si="11"/>
        <v>3797</v>
      </c>
      <c r="G68" s="91">
        <v>2817</v>
      </c>
      <c r="H68" s="91">
        <v>575</v>
      </c>
      <c r="I68" s="80">
        <f t="shared" si="12"/>
        <v>3392</v>
      </c>
      <c r="K68" s="91">
        <v>1804</v>
      </c>
      <c r="L68" s="91">
        <v>394</v>
      </c>
      <c r="M68" s="80">
        <f t="shared" si="13"/>
        <v>2198</v>
      </c>
      <c r="O68" s="91">
        <v>3247</v>
      </c>
      <c r="P68" s="91">
        <v>1241</v>
      </c>
      <c r="Q68" s="80">
        <f t="shared" si="14"/>
        <v>4488</v>
      </c>
      <c r="S68" s="113">
        <f t="shared" si="15"/>
        <v>11261</v>
      </c>
      <c r="T68" s="113">
        <f t="shared" si="16"/>
        <v>2614</v>
      </c>
      <c r="U68" s="113">
        <f t="shared" si="17"/>
        <v>13875</v>
      </c>
    </row>
    <row r="69" spans="1:23" x14ac:dyDescent="0.3">
      <c r="B69" s="142" t="s">
        <v>112</v>
      </c>
      <c r="C69" s="91">
        <v>38304</v>
      </c>
      <c r="D69" s="91">
        <v>148</v>
      </c>
      <c r="E69" s="80">
        <f t="shared" si="11"/>
        <v>38452</v>
      </c>
      <c r="G69" s="91">
        <v>7212</v>
      </c>
      <c r="H69" s="91">
        <v>378</v>
      </c>
      <c r="I69" s="80">
        <f t="shared" si="12"/>
        <v>7590</v>
      </c>
      <c r="K69" s="91">
        <v>2739</v>
      </c>
      <c r="L69" s="91">
        <v>167</v>
      </c>
      <c r="M69" s="80">
        <f t="shared" si="13"/>
        <v>2906</v>
      </c>
      <c r="O69" s="91">
        <v>9077</v>
      </c>
      <c r="P69" s="91">
        <v>532</v>
      </c>
      <c r="Q69" s="80">
        <f t="shared" si="14"/>
        <v>9609</v>
      </c>
      <c r="S69" s="113">
        <f t="shared" si="15"/>
        <v>57332</v>
      </c>
      <c r="T69" s="113">
        <f t="shared" si="16"/>
        <v>1225</v>
      </c>
      <c r="U69" s="113">
        <f t="shared" si="17"/>
        <v>58557</v>
      </c>
    </row>
    <row r="70" spans="1:23" x14ac:dyDescent="0.3">
      <c r="B70" s="142" t="s">
        <v>113</v>
      </c>
      <c r="C70" s="91">
        <v>15256</v>
      </c>
      <c r="D70" s="91">
        <v>690</v>
      </c>
      <c r="E70" s="80">
        <f t="shared" si="11"/>
        <v>15946</v>
      </c>
      <c r="G70" s="91">
        <v>3702</v>
      </c>
      <c r="H70" s="91">
        <v>633</v>
      </c>
      <c r="I70" s="80">
        <f t="shared" si="12"/>
        <v>4335</v>
      </c>
      <c r="K70" s="91">
        <v>1962</v>
      </c>
      <c r="L70" s="91">
        <v>326</v>
      </c>
      <c r="M70" s="80">
        <f t="shared" si="13"/>
        <v>2288</v>
      </c>
      <c r="O70" s="91">
        <v>5811</v>
      </c>
      <c r="P70" s="91">
        <v>1252</v>
      </c>
      <c r="Q70" s="80">
        <f t="shared" si="14"/>
        <v>7063</v>
      </c>
      <c r="S70" s="113">
        <f t="shared" si="15"/>
        <v>26731</v>
      </c>
      <c r="T70" s="113">
        <f t="shared" si="16"/>
        <v>2901</v>
      </c>
      <c r="U70" s="113">
        <f t="shared" si="17"/>
        <v>29632</v>
      </c>
    </row>
    <row r="71" spans="1:23" x14ac:dyDescent="0.3">
      <c r="B71" s="142" t="s">
        <v>114</v>
      </c>
      <c r="C71" s="91">
        <v>2432</v>
      </c>
      <c r="D71" s="91">
        <v>124</v>
      </c>
      <c r="E71" s="80">
        <f t="shared" si="11"/>
        <v>2556</v>
      </c>
      <c r="G71" s="91">
        <v>1472</v>
      </c>
      <c r="H71" s="91">
        <v>300</v>
      </c>
      <c r="I71" s="80">
        <f t="shared" si="12"/>
        <v>1772</v>
      </c>
      <c r="K71" s="91">
        <v>587</v>
      </c>
      <c r="L71" s="91">
        <v>215</v>
      </c>
      <c r="M71" s="80">
        <f t="shared" si="13"/>
        <v>802</v>
      </c>
      <c r="O71" s="91">
        <v>2060</v>
      </c>
      <c r="P71" s="91">
        <v>471</v>
      </c>
      <c r="Q71" s="80">
        <f t="shared" si="14"/>
        <v>2531</v>
      </c>
      <c r="S71" s="113">
        <f t="shared" si="15"/>
        <v>6551</v>
      </c>
      <c r="T71" s="113">
        <f t="shared" si="16"/>
        <v>1110</v>
      </c>
      <c r="U71" s="113">
        <f t="shared" si="17"/>
        <v>7661</v>
      </c>
    </row>
    <row r="72" spans="1:23" x14ac:dyDescent="0.3">
      <c r="B72" s="142" t="s">
        <v>115</v>
      </c>
      <c r="C72" s="91">
        <v>5086</v>
      </c>
      <c r="D72" s="91">
        <v>98</v>
      </c>
      <c r="E72" s="80">
        <f t="shared" si="11"/>
        <v>5184</v>
      </c>
      <c r="G72" s="91">
        <v>1400</v>
      </c>
      <c r="H72" s="91">
        <v>127</v>
      </c>
      <c r="I72" s="80">
        <f t="shared" si="12"/>
        <v>1527</v>
      </c>
      <c r="K72" s="91">
        <v>1215</v>
      </c>
      <c r="L72" s="91">
        <v>74</v>
      </c>
      <c r="M72" s="80">
        <f t="shared" si="13"/>
        <v>1289</v>
      </c>
      <c r="O72" s="91">
        <v>2147</v>
      </c>
      <c r="P72" s="91">
        <v>367</v>
      </c>
      <c r="Q72" s="80">
        <f t="shared" si="14"/>
        <v>2514</v>
      </c>
      <c r="S72" s="113">
        <f t="shared" si="15"/>
        <v>9848</v>
      </c>
      <c r="T72" s="113">
        <f t="shared" si="16"/>
        <v>666</v>
      </c>
      <c r="U72" s="113">
        <f t="shared" si="17"/>
        <v>10514</v>
      </c>
    </row>
    <row r="73" spans="1:23" x14ac:dyDescent="0.3">
      <c r="B73" s="142" t="s">
        <v>107</v>
      </c>
      <c r="C73" s="91">
        <v>7112</v>
      </c>
      <c r="D73" s="91">
        <v>181</v>
      </c>
      <c r="E73" s="80">
        <f t="shared" si="11"/>
        <v>7293</v>
      </c>
      <c r="G73" s="91">
        <v>995</v>
      </c>
      <c r="H73" s="91">
        <v>94</v>
      </c>
      <c r="I73" s="80">
        <f t="shared" si="12"/>
        <v>1089</v>
      </c>
      <c r="K73" s="91">
        <v>795</v>
      </c>
      <c r="L73" s="91">
        <v>117</v>
      </c>
      <c r="M73" s="80">
        <f t="shared" si="13"/>
        <v>912</v>
      </c>
      <c r="O73" s="91">
        <v>7308</v>
      </c>
      <c r="P73" s="91">
        <v>3139</v>
      </c>
      <c r="Q73" s="80">
        <f t="shared" si="14"/>
        <v>10447</v>
      </c>
      <c r="S73" s="113">
        <f>+C73+G73+K73+O73</f>
        <v>16210</v>
      </c>
      <c r="T73" s="113">
        <f>+D73+H73+L73+P73</f>
        <v>3531</v>
      </c>
      <c r="U73" s="113">
        <f>+S73+T73</f>
        <v>19741</v>
      </c>
    </row>
    <row r="74" spans="1:23" x14ac:dyDescent="0.3">
      <c r="E74" s="93"/>
      <c r="I74" s="93"/>
      <c r="M74" s="93"/>
      <c r="Q74" s="93"/>
      <c r="S74" s="113"/>
      <c r="T74" s="113"/>
      <c r="U74" s="113"/>
    </row>
    <row r="75" spans="1:23" s="118" customFormat="1" x14ac:dyDescent="0.3">
      <c r="A75" s="92"/>
      <c r="B75" s="118" t="s">
        <v>125</v>
      </c>
      <c r="C75" s="84">
        <f>+SUM(C76:C83)</f>
        <v>36371</v>
      </c>
      <c r="D75" s="84">
        <f>+SUM(D76:D83)</f>
        <v>660</v>
      </c>
      <c r="E75" s="84">
        <f>+SUM(E76:E83)</f>
        <v>37031</v>
      </c>
      <c r="F75" s="144"/>
      <c r="G75" s="84">
        <f>+SUM(G76:G83)</f>
        <v>5515</v>
      </c>
      <c r="H75" s="84">
        <f>+SUM(H76:H83)</f>
        <v>680</v>
      </c>
      <c r="I75" s="84">
        <f>+SUM(I76:I83)</f>
        <v>6195</v>
      </c>
      <c r="J75" s="84"/>
      <c r="K75" s="84">
        <f>+SUM(K76:K83)</f>
        <v>3688</v>
      </c>
      <c r="L75" s="84">
        <f>+SUM(L76:L83)</f>
        <v>381</v>
      </c>
      <c r="M75" s="84">
        <f>+SUM(M76:M83)</f>
        <v>4069</v>
      </c>
      <c r="N75" s="111"/>
      <c r="O75" s="84">
        <f>+SUM(O76:O83)</f>
        <v>4877</v>
      </c>
      <c r="P75" s="84">
        <f>+SUM(P76:P83)</f>
        <v>2630</v>
      </c>
      <c r="Q75" s="84">
        <f>+SUM(Q76:Q83)</f>
        <v>7507</v>
      </c>
      <c r="R75" s="84"/>
      <c r="S75" s="143">
        <f>+C75+G75+K75+O75</f>
        <v>50451</v>
      </c>
      <c r="T75" s="143">
        <f>+D75+H75+L75+P75</f>
        <v>4351</v>
      </c>
      <c r="U75" s="143">
        <f>+S75+T75</f>
        <v>54802</v>
      </c>
      <c r="W75" s="119"/>
    </row>
    <row r="76" spans="1:23" x14ac:dyDescent="0.3">
      <c r="B76" s="142" t="s">
        <v>100</v>
      </c>
      <c r="C76" s="91">
        <v>6592</v>
      </c>
      <c r="D76" s="91">
        <v>85</v>
      </c>
      <c r="E76" s="80">
        <f t="shared" ref="E76:E83" si="18">+C76+D76</f>
        <v>6677</v>
      </c>
      <c r="G76" s="91">
        <v>604</v>
      </c>
      <c r="H76" s="91">
        <v>55</v>
      </c>
      <c r="I76" s="80">
        <f t="shared" ref="I76:I83" si="19">+G76+H76</f>
        <v>659</v>
      </c>
      <c r="K76" s="91">
        <v>157</v>
      </c>
      <c r="L76" s="91">
        <v>43</v>
      </c>
      <c r="M76" s="80">
        <f t="shared" ref="M76:M83" si="20">+K76+L76</f>
        <v>200</v>
      </c>
      <c r="O76" s="91">
        <v>196</v>
      </c>
      <c r="P76" s="91">
        <v>828</v>
      </c>
      <c r="Q76" s="80">
        <f t="shared" ref="Q76:Q83" si="21">+O76+P76</f>
        <v>1024</v>
      </c>
      <c r="S76" s="113">
        <f t="shared" si="15"/>
        <v>7549</v>
      </c>
      <c r="T76" s="113">
        <f t="shared" si="16"/>
        <v>1011</v>
      </c>
      <c r="U76" s="113">
        <f t="shared" si="17"/>
        <v>8560</v>
      </c>
    </row>
    <row r="77" spans="1:23" x14ac:dyDescent="0.3">
      <c r="B77" s="142" t="s">
        <v>101</v>
      </c>
      <c r="C77" s="91">
        <v>6986</v>
      </c>
      <c r="D77" s="91">
        <v>160</v>
      </c>
      <c r="E77" s="80">
        <f t="shared" si="18"/>
        <v>7146</v>
      </c>
      <c r="G77" s="91">
        <v>1018</v>
      </c>
      <c r="H77" s="91">
        <v>105</v>
      </c>
      <c r="I77" s="80">
        <f t="shared" si="19"/>
        <v>1123</v>
      </c>
      <c r="K77" s="91">
        <v>359</v>
      </c>
      <c r="L77" s="91">
        <v>28</v>
      </c>
      <c r="M77" s="80">
        <f t="shared" si="20"/>
        <v>387</v>
      </c>
      <c r="O77" s="91">
        <v>861</v>
      </c>
      <c r="P77" s="91">
        <v>292</v>
      </c>
      <c r="Q77" s="80">
        <f t="shared" si="21"/>
        <v>1153</v>
      </c>
      <c r="S77" s="113">
        <f t="shared" si="15"/>
        <v>9224</v>
      </c>
      <c r="T77" s="113">
        <f t="shared" si="16"/>
        <v>585</v>
      </c>
      <c r="U77" s="113">
        <f t="shared" si="17"/>
        <v>9809</v>
      </c>
    </row>
    <row r="78" spans="1:23" x14ac:dyDescent="0.3">
      <c r="B78" s="142" t="s">
        <v>102</v>
      </c>
      <c r="C78" s="91">
        <v>1678</v>
      </c>
      <c r="D78" s="91">
        <v>376</v>
      </c>
      <c r="E78" s="80">
        <f t="shared" si="18"/>
        <v>2054</v>
      </c>
      <c r="G78" s="91">
        <v>2319</v>
      </c>
      <c r="H78" s="91">
        <v>499</v>
      </c>
      <c r="I78" s="80">
        <f t="shared" si="19"/>
        <v>2818</v>
      </c>
      <c r="K78" s="91">
        <v>2564</v>
      </c>
      <c r="L78" s="91">
        <v>289</v>
      </c>
      <c r="M78" s="80">
        <f t="shared" si="20"/>
        <v>2853</v>
      </c>
      <c r="O78" s="91">
        <v>2774</v>
      </c>
      <c r="P78" s="91">
        <v>1260</v>
      </c>
      <c r="Q78" s="80">
        <f t="shared" si="21"/>
        <v>4034</v>
      </c>
      <c r="S78" s="113">
        <f t="shared" si="15"/>
        <v>9335</v>
      </c>
      <c r="T78" s="113">
        <f t="shared" si="16"/>
        <v>2424</v>
      </c>
      <c r="U78" s="113">
        <f t="shared" si="17"/>
        <v>11759</v>
      </c>
    </row>
    <row r="79" spans="1:23" x14ac:dyDescent="0.3">
      <c r="B79" s="142" t="s">
        <v>121</v>
      </c>
      <c r="C79" s="91">
        <v>193</v>
      </c>
      <c r="D79" s="91">
        <v>19</v>
      </c>
      <c r="E79" s="80">
        <f t="shared" si="18"/>
        <v>212</v>
      </c>
      <c r="G79" s="91">
        <v>47</v>
      </c>
      <c r="H79" s="91">
        <v>4</v>
      </c>
      <c r="I79" s="80">
        <f t="shared" si="19"/>
        <v>51</v>
      </c>
      <c r="K79" s="91">
        <v>41</v>
      </c>
      <c r="L79" s="91">
        <v>1</v>
      </c>
      <c r="M79" s="80">
        <f t="shared" si="20"/>
        <v>42</v>
      </c>
      <c r="O79" s="91">
        <v>50</v>
      </c>
      <c r="P79" s="91">
        <v>10</v>
      </c>
      <c r="Q79" s="80">
        <f t="shared" si="21"/>
        <v>60</v>
      </c>
      <c r="S79" s="113">
        <f t="shared" si="15"/>
        <v>331</v>
      </c>
      <c r="T79" s="113">
        <f t="shared" si="16"/>
        <v>34</v>
      </c>
      <c r="U79" s="113">
        <f t="shared" si="17"/>
        <v>365</v>
      </c>
    </row>
    <row r="80" spans="1:23" x14ac:dyDescent="0.3">
      <c r="B80" s="142" t="s">
        <v>103</v>
      </c>
      <c r="C80" s="91">
        <v>557</v>
      </c>
      <c r="D80" s="91">
        <v>4</v>
      </c>
      <c r="E80" s="80">
        <f t="shared" si="18"/>
        <v>561</v>
      </c>
      <c r="G80" s="91">
        <v>240</v>
      </c>
      <c r="H80" s="91">
        <v>4</v>
      </c>
      <c r="I80" s="80">
        <f t="shared" si="19"/>
        <v>244</v>
      </c>
      <c r="K80" s="91">
        <v>152</v>
      </c>
      <c r="L80" s="91">
        <v>6</v>
      </c>
      <c r="M80" s="80">
        <f t="shared" si="20"/>
        <v>158</v>
      </c>
      <c r="O80" s="91">
        <v>248</v>
      </c>
      <c r="P80" s="91">
        <v>54</v>
      </c>
      <c r="Q80" s="80">
        <f t="shared" si="21"/>
        <v>302</v>
      </c>
      <c r="S80" s="113">
        <f t="shared" si="15"/>
        <v>1197</v>
      </c>
      <c r="T80" s="113">
        <f t="shared" si="16"/>
        <v>68</v>
      </c>
      <c r="U80" s="113">
        <f t="shared" si="17"/>
        <v>1265</v>
      </c>
    </row>
    <row r="81" spans="2:21" x14ac:dyDescent="0.3">
      <c r="B81" s="142" t="s">
        <v>104</v>
      </c>
      <c r="C81" s="91">
        <v>19304</v>
      </c>
      <c r="D81" s="91">
        <v>7</v>
      </c>
      <c r="E81" s="80">
        <f t="shared" si="18"/>
        <v>19311</v>
      </c>
      <c r="G81" s="91">
        <v>978</v>
      </c>
      <c r="H81" s="91">
        <v>3</v>
      </c>
      <c r="I81" s="80">
        <f t="shared" si="19"/>
        <v>981</v>
      </c>
      <c r="K81" s="91">
        <v>309</v>
      </c>
      <c r="L81" s="91">
        <v>4</v>
      </c>
      <c r="M81" s="80">
        <f t="shared" si="20"/>
        <v>313</v>
      </c>
      <c r="O81" s="91">
        <v>272</v>
      </c>
      <c r="P81" s="91">
        <v>51</v>
      </c>
      <c r="Q81" s="80">
        <f t="shared" si="21"/>
        <v>323</v>
      </c>
      <c r="S81" s="113">
        <f t="shared" si="15"/>
        <v>20863</v>
      </c>
      <c r="T81" s="113">
        <f t="shared" si="16"/>
        <v>65</v>
      </c>
      <c r="U81" s="113">
        <f t="shared" si="17"/>
        <v>20928</v>
      </c>
    </row>
    <row r="82" spans="2:21" x14ac:dyDescent="0.3">
      <c r="B82" s="142" t="s">
        <v>105</v>
      </c>
      <c r="C82" s="91">
        <v>851</v>
      </c>
      <c r="D82" s="91">
        <v>6</v>
      </c>
      <c r="E82" s="80">
        <f t="shared" si="18"/>
        <v>857</v>
      </c>
      <c r="G82" s="91">
        <v>273</v>
      </c>
      <c r="H82" s="91">
        <v>6</v>
      </c>
      <c r="I82" s="80">
        <f t="shared" si="19"/>
        <v>279</v>
      </c>
      <c r="K82" s="91">
        <v>102</v>
      </c>
      <c r="L82" s="91">
        <v>10</v>
      </c>
      <c r="M82" s="80">
        <f t="shared" si="20"/>
        <v>112</v>
      </c>
      <c r="O82" s="91">
        <v>476</v>
      </c>
      <c r="P82" s="91">
        <v>134</v>
      </c>
      <c r="Q82" s="80">
        <f t="shared" si="21"/>
        <v>610</v>
      </c>
      <c r="S82" s="113">
        <f t="shared" si="15"/>
        <v>1702</v>
      </c>
      <c r="T82" s="113">
        <f t="shared" si="16"/>
        <v>156</v>
      </c>
      <c r="U82" s="113">
        <f t="shared" si="17"/>
        <v>1858</v>
      </c>
    </row>
    <row r="83" spans="2:21" x14ac:dyDescent="0.3">
      <c r="B83" s="142" t="s">
        <v>123</v>
      </c>
      <c r="C83" s="115">
        <v>210</v>
      </c>
      <c r="D83" s="115">
        <v>3</v>
      </c>
      <c r="E83" s="147">
        <f t="shared" si="18"/>
        <v>213</v>
      </c>
      <c r="G83" s="115">
        <v>36</v>
      </c>
      <c r="H83" s="115">
        <v>4</v>
      </c>
      <c r="I83" s="147">
        <f t="shared" si="19"/>
        <v>40</v>
      </c>
      <c r="K83" s="115">
        <v>4</v>
      </c>
      <c r="L83" s="115"/>
      <c r="M83" s="147">
        <f t="shared" si="20"/>
        <v>4</v>
      </c>
      <c r="O83" s="115"/>
      <c r="P83" s="115">
        <v>1</v>
      </c>
      <c r="Q83" s="147">
        <f t="shared" si="21"/>
        <v>1</v>
      </c>
      <c r="S83" s="148">
        <f t="shared" si="15"/>
        <v>250</v>
      </c>
      <c r="T83" s="148">
        <f t="shared" si="16"/>
        <v>8</v>
      </c>
      <c r="U83" s="148">
        <f t="shared" si="17"/>
        <v>258</v>
      </c>
    </row>
    <row r="84" spans="2:21" x14ac:dyDescent="0.3">
      <c r="B84" s="118" t="s">
        <v>54</v>
      </c>
      <c r="C84" s="119">
        <f>+C57+C75</f>
        <v>292842</v>
      </c>
      <c r="D84" s="119">
        <f>+D57+D75</f>
        <v>7927</v>
      </c>
      <c r="E84" s="119">
        <f>+E57+E75</f>
        <v>300769</v>
      </c>
      <c r="G84" s="119">
        <f>+G57+G75</f>
        <v>66426</v>
      </c>
      <c r="H84" s="119">
        <f>+H57+H75</f>
        <v>9210</v>
      </c>
      <c r="I84" s="119">
        <f>+I57+I75</f>
        <v>75636</v>
      </c>
      <c r="K84" s="119">
        <f>+K57+K75</f>
        <v>31908</v>
      </c>
      <c r="L84" s="119">
        <f>+L57+L75</f>
        <v>5660</v>
      </c>
      <c r="M84" s="119">
        <f>+M57+M75</f>
        <v>37568</v>
      </c>
      <c r="O84" s="119">
        <f>+O57+O75</f>
        <v>90528</v>
      </c>
      <c r="P84" s="119">
        <f>+P57+P75</f>
        <v>23277</v>
      </c>
      <c r="Q84" s="119">
        <f>+Q57+Q75</f>
        <v>113805</v>
      </c>
      <c r="S84" s="120">
        <f>+S57+S75</f>
        <v>481704</v>
      </c>
      <c r="T84" s="120">
        <f>+T57+T75</f>
        <v>46074</v>
      </c>
      <c r="U84" s="120">
        <f>+U57+U75</f>
        <v>527778</v>
      </c>
    </row>
    <row r="86" spans="2:21" x14ac:dyDescent="0.3">
      <c r="B86" s="65" t="s">
        <v>130</v>
      </c>
    </row>
  </sheetData>
  <mergeCells count="14">
    <mergeCell ref="O15:Q15"/>
    <mergeCell ref="S15:U15"/>
    <mergeCell ref="B8:U8"/>
    <mergeCell ref="B9:U9"/>
    <mergeCell ref="B53:B55"/>
    <mergeCell ref="C53:E53"/>
    <mergeCell ref="G53:I53"/>
    <mergeCell ref="K53:M53"/>
    <mergeCell ref="O53:Q53"/>
    <mergeCell ref="S53:U53"/>
    <mergeCell ref="B15:B17"/>
    <mergeCell ref="C15:E15"/>
    <mergeCell ref="G15:I15"/>
    <mergeCell ref="K15:M15"/>
  </mergeCells>
  <hyperlinks>
    <hyperlink ref="B1" location="Inicio!B10" display="Ir a inicio" xr:uid="{6B390F77-3455-469A-AE2A-338C1CF0CBFF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43" fitToHeight="2" orientation="landscape" r:id="rId1"/>
  <headerFooter alignWithMargins="0"/>
  <rowBreaks count="1" manualBreakCount="1">
    <brk id="49" max="20" man="1"/>
  </row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5AE3C-538D-4C58-BB97-D0C00D19A918}">
  <dimension ref="A1:U68"/>
  <sheetViews>
    <sheetView showGridLines="0" view="pageBreakPreview" topLeftCell="D1" zoomScale="80" zoomScaleNormal="100" zoomScaleSheetLayoutView="80" workbookViewId="0">
      <selection activeCell="T63" sqref="T63"/>
    </sheetView>
  </sheetViews>
  <sheetFormatPr baseColWidth="10" defaultColWidth="11.44140625" defaultRowHeight="14.4" x14ac:dyDescent="0.3"/>
  <cols>
    <col min="1" max="1" width="1.6640625" style="67" customWidth="1"/>
    <col min="2" max="2" width="24.44140625" style="67" bestFit="1" customWidth="1"/>
    <col min="3" max="5" width="15" style="91" customWidth="1"/>
    <col min="6" max="6" width="2.6640625" style="91" customWidth="1"/>
    <col min="7" max="9" width="15" style="91" customWidth="1"/>
    <col min="10" max="10" width="2.6640625" style="91" customWidth="1"/>
    <col min="11" max="13" width="15" style="91" customWidth="1"/>
    <col min="14" max="14" width="2.6640625" style="91" customWidth="1"/>
    <col min="15" max="17" width="15" style="91" customWidth="1"/>
    <col min="18" max="18" width="2.6640625" style="91" customWidth="1"/>
    <col min="19" max="21" width="15" style="91" customWidth="1"/>
    <col min="22" max="16384" width="11.44140625" style="67"/>
  </cols>
  <sheetData>
    <row r="1" spans="1:21" x14ac:dyDescent="0.3">
      <c r="A1" s="87"/>
      <c r="B1" s="87" t="s">
        <v>12</v>
      </c>
      <c r="C1" s="103"/>
      <c r="D1" s="103"/>
      <c r="E1" s="103"/>
      <c r="F1" s="103"/>
      <c r="G1" s="103"/>
      <c r="H1" s="103"/>
      <c r="I1" s="103"/>
      <c r="J1" s="103"/>
    </row>
    <row r="2" spans="1:21" x14ac:dyDescent="0.3">
      <c r="A2" s="88"/>
      <c r="B2" s="87"/>
      <c r="C2" s="103"/>
      <c r="D2" s="103"/>
      <c r="E2" s="103"/>
      <c r="F2" s="103"/>
    </row>
    <row r="3" spans="1:21" x14ac:dyDescent="0.3">
      <c r="A3" s="88"/>
      <c r="B3" s="87"/>
      <c r="C3" s="103"/>
      <c r="D3" s="103"/>
      <c r="E3" s="103"/>
      <c r="F3" s="103"/>
    </row>
    <row r="4" spans="1:21" x14ac:dyDescent="0.3">
      <c r="A4" s="88"/>
      <c r="B4" s="87"/>
      <c r="C4" s="103"/>
      <c r="D4" s="103"/>
      <c r="E4" s="103"/>
      <c r="F4" s="103"/>
    </row>
    <row r="5" spans="1:21" x14ac:dyDescent="0.3">
      <c r="A5" s="88"/>
      <c r="B5" s="87"/>
      <c r="C5" s="103"/>
      <c r="D5" s="103"/>
      <c r="E5" s="103"/>
      <c r="F5" s="103"/>
    </row>
    <row r="6" spans="1:21" x14ac:dyDescent="0.3">
      <c r="A6" s="88"/>
      <c r="B6" s="87"/>
      <c r="C6" s="103"/>
      <c r="D6" s="103"/>
      <c r="E6" s="103"/>
      <c r="F6" s="103"/>
    </row>
    <row r="7" spans="1:21" x14ac:dyDescent="0.3">
      <c r="A7" s="88"/>
      <c r="B7" s="87"/>
      <c r="C7" s="103"/>
      <c r="D7" s="103"/>
      <c r="E7" s="103"/>
      <c r="F7" s="103"/>
    </row>
    <row r="8" spans="1:21" ht="27" x14ac:dyDescent="0.3">
      <c r="A8" s="65"/>
      <c r="B8" s="168" t="s">
        <v>34</v>
      </c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</row>
    <row r="9" spans="1:21" x14ac:dyDescent="0.3">
      <c r="A9" s="65"/>
      <c r="B9" s="161">
        <f>+Carátula!B17</f>
        <v>45199</v>
      </c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</row>
    <row r="10" spans="1:21" ht="15" thickBot="1" x14ac:dyDescent="0.35">
      <c r="A10" s="65"/>
      <c r="B10" s="90"/>
      <c r="C10" s="104"/>
      <c r="D10" s="104"/>
      <c r="E10" s="104"/>
      <c r="F10" s="104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</row>
    <row r="11" spans="1:21" x14ac:dyDescent="0.3">
      <c r="A11" s="65"/>
      <c r="B11" s="65"/>
      <c r="C11" s="103"/>
      <c r="D11" s="103"/>
      <c r="E11" s="103"/>
      <c r="F11" s="103"/>
      <c r="G11" s="103"/>
      <c r="H11" s="103"/>
      <c r="I11" s="103"/>
      <c r="J11" s="103"/>
    </row>
    <row r="12" spans="1:21" x14ac:dyDescent="0.3">
      <c r="A12" s="65"/>
      <c r="B12" s="65"/>
      <c r="C12" s="103"/>
      <c r="D12" s="103"/>
      <c r="E12" s="103"/>
      <c r="F12" s="103"/>
      <c r="G12" s="103"/>
      <c r="H12" s="103"/>
      <c r="I12" s="103"/>
      <c r="J12" s="103"/>
    </row>
    <row r="13" spans="1:21" ht="16.2" x14ac:dyDescent="0.35">
      <c r="A13" s="65"/>
      <c r="B13" s="77" t="s">
        <v>35</v>
      </c>
      <c r="C13" s="103"/>
      <c r="D13" s="103"/>
      <c r="E13" s="103"/>
      <c r="F13" s="103"/>
      <c r="G13" s="103"/>
      <c r="H13" s="103"/>
      <c r="I13" s="103"/>
      <c r="J13" s="80"/>
      <c r="R13" s="80"/>
    </row>
    <row r="14" spans="1:21" x14ac:dyDescent="0.3">
      <c r="A14" s="65"/>
      <c r="B14" s="92"/>
      <c r="C14" s="103"/>
      <c r="D14" s="103"/>
      <c r="E14" s="103"/>
      <c r="F14" s="103"/>
      <c r="G14" s="103"/>
      <c r="H14" s="103"/>
      <c r="I14" s="103"/>
      <c r="J14" s="80"/>
      <c r="N14" s="80"/>
      <c r="R14" s="80"/>
    </row>
    <row r="15" spans="1:21" s="109" customFormat="1" ht="24" customHeight="1" x14ac:dyDescent="0.3">
      <c r="A15" s="89"/>
      <c r="B15" s="170"/>
      <c r="C15" s="171" t="s">
        <v>19</v>
      </c>
      <c r="D15" s="169"/>
      <c r="E15" s="169"/>
      <c r="F15" s="106"/>
      <c r="G15" s="169" t="s">
        <v>20</v>
      </c>
      <c r="H15" s="169"/>
      <c r="I15" s="169"/>
      <c r="J15" s="107"/>
      <c r="K15" s="171" t="s">
        <v>21</v>
      </c>
      <c r="L15" s="169"/>
      <c r="M15" s="169"/>
      <c r="N15" s="108"/>
      <c r="O15" s="169" t="s">
        <v>22</v>
      </c>
      <c r="P15" s="169"/>
      <c r="Q15" s="169"/>
      <c r="R15" s="107"/>
      <c r="S15" s="169" t="s">
        <v>33</v>
      </c>
      <c r="T15" s="169"/>
      <c r="U15" s="169"/>
    </row>
    <row r="16" spans="1:21" x14ac:dyDescent="0.3">
      <c r="A16" s="65"/>
      <c r="B16" s="170"/>
      <c r="C16" s="110"/>
      <c r="D16" s="110"/>
      <c r="E16" s="110"/>
      <c r="F16" s="103"/>
      <c r="G16" s="110"/>
      <c r="H16" s="110"/>
      <c r="I16" s="110"/>
      <c r="J16" s="111"/>
      <c r="K16" s="110"/>
      <c r="L16" s="110"/>
      <c r="M16" s="110"/>
      <c r="N16" s="111"/>
      <c r="O16" s="110"/>
      <c r="P16" s="110"/>
      <c r="Q16" s="110"/>
      <c r="R16" s="111"/>
      <c r="S16" s="110"/>
      <c r="T16" s="110"/>
      <c r="U16" s="110"/>
    </row>
    <row r="17" spans="1:21" x14ac:dyDescent="0.3">
      <c r="A17" s="65"/>
      <c r="B17" s="170"/>
      <c r="C17" s="112" t="s">
        <v>26</v>
      </c>
      <c r="D17" s="112" t="s">
        <v>27</v>
      </c>
      <c r="E17" s="112" t="s">
        <v>18</v>
      </c>
      <c r="F17" s="103"/>
      <c r="G17" s="112" t="s">
        <v>26</v>
      </c>
      <c r="H17" s="112" t="s">
        <v>27</v>
      </c>
      <c r="I17" s="112" t="s">
        <v>18</v>
      </c>
      <c r="J17" s="111"/>
      <c r="K17" s="112" t="s">
        <v>26</v>
      </c>
      <c r="L17" s="112" t="s">
        <v>27</v>
      </c>
      <c r="M17" s="112" t="s">
        <v>18</v>
      </c>
      <c r="N17" s="111"/>
      <c r="O17" s="112" t="s">
        <v>26</v>
      </c>
      <c r="P17" s="112" t="s">
        <v>27</v>
      </c>
      <c r="Q17" s="112" t="s">
        <v>18</v>
      </c>
      <c r="R17" s="111"/>
      <c r="S17" s="112" t="s">
        <v>26</v>
      </c>
      <c r="T17" s="112" t="s">
        <v>27</v>
      </c>
      <c r="U17" s="112" t="s">
        <v>18</v>
      </c>
    </row>
    <row r="18" spans="1:21" x14ac:dyDescent="0.3">
      <c r="A18" s="65"/>
      <c r="C18" s="80"/>
      <c r="D18" s="80"/>
      <c r="E18" s="80"/>
      <c r="F18" s="103"/>
      <c r="G18" s="80"/>
      <c r="H18" s="80"/>
      <c r="I18" s="80"/>
      <c r="J18" s="80"/>
      <c r="K18" s="80"/>
      <c r="L18" s="80"/>
      <c r="M18" s="80"/>
      <c r="N18" s="111"/>
      <c r="O18" s="80"/>
      <c r="P18" s="80"/>
      <c r="Q18" s="80"/>
      <c r="R18" s="80"/>
      <c r="S18" s="80"/>
      <c r="T18" s="80"/>
      <c r="U18" s="80"/>
    </row>
    <row r="19" spans="1:21" x14ac:dyDescent="0.3">
      <c r="A19" s="65"/>
      <c r="B19" s="65" t="s">
        <v>36</v>
      </c>
      <c r="C19" s="80">
        <v>7106.7317139999977</v>
      </c>
      <c r="D19" s="80">
        <v>72014.069666999989</v>
      </c>
      <c r="E19" s="80">
        <f>+C19+D19</f>
        <v>79120.801380999983</v>
      </c>
      <c r="F19" s="103"/>
      <c r="G19" s="80">
        <v>12523.984165</v>
      </c>
      <c r="H19" s="80">
        <v>15825.015861</v>
      </c>
      <c r="I19" s="80">
        <f>+G19+H19</f>
        <v>28349.000026000002</v>
      </c>
      <c r="J19" s="80"/>
      <c r="K19" s="80">
        <v>95157.298112999983</v>
      </c>
      <c r="L19" s="80">
        <v>55167.830934000005</v>
      </c>
      <c r="M19" s="80">
        <f>+K19+L19</f>
        <v>150325.12904699999</v>
      </c>
      <c r="N19" s="80"/>
      <c r="O19" s="80">
        <v>337030.16718400014</v>
      </c>
      <c r="P19" s="80">
        <v>414694.74339805002</v>
      </c>
      <c r="Q19" s="80">
        <f>+O19+P19</f>
        <v>751724.91058205022</v>
      </c>
      <c r="R19" s="80"/>
      <c r="S19" s="113">
        <f>+C19+G19+K19+O19</f>
        <v>451818.1811760001</v>
      </c>
      <c r="T19" s="113">
        <f>+D19+H19+L19+P19</f>
        <v>557701.65986005007</v>
      </c>
      <c r="U19" s="113">
        <f>+S19+T19</f>
        <v>1009519.8410360501</v>
      </c>
    </row>
    <row r="20" spans="1:21" x14ac:dyDescent="0.3">
      <c r="B20" s="67" t="s">
        <v>37</v>
      </c>
      <c r="C20" s="91">
        <v>555924.79164699698</v>
      </c>
      <c r="D20" s="91">
        <v>348698.36959591031</v>
      </c>
      <c r="E20" s="93">
        <f t="shared" ref="E20:E36" si="0">+C20+D20</f>
        <v>904623.16124290728</v>
      </c>
      <c r="G20" s="91">
        <v>485374.56793300126</v>
      </c>
      <c r="H20" s="91">
        <v>840152.01456993027</v>
      </c>
      <c r="I20" s="93">
        <f t="shared" ref="I20:I36" si="1">+G20+H20</f>
        <v>1325526.5825029316</v>
      </c>
      <c r="K20" s="91">
        <v>320576.69279659941</v>
      </c>
      <c r="L20" s="91">
        <v>1162161.6463350218</v>
      </c>
      <c r="M20" s="93">
        <f t="shared" ref="M20:M36" si="2">+K20+L20</f>
        <v>1482738.3391316212</v>
      </c>
      <c r="O20" s="91">
        <v>1590926.3031326935</v>
      </c>
      <c r="P20" s="91">
        <v>13396814.421874115</v>
      </c>
      <c r="Q20" s="93">
        <f t="shared" ref="Q20:Q36" si="3">+O20+P20</f>
        <v>14987740.725006809</v>
      </c>
      <c r="S20" s="114">
        <f t="shared" ref="S20:T36" si="4">+C20+G20+K20+O20</f>
        <v>2952802.3555092914</v>
      </c>
      <c r="T20" s="114">
        <f t="shared" si="4"/>
        <v>15747826.452374978</v>
      </c>
      <c r="U20" s="114">
        <f t="shared" ref="U20:U36" si="5">+S20+T20</f>
        <v>18700628.807884268</v>
      </c>
    </row>
    <row r="21" spans="1:21" x14ac:dyDescent="0.3">
      <c r="B21" s="67" t="s">
        <v>38</v>
      </c>
      <c r="C21" s="91">
        <v>81774.275025000054</v>
      </c>
      <c r="D21" s="91">
        <v>20046.116105910005</v>
      </c>
      <c r="E21" s="93">
        <f t="shared" si="0"/>
        <v>101820.39113091005</v>
      </c>
      <c r="G21" s="91">
        <v>72460.417163999969</v>
      </c>
      <c r="H21" s="91">
        <v>46677.478226589978</v>
      </c>
      <c r="I21" s="93">
        <f t="shared" si="1"/>
        <v>119137.89539058995</v>
      </c>
      <c r="K21" s="91">
        <v>70232.183228999987</v>
      </c>
      <c r="L21" s="91">
        <v>106563.11651337992</v>
      </c>
      <c r="M21" s="93">
        <f t="shared" si="2"/>
        <v>176795.29974237992</v>
      </c>
      <c r="O21" s="91">
        <v>264406.58588699973</v>
      </c>
      <c r="P21" s="91">
        <v>806708.79368113971</v>
      </c>
      <c r="Q21" s="93">
        <f t="shared" si="3"/>
        <v>1071115.3795681396</v>
      </c>
      <c r="S21" s="114">
        <f t="shared" si="4"/>
        <v>488873.46130499977</v>
      </c>
      <c r="T21" s="114">
        <f t="shared" si="4"/>
        <v>979995.50452701957</v>
      </c>
      <c r="U21" s="114">
        <f t="shared" si="5"/>
        <v>1468868.9658320192</v>
      </c>
    </row>
    <row r="22" spans="1:21" x14ac:dyDescent="0.3">
      <c r="B22" s="67" t="s">
        <v>39</v>
      </c>
      <c r="C22" s="91">
        <v>78570.880111999839</v>
      </c>
      <c r="D22" s="91">
        <v>20527.533513780003</v>
      </c>
      <c r="E22" s="93">
        <f t="shared" si="0"/>
        <v>99098.413625779838</v>
      </c>
      <c r="G22" s="91">
        <v>82709.726065000053</v>
      </c>
      <c r="H22" s="91">
        <v>109641.67314251</v>
      </c>
      <c r="I22" s="93">
        <f t="shared" si="1"/>
        <v>192351.39920751005</v>
      </c>
      <c r="K22" s="91">
        <v>96112.364270999999</v>
      </c>
      <c r="L22" s="91">
        <v>26869.289345999998</v>
      </c>
      <c r="M22" s="93">
        <f t="shared" si="2"/>
        <v>122981.653617</v>
      </c>
      <c r="O22" s="91">
        <v>797914.72309900087</v>
      </c>
      <c r="P22" s="91">
        <v>313820.33005860017</v>
      </c>
      <c r="Q22" s="93">
        <f t="shared" si="3"/>
        <v>1111735.053157601</v>
      </c>
      <c r="S22" s="114">
        <f t="shared" si="4"/>
        <v>1055307.6935470006</v>
      </c>
      <c r="T22" s="114">
        <f t="shared" si="4"/>
        <v>470858.82606089016</v>
      </c>
      <c r="U22" s="114">
        <f t="shared" si="5"/>
        <v>1526166.5196078909</v>
      </c>
    </row>
    <row r="23" spans="1:21" x14ac:dyDescent="0.3">
      <c r="B23" s="67" t="s">
        <v>40</v>
      </c>
      <c r="C23" s="91">
        <v>314084.67422599974</v>
      </c>
      <c r="D23" s="91">
        <v>81560.496892710013</v>
      </c>
      <c r="E23" s="93">
        <f t="shared" si="0"/>
        <v>395645.17111870972</v>
      </c>
      <c r="G23" s="91">
        <v>234123.56584282088</v>
      </c>
      <c r="H23" s="91">
        <v>179331.32330373986</v>
      </c>
      <c r="I23" s="93">
        <f t="shared" si="1"/>
        <v>413454.88914656074</v>
      </c>
      <c r="K23" s="91">
        <v>173616.16478799999</v>
      </c>
      <c r="L23" s="91">
        <v>162720.84710651994</v>
      </c>
      <c r="M23" s="93">
        <f t="shared" si="2"/>
        <v>336337.01189451991</v>
      </c>
      <c r="O23" s="91">
        <v>1024503.6559200004</v>
      </c>
      <c r="P23" s="91">
        <v>1898706.8446561308</v>
      </c>
      <c r="Q23" s="93">
        <f t="shared" si="3"/>
        <v>2923210.500576131</v>
      </c>
      <c r="S23" s="114">
        <f t="shared" si="4"/>
        <v>1746328.0607768209</v>
      </c>
      <c r="T23" s="114">
        <f t="shared" si="4"/>
        <v>2322319.5119591006</v>
      </c>
      <c r="U23" s="114">
        <f t="shared" si="5"/>
        <v>4068647.5727359215</v>
      </c>
    </row>
    <row r="24" spans="1:21" x14ac:dyDescent="0.3">
      <c r="B24" s="67" t="s">
        <v>41</v>
      </c>
      <c r="C24" s="91">
        <v>79307.612456000061</v>
      </c>
      <c r="D24" s="91">
        <v>16732.34159394999</v>
      </c>
      <c r="E24" s="93">
        <f t="shared" si="0"/>
        <v>96039.954049950058</v>
      </c>
      <c r="G24" s="91">
        <v>28925.703127999972</v>
      </c>
      <c r="H24" s="91">
        <v>61404.693455429995</v>
      </c>
      <c r="I24" s="93">
        <f t="shared" si="1"/>
        <v>90330.396583429974</v>
      </c>
      <c r="K24" s="91">
        <v>30286.161063999974</v>
      </c>
      <c r="L24" s="91">
        <v>30451.957037720007</v>
      </c>
      <c r="M24" s="93">
        <f t="shared" si="2"/>
        <v>60738.118101719985</v>
      </c>
      <c r="O24" s="91">
        <v>37957.601179000012</v>
      </c>
      <c r="P24" s="91">
        <v>86107.534964869992</v>
      </c>
      <c r="Q24" s="93">
        <f t="shared" si="3"/>
        <v>124065.13614387001</v>
      </c>
      <c r="S24" s="114">
        <f t="shared" si="4"/>
        <v>176477.07782700003</v>
      </c>
      <c r="T24" s="114">
        <f t="shared" si="4"/>
        <v>194696.52705196998</v>
      </c>
      <c r="U24" s="114">
        <f t="shared" si="5"/>
        <v>371173.60487897001</v>
      </c>
    </row>
    <row r="25" spans="1:21" x14ac:dyDescent="0.3">
      <c r="B25" s="67" t="s">
        <v>42</v>
      </c>
      <c r="C25" s="91">
        <v>163160.55449499964</v>
      </c>
      <c r="D25" s="91">
        <v>157440.95070464001</v>
      </c>
      <c r="E25" s="93">
        <f t="shared" si="0"/>
        <v>320601.50519963965</v>
      </c>
      <c r="G25" s="91">
        <v>140618.37647199995</v>
      </c>
      <c r="H25" s="91">
        <v>404502.14502925042</v>
      </c>
      <c r="I25" s="93">
        <f t="shared" si="1"/>
        <v>545120.52150125033</v>
      </c>
      <c r="K25" s="91">
        <v>102527.20252399999</v>
      </c>
      <c r="L25" s="91">
        <v>384966.41039247991</v>
      </c>
      <c r="M25" s="93">
        <f t="shared" si="2"/>
        <v>487493.61291647993</v>
      </c>
      <c r="O25" s="91">
        <v>197071.4871859999</v>
      </c>
      <c r="P25" s="91">
        <v>3146979.2863129503</v>
      </c>
      <c r="Q25" s="93">
        <f t="shared" si="3"/>
        <v>3344050.7734989501</v>
      </c>
      <c r="S25" s="114">
        <f t="shared" si="4"/>
        <v>603377.62067699945</v>
      </c>
      <c r="T25" s="114">
        <f t="shared" si="4"/>
        <v>4093888.7924393206</v>
      </c>
      <c r="U25" s="114">
        <f t="shared" si="5"/>
        <v>4697266.41311632</v>
      </c>
    </row>
    <row r="26" spans="1:21" x14ac:dyDescent="0.3">
      <c r="B26" s="67" t="s">
        <v>43</v>
      </c>
      <c r="C26" s="91">
        <v>1911270.2870899935</v>
      </c>
      <c r="D26" s="91">
        <v>1039614.9602903501</v>
      </c>
      <c r="E26" s="93">
        <f t="shared" si="0"/>
        <v>2950885.2473803437</v>
      </c>
      <c r="G26" s="91">
        <v>1168628.1086008605</v>
      </c>
      <c r="H26" s="91">
        <v>421666.15567932068</v>
      </c>
      <c r="I26" s="93">
        <f t="shared" si="1"/>
        <v>1590294.2642801811</v>
      </c>
      <c r="K26" s="91">
        <v>1073183.6001220995</v>
      </c>
      <c r="L26" s="91">
        <v>437565.10767390009</v>
      </c>
      <c r="M26" s="93">
        <f t="shared" si="2"/>
        <v>1510748.7077959995</v>
      </c>
      <c r="O26" s="91">
        <v>15706131.492250429</v>
      </c>
      <c r="P26" s="91">
        <v>15590053.382135516</v>
      </c>
      <c r="Q26" s="93">
        <f t="shared" si="3"/>
        <v>31296184.874385945</v>
      </c>
      <c r="S26" s="114">
        <f t="shared" si="4"/>
        <v>19859213.488063384</v>
      </c>
      <c r="T26" s="114">
        <f t="shared" si="4"/>
        <v>17488899.605779089</v>
      </c>
      <c r="U26" s="114">
        <f t="shared" si="5"/>
        <v>37348113.093842477</v>
      </c>
    </row>
    <row r="27" spans="1:21" x14ac:dyDescent="0.3">
      <c r="B27" s="67" t="s">
        <v>44</v>
      </c>
      <c r="C27" s="91">
        <v>1842466.4120704806</v>
      </c>
      <c r="D27" s="91">
        <v>366673.48197094991</v>
      </c>
      <c r="E27" s="93">
        <f t="shared" si="0"/>
        <v>2209139.8940414307</v>
      </c>
      <c r="G27" s="91">
        <v>946441.11745004414</v>
      </c>
      <c r="H27" s="91">
        <v>116955.14664122</v>
      </c>
      <c r="I27" s="93">
        <f t="shared" si="1"/>
        <v>1063396.2640912642</v>
      </c>
      <c r="K27" s="91">
        <v>704495.55638795928</v>
      </c>
      <c r="L27" s="91">
        <v>149661.32688432987</v>
      </c>
      <c r="M27" s="93">
        <f t="shared" si="2"/>
        <v>854156.88327228918</v>
      </c>
      <c r="O27" s="91">
        <v>8607406.9274595026</v>
      </c>
      <c r="P27" s="91">
        <v>4654417.6034369953</v>
      </c>
      <c r="Q27" s="93">
        <f t="shared" si="3"/>
        <v>13261824.530896498</v>
      </c>
      <c r="S27" s="114">
        <f t="shared" si="4"/>
        <v>12100810.013367986</v>
      </c>
      <c r="T27" s="114">
        <f t="shared" si="4"/>
        <v>5287707.5589334946</v>
      </c>
      <c r="U27" s="114">
        <f t="shared" si="5"/>
        <v>17388517.572301481</v>
      </c>
    </row>
    <row r="28" spans="1:21" x14ac:dyDescent="0.3">
      <c r="B28" s="67" t="s">
        <v>45</v>
      </c>
      <c r="C28" s="91">
        <v>175515.06703400018</v>
      </c>
      <c r="D28" s="91">
        <v>20191.095205960009</v>
      </c>
      <c r="E28" s="93">
        <f t="shared" si="0"/>
        <v>195706.16223996019</v>
      </c>
      <c r="G28" s="91">
        <v>171740.57679199002</v>
      </c>
      <c r="H28" s="91">
        <v>30253.844893340007</v>
      </c>
      <c r="I28" s="93">
        <f t="shared" si="1"/>
        <v>201994.42168533005</v>
      </c>
      <c r="K28" s="91">
        <v>114284.39565599996</v>
      </c>
      <c r="L28" s="91">
        <v>20197.44688838</v>
      </c>
      <c r="M28" s="93">
        <f t="shared" si="2"/>
        <v>134481.84254437996</v>
      </c>
      <c r="O28" s="91">
        <v>199242.96826599987</v>
      </c>
      <c r="P28" s="91">
        <v>679995.72879666951</v>
      </c>
      <c r="Q28" s="93">
        <f t="shared" si="3"/>
        <v>879238.69706266932</v>
      </c>
      <c r="S28" s="114">
        <f t="shared" si="4"/>
        <v>660783.00774799008</v>
      </c>
      <c r="T28" s="114">
        <f t="shared" si="4"/>
        <v>750638.1157843495</v>
      </c>
      <c r="U28" s="114">
        <f t="shared" si="5"/>
        <v>1411421.1235323395</v>
      </c>
    </row>
    <row r="29" spans="1:21" x14ac:dyDescent="0.3">
      <c r="B29" s="67" t="s">
        <v>46</v>
      </c>
      <c r="C29" s="91">
        <v>143492.80945549961</v>
      </c>
      <c r="D29" s="91">
        <v>6424.9868460000007</v>
      </c>
      <c r="E29" s="93">
        <f t="shared" si="0"/>
        <v>149917.79630149962</v>
      </c>
      <c r="G29" s="91">
        <v>99570.374988999945</v>
      </c>
      <c r="H29" s="91">
        <v>2416.6916655099999</v>
      </c>
      <c r="I29" s="93">
        <f t="shared" si="1"/>
        <v>101987.06665450995</v>
      </c>
      <c r="K29" s="91">
        <v>48255.271375009994</v>
      </c>
      <c r="L29" s="91">
        <v>19162.134234999998</v>
      </c>
      <c r="M29" s="93">
        <f t="shared" si="2"/>
        <v>67417.405610009999</v>
      </c>
      <c r="O29" s="91">
        <v>128536.69180999999</v>
      </c>
      <c r="P29" s="91">
        <v>73036.784767339996</v>
      </c>
      <c r="Q29" s="93">
        <f t="shared" si="3"/>
        <v>201573.47657733998</v>
      </c>
      <c r="S29" s="114">
        <f t="shared" si="4"/>
        <v>419855.14762950956</v>
      </c>
      <c r="T29" s="114">
        <f t="shared" si="4"/>
        <v>101040.59751384999</v>
      </c>
      <c r="U29" s="114">
        <f t="shared" si="5"/>
        <v>520895.74514335953</v>
      </c>
    </row>
    <row r="30" spans="1:21" x14ac:dyDescent="0.3">
      <c r="B30" s="67" t="s">
        <v>47</v>
      </c>
      <c r="C30" s="91">
        <v>96993.736011999761</v>
      </c>
      <c r="D30" s="91">
        <v>4542.8710319999991</v>
      </c>
      <c r="E30" s="93">
        <f t="shared" si="0"/>
        <v>101536.60704399976</v>
      </c>
      <c r="G30" s="91">
        <v>73575.899314999813</v>
      </c>
      <c r="H30" s="91">
        <v>9454.2988039999982</v>
      </c>
      <c r="I30" s="93">
        <f t="shared" si="1"/>
        <v>83030.198118999804</v>
      </c>
      <c r="K30" s="91">
        <v>63518.175699999949</v>
      </c>
      <c r="L30" s="91">
        <v>5548.3837532199987</v>
      </c>
      <c r="M30" s="93">
        <f t="shared" si="2"/>
        <v>69066.559453219947</v>
      </c>
      <c r="O30" s="91">
        <v>97114.300197000004</v>
      </c>
      <c r="P30" s="91">
        <v>13139.885562000003</v>
      </c>
      <c r="Q30" s="93">
        <f t="shared" si="3"/>
        <v>110254.18575900001</v>
      </c>
      <c r="S30" s="114">
        <f t="shared" si="4"/>
        <v>331202.11122399953</v>
      </c>
      <c r="T30" s="114">
        <f t="shared" si="4"/>
        <v>32685.439151219998</v>
      </c>
      <c r="U30" s="114">
        <f t="shared" si="5"/>
        <v>363887.55037521955</v>
      </c>
    </row>
    <row r="31" spans="1:21" x14ac:dyDescent="0.3">
      <c r="B31" s="67" t="s">
        <v>48</v>
      </c>
      <c r="C31" s="91">
        <v>576951.29436300055</v>
      </c>
      <c r="D31" s="91">
        <v>232215.40677216955</v>
      </c>
      <c r="E31" s="93">
        <f t="shared" si="0"/>
        <v>809166.70113517006</v>
      </c>
      <c r="G31" s="91">
        <v>375206.56585300004</v>
      </c>
      <c r="H31" s="91">
        <v>558904.99611855054</v>
      </c>
      <c r="I31" s="93">
        <f t="shared" si="1"/>
        <v>934111.56197155057</v>
      </c>
      <c r="K31" s="91">
        <v>270155.60850800003</v>
      </c>
      <c r="L31" s="91">
        <v>560796.75443059986</v>
      </c>
      <c r="M31" s="93">
        <f t="shared" si="2"/>
        <v>830952.36293859989</v>
      </c>
      <c r="O31" s="91">
        <v>1589009.172987069</v>
      </c>
      <c r="P31" s="91">
        <v>5780896.7682259437</v>
      </c>
      <c r="Q31" s="93">
        <f t="shared" si="3"/>
        <v>7369905.9412130127</v>
      </c>
      <c r="S31" s="114">
        <f t="shared" si="4"/>
        <v>2811322.6417110697</v>
      </c>
      <c r="T31" s="114">
        <f t="shared" si="4"/>
        <v>7132813.9255472636</v>
      </c>
      <c r="U31" s="114">
        <f t="shared" si="5"/>
        <v>9944136.5672583338</v>
      </c>
    </row>
    <row r="32" spans="1:21" x14ac:dyDescent="0.3">
      <c r="B32" s="67" t="s">
        <v>49</v>
      </c>
      <c r="C32" s="91">
        <v>130268.77165199969</v>
      </c>
      <c r="D32" s="91">
        <v>2988.8310750199994</v>
      </c>
      <c r="E32" s="93">
        <f t="shared" si="0"/>
        <v>133257.60272701969</v>
      </c>
      <c r="G32" s="91">
        <v>51938.224614999956</v>
      </c>
      <c r="H32" s="91">
        <v>18106.34945396</v>
      </c>
      <c r="I32" s="93">
        <f t="shared" si="1"/>
        <v>70044.574068959948</v>
      </c>
      <c r="K32" s="91">
        <v>22602.887717999987</v>
      </c>
      <c r="L32" s="91">
        <v>9389.4843498300015</v>
      </c>
      <c r="M32" s="93">
        <f t="shared" si="2"/>
        <v>31992.372067829987</v>
      </c>
      <c r="O32" s="91">
        <v>129088.672745</v>
      </c>
      <c r="P32" s="91">
        <v>326099.28253422008</v>
      </c>
      <c r="Q32" s="93">
        <f t="shared" si="3"/>
        <v>455187.95527922007</v>
      </c>
      <c r="S32" s="114">
        <f t="shared" si="4"/>
        <v>333898.5567299996</v>
      </c>
      <c r="T32" s="114">
        <f t="shared" si="4"/>
        <v>356583.94741303008</v>
      </c>
      <c r="U32" s="114">
        <f t="shared" si="5"/>
        <v>690482.50414302968</v>
      </c>
    </row>
    <row r="33" spans="1:21" x14ac:dyDescent="0.3">
      <c r="B33" s="67" t="s">
        <v>50</v>
      </c>
      <c r="C33" s="91">
        <v>54402.117548000046</v>
      </c>
      <c r="D33" s="91">
        <v>245027.52249</v>
      </c>
      <c r="E33" s="93">
        <f t="shared" si="0"/>
        <v>299429.64003800007</v>
      </c>
      <c r="G33" s="91">
        <v>52087.811626000032</v>
      </c>
      <c r="H33" s="91">
        <v>1188.1278970000001</v>
      </c>
      <c r="I33" s="93">
        <f t="shared" si="1"/>
        <v>53275.93952300003</v>
      </c>
      <c r="K33" s="91">
        <v>14156.724750000005</v>
      </c>
      <c r="L33" s="91">
        <v>714.24167399999999</v>
      </c>
      <c r="M33" s="93">
        <f t="shared" si="2"/>
        <v>14870.966424000006</v>
      </c>
      <c r="O33" s="91">
        <v>30915.28391100001</v>
      </c>
      <c r="P33" s="91">
        <v>12423.369676279999</v>
      </c>
      <c r="Q33" s="93">
        <f t="shared" si="3"/>
        <v>43338.653587280009</v>
      </c>
      <c r="S33" s="114">
        <f t="shared" si="4"/>
        <v>151561.93783500011</v>
      </c>
      <c r="T33" s="114">
        <f t="shared" si="4"/>
        <v>259353.26173728</v>
      </c>
      <c r="U33" s="114">
        <f t="shared" si="5"/>
        <v>410915.19957228011</v>
      </c>
    </row>
    <row r="34" spans="1:21" x14ac:dyDescent="0.3">
      <c r="B34" s="67" t="s">
        <v>51</v>
      </c>
      <c r="C34" s="91">
        <v>96174.193599000006</v>
      </c>
      <c r="D34" s="91">
        <v>60480.749020920004</v>
      </c>
      <c r="E34" s="93">
        <f t="shared" si="0"/>
        <v>156654.94261992001</v>
      </c>
      <c r="G34" s="91">
        <v>44738.259282000014</v>
      </c>
      <c r="H34" s="91">
        <v>879.68646490000003</v>
      </c>
      <c r="I34" s="93">
        <f t="shared" si="1"/>
        <v>45617.945746900012</v>
      </c>
      <c r="K34" s="91">
        <v>21570.823874000002</v>
      </c>
      <c r="L34" s="91">
        <v>15231.973669999999</v>
      </c>
      <c r="M34" s="93">
        <f t="shared" si="2"/>
        <v>36802.797544000001</v>
      </c>
      <c r="O34" s="91">
        <v>150765.92143899994</v>
      </c>
      <c r="P34" s="91">
        <v>5595.5582048599999</v>
      </c>
      <c r="Q34" s="93">
        <f t="shared" si="3"/>
        <v>156361.47964385993</v>
      </c>
      <c r="S34" s="114">
        <f t="shared" si="4"/>
        <v>313249.19819399994</v>
      </c>
      <c r="T34" s="114">
        <f t="shared" si="4"/>
        <v>82187.967360680006</v>
      </c>
      <c r="U34" s="114">
        <f t="shared" si="5"/>
        <v>395437.16555467993</v>
      </c>
    </row>
    <row r="35" spans="1:21" x14ac:dyDescent="0.3">
      <c r="B35" s="67" t="s">
        <v>52</v>
      </c>
      <c r="C35" s="91">
        <v>64103.555750000116</v>
      </c>
      <c r="D35" s="91">
        <v>21913.706367790004</v>
      </c>
      <c r="E35" s="93">
        <f t="shared" si="0"/>
        <v>86017.262117790116</v>
      </c>
      <c r="G35" s="91">
        <v>106558.10711400009</v>
      </c>
      <c r="H35" s="91">
        <v>4254.6044131600011</v>
      </c>
      <c r="I35" s="93">
        <f t="shared" si="1"/>
        <v>110812.71152716009</v>
      </c>
      <c r="K35" s="91">
        <v>60339.924031999981</v>
      </c>
      <c r="L35" s="91">
        <v>18950.108713190002</v>
      </c>
      <c r="M35" s="93">
        <f t="shared" si="2"/>
        <v>79290.032745189979</v>
      </c>
      <c r="O35" s="91">
        <v>1131224.7487179998</v>
      </c>
      <c r="P35" s="91">
        <v>879063.64461356052</v>
      </c>
      <c r="Q35" s="93">
        <f t="shared" si="3"/>
        <v>2010288.3933315603</v>
      </c>
      <c r="S35" s="114">
        <f t="shared" si="4"/>
        <v>1362226.335614</v>
      </c>
      <c r="T35" s="114">
        <f t="shared" si="4"/>
        <v>924182.06410770048</v>
      </c>
      <c r="U35" s="114">
        <f t="shared" si="5"/>
        <v>2286408.3997217007</v>
      </c>
    </row>
    <row r="36" spans="1:21" x14ac:dyDescent="0.3">
      <c r="B36" s="67" t="s">
        <v>53</v>
      </c>
      <c r="C36" s="115">
        <v>233976.5420795012</v>
      </c>
      <c r="D36" s="115">
        <v>59960.391125559981</v>
      </c>
      <c r="E36" s="116">
        <f t="shared" si="0"/>
        <v>293936.93320506118</v>
      </c>
      <c r="G36" s="115">
        <v>189521.25092400008</v>
      </c>
      <c r="H36" s="115">
        <v>255467.4083978601</v>
      </c>
      <c r="I36" s="116">
        <f t="shared" si="1"/>
        <v>444988.65932186018</v>
      </c>
      <c r="K36" s="115">
        <v>91528.748047999994</v>
      </c>
      <c r="L36" s="115">
        <v>279976.12000903999</v>
      </c>
      <c r="M36" s="116">
        <f t="shared" si="2"/>
        <v>371504.86805703997</v>
      </c>
      <c r="O36" s="115">
        <v>145968.98576499993</v>
      </c>
      <c r="P36" s="115">
        <v>1507166.4030432501</v>
      </c>
      <c r="Q36" s="116">
        <f t="shared" si="3"/>
        <v>1653135.38880825</v>
      </c>
      <c r="S36" s="117">
        <f t="shared" si="4"/>
        <v>660995.52681650117</v>
      </c>
      <c r="T36" s="117">
        <f t="shared" si="4"/>
        <v>2102570.3225757102</v>
      </c>
      <c r="U36" s="117">
        <f t="shared" si="5"/>
        <v>2763565.8493922115</v>
      </c>
    </row>
    <row r="37" spans="1:21" x14ac:dyDescent="0.3">
      <c r="B37" s="118" t="s">
        <v>54</v>
      </c>
      <c r="C37" s="119">
        <f>SUM(C19:C36)</f>
        <v>6605544.3063284718</v>
      </c>
      <c r="D37" s="119">
        <f t="shared" ref="D37" si="6">SUM(D19:D36)</f>
        <v>2777053.8802706203</v>
      </c>
      <c r="E37" s="119">
        <f>SUM(E19:E36)</f>
        <v>9382598.1865990926</v>
      </c>
      <c r="G37" s="119">
        <f>SUM(G19:G36)</f>
        <v>4336742.6373307174</v>
      </c>
      <c r="H37" s="119">
        <f t="shared" ref="H37:I37" si="7">SUM(H19:H36)</f>
        <v>3077081.6540172724</v>
      </c>
      <c r="I37" s="119">
        <f t="shared" si="7"/>
        <v>7413824.2913479889</v>
      </c>
      <c r="K37" s="119">
        <f>SUM(K19:K36)</f>
        <v>3372599.7829566677</v>
      </c>
      <c r="L37" s="119">
        <f t="shared" ref="L37" si="8">SUM(L19:L36)</f>
        <v>3446094.1799466116</v>
      </c>
      <c r="M37" s="119">
        <f>SUM(M19:M36)</f>
        <v>6818693.9629032779</v>
      </c>
      <c r="O37" s="119">
        <f>SUM(O19:O36)</f>
        <v>32165215.689135697</v>
      </c>
      <c r="P37" s="119">
        <f t="shared" ref="P37:Q37" si="9">SUM(P19:P36)</f>
        <v>49585720.365942486</v>
      </c>
      <c r="Q37" s="119">
        <f t="shared" si="9"/>
        <v>81750936.055078179</v>
      </c>
      <c r="S37" s="120">
        <f>SUM(S19:S36)</f>
        <v>46480102.415751562</v>
      </c>
      <c r="T37" s="120">
        <f t="shared" ref="T37:U37" si="10">SUM(T19:T36)</f>
        <v>58885950.080176994</v>
      </c>
      <c r="U37" s="120">
        <f t="shared" si="10"/>
        <v>105366052.49592854</v>
      </c>
    </row>
    <row r="39" spans="1:21" ht="16.2" x14ac:dyDescent="0.35">
      <c r="A39" s="65"/>
      <c r="B39" s="97" t="s">
        <v>56</v>
      </c>
      <c r="C39" s="80"/>
      <c r="D39" s="80"/>
      <c r="E39" s="80"/>
      <c r="F39" s="80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</row>
    <row r="40" spans="1:21" x14ac:dyDescent="0.3">
      <c r="A40" s="65"/>
      <c r="B40" s="65"/>
      <c r="C40" s="103"/>
      <c r="D40" s="103"/>
      <c r="E40" s="103"/>
      <c r="F40" s="103"/>
      <c r="G40" s="103"/>
      <c r="H40" s="103"/>
      <c r="I40" s="103"/>
      <c r="J40" s="103"/>
    </row>
    <row r="41" spans="1:21" x14ac:dyDescent="0.3">
      <c r="A41" s="65"/>
      <c r="B41" s="65"/>
      <c r="C41" s="103"/>
      <c r="D41" s="103"/>
      <c r="E41" s="103"/>
      <c r="F41" s="103"/>
      <c r="G41" s="103"/>
      <c r="H41" s="103"/>
      <c r="I41" s="103"/>
      <c r="J41" s="103"/>
    </row>
    <row r="42" spans="1:21" ht="16.2" x14ac:dyDescent="0.35">
      <c r="A42" s="65"/>
      <c r="B42" s="77" t="s">
        <v>55</v>
      </c>
      <c r="C42" s="103"/>
      <c r="D42" s="103"/>
      <c r="E42" s="103"/>
      <c r="F42" s="103"/>
      <c r="G42" s="103"/>
      <c r="H42" s="103"/>
      <c r="I42" s="103"/>
      <c r="J42" s="80"/>
      <c r="R42" s="80"/>
    </row>
    <row r="43" spans="1:21" x14ac:dyDescent="0.3">
      <c r="A43" s="65"/>
      <c r="B43" s="92"/>
      <c r="C43" s="103"/>
      <c r="D43" s="103"/>
      <c r="E43" s="103"/>
      <c r="F43" s="103"/>
      <c r="G43" s="103"/>
      <c r="H43" s="103"/>
      <c r="I43" s="103"/>
      <c r="J43" s="80"/>
      <c r="N43" s="80"/>
      <c r="R43" s="80"/>
    </row>
    <row r="44" spans="1:21" s="109" customFormat="1" ht="24" customHeight="1" x14ac:dyDescent="0.3">
      <c r="A44" s="89"/>
      <c r="B44" s="170"/>
      <c r="C44" s="171" t="s">
        <v>19</v>
      </c>
      <c r="D44" s="169"/>
      <c r="E44" s="169"/>
      <c r="F44" s="106"/>
      <c r="G44" s="169" t="s">
        <v>20</v>
      </c>
      <c r="H44" s="169"/>
      <c r="I44" s="169"/>
      <c r="J44" s="107"/>
      <c r="K44" s="171" t="s">
        <v>21</v>
      </c>
      <c r="L44" s="169"/>
      <c r="M44" s="169"/>
      <c r="N44" s="108"/>
      <c r="O44" s="169" t="s">
        <v>22</v>
      </c>
      <c r="P44" s="169"/>
      <c r="Q44" s="169"/>
      <c r="R44" s="107"/>
      <c r="S44" s="169" t="s">
        <v>33</v>
      </c>
      <c r="T44" s="169"/>
      <c r="U44" s="169"/>
    </row>
    <row r="45" spans="1:21" x14ac:dyDescent="0.3">
      <c r="A45" s="65"/>
      <c r="B45" s="170"/>
      <c r="C45" s="110"/>
      <c r="D45" s="110"/>
      <c r="E45" s="110"/>
      <c r="F45" s="103"/>
      <c r="G45" s="110"/>
      <c r="H45" s="110"/>
      <c r="I45" s="110"/>
      <c r="J45" s="111"/>
      <c r="K45" s="110"/>
      <c r="L45" s="110"/>
      <c r="M45" s="110"/>
      <c r="N45" s="111"/>
      <c r="O45" s="110"/>
      <c r="P45" s="110"/>
      <c r="Q45" s="110"/>
      <c r="R45" s="111"/>
      <c r="S45" s="110"/>
      <c r="T45" s="110"/>
      <c r="U45" s="110"/>
    </row>
    <row r="46" spans="1:21" x14ac:dyDescent="0.3">
      <c r="A46" s="65"/>
      <c r="B46" s="170"/>
      <c r="C46" s="112" t="s">
        <v>26</v>
      </c>
      <c r="D46" s="112" t="s">
        <v>27</v>
      </c>
      <c r="E46" s="112" t="s">
        <v>18</v>
      </c>
      <c r="F46" s="103"/>
      <c r="G46" s="112" t="s">
        <v>26</v>
      </c>
      <c r="H46" s="112" t="s">
        <v>27</v>
      </c>
      <c r="I46" s="112" t="s">
        <v>18</v>
      </c>
      <c r="J46" s="111"/>
      <c r="K46" s="112" t="s">
        <v>26</v>
      </c>
      <c r="L46" s="112" t="s">
        <v>27</v>
      </c>
      <c r="M46" s="112" t="s">
        <v>18</v>
      </c>
      <c r="N46" s="111"/>
      <c r="O46" s="112" t="s">
        <v>26</v>
      </c>
      <c r="P46" s="112" t="s">
        <v>27</v>
      </c>
      <c r="Q46" s="112" t="s">
        <v>18</v>
      </c>
      <c r="R46" s="111"/>
      <c r="S46" s="112" t="s">
        <v>26</v>
      </c>
      <c r="T46" s="112" t="s">
        <v>27</v>
      </c>
      <c r="U46" s="112" t="s">
        <v>18</v>
      </c>
    </row>
    <row r="47" spans="1:21" x14ac:dyDescent="0.3">
      <c r="A47" s="65"/>
      <c r="B47" s="121"/>
      <c r="C47" s="93"/>
      <c r="D47" s="93"/>
      <c r="E47" s="93"/>
      <c r="F47" s="103"/>
      <c r="G47" s="93"/>
      <c r="H47" s="93"/>
      <c r="I47" s="93"/>
      <c r="J47" s="93"/>
      <c r="K47" s="93"/>
      <c r="L47" s="93"/>
      <c r="M47" s="93"/>
      <c r="N47" s="122"/>
      <c r="O47" s="93"/>
      <c r="P47" s="93"/>
      <c r="Q47" s="93"/>
      <c r="R47" s="93"/>
      <c r="S47" s="93"/>
      <c r="T47" s="93"/>
      <c r="U47" s="93"/>
    </row>
    <row r="48" spans="1:21" x14ac:dyDescent="0.3">
      <c r="A48" s="65"/>
      <c r="B48" s="65" t="s">
        <v>36</v>
      </c>
      <c r="C48" s="80">
        <v>220</v>
      </c>
      <c r="D48" s="80">
        <v>6</v>
      </c>
      <c r="E48" s="80">
        <f>+C48+D48</f>
        <v>226</v>
      </c>
      <c r="F48" s="103"/>
      <c r="G48" s="80">
        <v>91</v>
      </c>
      <c r="H48" s="80">
        <v>29</v>
      </c>
      <c r="I48" s="80">
        <f>+G48+H48</f>
        <v>120</v>
      </c>
      <c r="J48" s="80"/>
      <c r="K48" s="80">
        <v>101</v>
      </c>
      <c r="L48" s="80">
        <v>20</v>
      </c>
      <c r="M48" s="80">
        <f>+K48+L48</f>
        <v>121</v>
      </c>
      <c r="N48" s="80"/>
      <c r="O48" s="80">
        <v>101</v>
      </c>
      <c r="P48" s="80">
        <v>108</v>
      </c>
      <c r="Q48" s="80">
        <f>+O48+P48</f>
        <v>209</v>
      </c>
      <c r="R48" s="80"/>
      <c r="S48" s="113">
        <f>+C48+G48+K48+O48</f>
        <v>513</v>
      </c>
      <c r="T48" s="113">
        <f>+D48+H48+L48+P48</f>
        <v>163</v>
      </c>
      <c r="U48" s="113">
        <f>+S48+T48</f>
        <v>676</v>
      </c>
    </row>
    <row r="49" spans="2:21" x14ac:dyDescent="0.3">
      <c r="B49" s="67" t="s">
        <v>37</v>
      </c>
      <c r="C49" s="91">
        <v>33442</v>
      </c>
      <c r="D49" s="91">
        <v>1895</v>
      </c>
      <c r="E49" s="93">
        <f t="shared" ref="E49:E65" si="11">+C49+D49</f>
        <v>35337</v>
      </c>
      <c r="G49" s="91">
        <v>9722</v>
      </c>
      <c r="H49" s="91">
        <v>2745</v>
      </c>
      <c r="I49" s="93">
        <f t="shared" ref="I49:I65" si="12">+G49+H49</f>
        <v>12467</v>
      </c>
      <c r="K49" s="91">
        <v>5877</v>
      </c>
      <c r="L49" s="91">
        <v>1705</v>
      </c>
      <c r="M49" s="93">
        <f t="shared" ref="M49:M65" si="13">+K49+L49</f>
        <v>7582</v>
      </c>
      <c r="O49" s="91">
        <v>19837</v>
      </c>
      <c r="P49" s="91">
        <v>5133</v>
      </c>
      <c r="Q49" s="93">
        <f t="shared" ref="Q49:Q65" si="14">+O49+P49</f>
        <v>24970</v>
      </c>
      <c r="S49" s="114">
        <f t="shared" ref="S49:T65" si="15">+C49+G49+K49+O49</f>
        <v>68878</v>
      </c>
      <c r="T49" s="114">
        <f t="shared" si="15"/>
        <v>11478</v>
      </c>
      <c r="U49" s="114">
        <f t="shared" ref="U49:U65" si="16">+S49+T49</f>
        <v>80356</v>
      </c>
    </row>
    <row r="50" spans="2:21" x14ac:dyDescent="0.3">
      <c r="B50" s="67" t="s">
        <v>38</v>
      </c>
      <c r="C50" s="91">
        <v>4057</v>
      </c>
      <c r="D50" s="91">
        <v>106</v>
      </c>
      <c r="E50" s="93">
        <f t="shared" si="11"/>
        <v>4163</v>
      </c>
      <c r="G50" s="91">
        <v>1096</v>
      </c>
      <c r="H50" s="91">
        <v>123</v>
      </c>
      <c r="I50" s="93">
        <f t="shared" si="12"/>
        <v>1219</v>
      </c>
      <c r="K50" s="91">
        <v>788</v>
      </c>
      <c r="L50" s="91">
        <v>163</v>
      </c>
      <c r="M50" s="93">
        <f t="shared" si="13"/>
        <v>951</v>
      </c>
      <c r="O50" s="91">
        <v>2361</v>
      </c>
      <c r="P50" s="91">
        <v>370</v>
      </c>
      <c r="Q50" s="93">
        <f t="shared" si="14"/>
        <v>2731</v>
      </c>
      <c r="S50" s="114">
        <f t="shared" si="15"/>
        <v>8302</v>
      </c>
      <c r="T50" s="114">
        <f t="shared" si="15"/>
        <v>762</v>
      </c>
      <c r="U50" s="114">
        <f t="shared" si="16"/>
        <v>9064</v>
      </c>
    </row>
    <row r="51" spans="2:21" x14ac:dyDescent="0.3">
      <c r="B51" s="67" t="s">
        <v>39</v>
      </c>
      <c r="C51" s="91">
        <v>2363</v>
      </c>
      <c r="D51" s="91">
        <v>26</v>
      </c>
      <c r="E51" s="93">
        <f t="shared" si="11"/>
        <v>2389</v>
      </c>
      <c r="G51" s="91">
        <v>1001</v>
      </c>
      <c r="H51" s="91">
        <v>61</v>
      </c>
      <c r="I51" s="93">
        <f t="shared" si="12"/>
        <v>1062</v>
      </c>
      <c r="K51" s="91">
        <v>236</v>
      </c>
      <c r="L51" s="91">
        <v>39</v>
      </c>
      <c r="M51" s="93">
        <f t="shared" si="13"/>
        <v>275</v>
      </c>
      <c r="O51" s="91">
        <v>1220</v>
      </c>
      <c r="P51" s="91">
        <v>130</v>
      </c>
      <c r="Q51" s="93">
        <f t="shared" si="14"/>
        <v>1350</v>
      </c>
      <c r="S51" s="114">
        <f t="shared" si="15"/>
        <v>4820</v>
      </c>
      <c r="T51" s="114">
        <f t="shared" si="15"/>
        <v>256</v>
      </c>
      <c r="U51" s="114">
        <f t="shared" si="16"/>
        <v>5076</v>
      </c>
    </row>
    <row r="52" spans="2:21" x14ac:dyDescent="0.3">
      <c r="B52" s="67" t="s">
        <v>40</v>
      </c>
      <c r="C52" s="91">
        <v>16508</v>
      </c>
      <c r="D52" s="91">
        <v>383</v>
      </c>
      <c r="E52" s="93">
        <f t="shared" si="11"/>
        <v>16891</v>
      </c>
      <c r="G52" s="91">
        <v>5709</v>
      </c>
      <c r="H52" s="91">
        <v>686</v>
      </c>
      <c r="I52" s="93">
        <f t="shared" si="12"/>
        <v>6395</v>
      </c>
      <c r="K52" s="91">
        <v>2586</v>
      </c>
      <c r="L52" s="91">
        <v>291</v>
      </c>
      <c r="M52" s="93">
        <f t="shared" si="13"/>
        <v>2877</v>
      </c>
      <c r="O52" s="91">
        <v>2511</v>
      </c>
      <c r="P52" s="91">
        <v>770</v>
      </c>
      <c r="Q52" s="93">
        <f t="shared" si="14"/>
        <v>3281</v>
      </c>
      <c r="S52" s="114">
        <f t="shared" si="15"/>
        <v>27314</v>
      </c>
      <c r="T52" s="114">
        <f t="shared" si="15"/>
        <v>2130</v>
      </c>
      <c r="U52" s="114">
        <f t="shared" si="16"/>
        <v>29444</v>
      </c>
    </row>
    <row r="53" spans="2:21" x14ac:dyDescent="0.3">
      <c r="B53" s="67" t="s">
        <v>41</v>
      </c>
      <c r="C53" s="91">
        <v>2935</v>
      </c>
      <c r="D53" s="91">
        <v>108</v>
      </c>
      <c r="E53" s="93">
        <f t="shared" si="11"/>
        <v>3043</v>
      </c>
      <c r="G53" s="91">
        <v>534</v>
      </c>
      <c r="H53" s="91">
        <v>148</v>
      </c>
      <c r="I53" s="93">
        <f t="shared" si="12"/>
        <v>682</v>
      </c>
      <c r="K53" s="91">
        <v>204</v>
      </c>
      <c r="L53" s="91">
        <v>52</v>
      </c>
      <c r="M53" s="93">
        <f t="shared" si="13"/>
        <v>256</v>
      </c>
      <c r="O53" s="91">
        <v>448</v>
      </c>
      <c r="P53" s="91">
        <v>109</v>
      </c>
      <c r="Q53" s="93">
        <f t="shared" si="14"/>
        <v>557</v>
      </c>
      <c r="S53" s="114">
        <f t="shared" si="15"/>
        <v>4121</v>
      </c>
      <c r="T53" s="114">
        <f t="shared" si="15"/>
        <v>417</v>
      </c>
      <c r="U53" s="114">
        <f t="shared" si="16"/>
        <v>4538</v>
      </c>
    </row>
    <row r="54" spans="2:21" x14ac:dyDescent="0.3">
      <c r="B54" s="67" t="s">
        <v>42</v>
      </c>
      <c r="C54" s="91">
        <v>6470</v>
      </c>
      <c r="D54" s="91">
        <v>781</v>
      </c>
      <c r="E54" s="93">
        <f t="shared" si="11"/>
        <v>7251</v>
      </c>
      <c r="G54" s="91">
        <v>2485</v>
      </c>
      <c r="H54" s="91">
        <v>1143</v>
      </c>
      <c r="I54" s="93">
        <f t="shared" si="12"/>
        <v>3628</v>
      </c>
      <c r="K54" s="91">
        <v>1056</v>
      </c>
      <c r="L54" s="91">
        <v>586</v>
      </c>
      <c r="M54" s="93">
        <f t="shared" si="13"/>
        <v>1642</v>
      </c>
      <c r="O54" s="91">
        <v>1703</v>
      </c>
      <c r="P54" s="91">
        <v>1375</v>
      </c>
      <c r="Q54" s="93">
        <f t="shared" si="14"/>
        <v>3078</v>
      </c>
      <c r="S54" s="114">
        <f t="shared" si="15"/>
        <v>11714</v>
      </c>
      <c r="T54" s="114">
        <f t="shared" si="15"/>
        <v>3885</v>
      </c>
      <c r="U54" s="114">
        <f t="shared" si="16"/>
        <v>15599</v>
      </c>
    </row>
    <row r="55" spans="2:21" x14ac:dyDescent="0.3">
      <c r="B55" s="67" t="s">
        <v>43</v>
      </c>
      <c r="C55" s="91">
        <v>64469</v>
      </c>
      <c r="D55" s="91">
        <v>1843</v>
      </c>
      <c r="E55" s="93">
        <f t="shared" si="11"/>
        <v>66312</v>
      </c>
      <c r="G55" s="91">
        <v>12492</v>
      </c>
      <c r="H55" s="91">
        <v>931</v>
      </c>
      <c r="I55" s="93">
        <f t="shared" si="12"/>
        <v>13423</v>
      </c>
      <c r="K55" s="91">
        <v>6947</v>
      </c>
      <c r="L55" s="91">
        <v>668</v>
      </c>
      <c r="M55" s="93">
        <f t="shared" si="13"/>
        <v>7615</v>
      </c>
      <c r="O55" s="91">
        <v>28411</v>
      </c>
      <c r="P55" s="91">
        <v>9031</v>
      </c>
      <c r="Q55" s="93">
        <f t="shared" si="14"/>
        <v>37442</v>
      </c>
      <c r="S55" s="114">
        <f t="shared" si="15"/>
        <v>112319</v>
      </c>
      <c r="T55" s="114">
        <f t="shared" si="15"/>
        <v>12473</v>
      </c>
      <c r="U55" s="114">
        <f t="shared" si="16"/>
        <v>124792</v>
      </c>
    </row>
    <row r="56" spans="2:21" x14ac:dyDescent="0.3">
      <c r="B56" s="67" t="s">
        <v>44</v>
      </c>
      <c r="C56" s="91">
        <v>98567</v>
      </c>
      <c r="D56" s="91">
        <v>1149</v>
      </c>
      <c r="E56" s="93">
        <f t="shared" si="11"/>
        <v>99716</v>
      </c>
      <c r="G56" s="91">
        <v>16821</v>
      </c>
      <c r="H56" s="91">
        <v>456</v>
      </c>
      <c r="I56" s="93">
        <f t="shared" si="12"/>
        <v>17277</v>
      </c>
      <c r="K56" s="91">
        <v>8036</v>
      </c>
      <c r="L56" s="91">
        <v>610</v>
      </c>
      <c r="M56" s="93">
        <f t="shared" si="13"/>
        <v>8646</v>
      </c>
      <c r="O56" s="91">
        <v>24484</v>
      </c>
      <c r="P56" s="91">
        <v>2352</v>
      </c>
      <c r="Q56" s="93">
        <f t="shared" si="14"/>
        <v>26836</v>
      </c>
      <c r="S56" s="114">
        <f t="shared" si="15"/>
        <v>147908</v>
      </c>
      <c r="T56" s="114">
        <f t="shared" si="15"/>
        <v>4567</v>
      </c>
      <c r="U56" s="114">
        <f t="shared" si="16"/>
        <v>152475</v>
      </c>
    </row>
    <row r="57" spans="2:21" x14ac:dyDescent="0.3">
      <c r="B57" s="67" t="s">
        <v>45</v>
      </c>
      <c r="C57" s="91">
        <v>6192</v>
      </c>
      <c r="D57" s="91">
        <v>129</v>
      </c>
      <c r="E57" s="93">
        <f t="shared" si="11"/>
        <v>6321</v>
      </c>
      <c r="G57" s="91">
        <v>2022</v>
      </c>
      <c r="H57" s="91">
        <v>202</v>
      </c>
      <c r="I57" s="93">
        <f t="shared" si="12"/>
        <v>2224</v>
      </c>
      <c r="K57" s="91">
        <v>839</v>
      </c>
      <c r="L57" s="91">
        <v>43</v>
      </c>
      <c r="M57" s="93">
        <f t="shared" si="13"/>
        <v>882</v>
      </c>
      <c r="O57" s="91">
        <v>1823</v>
      </c>
      <c r="P57" s="91">
        <v>435</v>
      </c>
      <c r="Q57" s="93">
        <f t="shared" si="14"/>
        <v>2258</v>
      </c>
      <c r="S57" s="114">
        <f t="shared" si="15"/>
        <v>10876</v>
      </c>
      <c r="T57" s="114">
        <f t="shared" si="15"/>
        <v>809</v>
      </c>
      <c r="U57" s="114">
        <f t="shared" si="16"/>
        <v>11685</v>
      </c>
    </row>
    <row r="58" spans="2:21" x14ac:dyDescent="0.3">
      <c r="B58" s="67" t="s">
        <v>46</v>
      </c>
      <c r="C58" s="91">
        <v>6711</v>
      </c>
      <c r="D58" s="91">
        <v>24</v>
      </c>
      <c r="E58" s="93">
        <f t="shared" si="11"/>
        <v>6735</v>
      </c>
      <c r="G58" s="91">
        <v>1502</v>
      </c>
      <c r="H58" s="91">
        <v>41</v>
      </c>
      <c r="I58" s="93">
        <f t="shared" si="12"/>
        <v>1543</v>
      </c>
      <c r="K58" s="91">
        <v>553</v>
      </c>
      <c r="L58" s="91">
        <v>18</v>
      </c>
      <c r="M58" s="93">
        <f t="shared" si="13"/>
        <v>571</v>
      </c>
      <c r="O58" s="91">
        <v>366</v>
      </c>
      <c r="P58" s="91">
        <v>31</v>
      </c>
      <c r="Q58" s="93">
        <f t="shared" si="14"/>
        <v>397</v>
      </c>
      <c r="S58" s="114">
        <f t="shared" si="15"/>
        <v>9132</v>
      </c>
      <c r="T58" s="114">
        <f t="shared" si="15"/>
        <v>114</v>
      </c>
      <c r="U58" s="114">
        <f t="shared" si="16"/>
        <v>9246</v>
      </c>
    </row>
    <row r="59" spans="2:21" x14ac:dyDescent="0.3">
      <c r="B59" s="67" t="s">
        <v>47</v>
      </c>
      <c r="C59" s="91">
        <v>5347</v>
      </c>
      <c r="D59" s="91">
        <v>37</v>
      </c>
      <c r="E59" s="93">
        <f t="shared" si="11"/>
        <v>5384</v>
      </c>
      <c r="G59" s="91">
        <v>1488</v>
      </c>
      <c r="H59" s="91">
        <v>77</v>
      </c>
      <c r="I59" s="93">
        <f t="shared" si="12"/>
        <v>1565</v>
      </c>
      <c r="K59" s="91">
        <v>549</v>
      </c>
      <c r="L59" s="91">
        <v>16</v>
      </c>
      <c r="M59" s="93">
        <f t="shared" si="13"/>
        <v>565</v>
      </c>
      <c r="O59" s="91">
        <v>641</v>
      </c>
      <c r="P59" s="91">
        <v>35</v>
      </c>
      <c r="Q59" s="93">
        <f t="shared" si="14"/>
        <v>676</v>
      </c>
      <c r="S59" s="114">
        <f t="shared" si="15"/>
        <v>8025</v>
      </c>
      <c r="T59" s="114">
        <f t="shared" si="15"/>
        <v>165</v>
      </c>
      <c r="U59" s="114">
        <f t="shared" si="16"/>
        <v>8190</v>
      </c>
    </row>
    <row r="60" spans="2:21" x14ac:dyDescent="0.3">
      <c r="B60" s="67" t="s">
        <v>48</v>
      </c>
      <c r="C60" s="91">
        <v>21583</v>
      </c>
      <c r="D60" s="91">
        <v>1030</v>
      </c>
      <c r="E60" s="93">
        <f t="shared" si="11"/>
        <v>22613</v>
      </c>
      <c r="G60" s="91">
        <v>6033</v>
      </c>
      <c r="H60" s="91">
        <v>1859</v>
      </c>
      <c r="I60" s="93">
        <f t="shared" si="12"/>
        <v>7892</v>
      </c>
      <c r="K60" s="91">
        <v>2494</v>
      </c>
      <c r="L60" s="91">
        <v>970</v>
      </c>
      <c r="M60" s="93">
        <f t="shared" si="13"/>
        <v>3464</v>
      </c>
      <c r="O60" s="91">
        <v>4433</v>
      </c>
      <c r="P60" s="91">
        <v>2095</v>
      </c>
      <c r="Q60" s="93">
        <f t="shared" si="14"/>
        <v>6528</v>
      </c>
      <c r="S60" s="114">
        <f t="shared" si="15"/>
        <v>34543</v>
      </c>
      <c r="T60" s="114">
        <f t="shared" si="15"/>
        <v>5954</v>
      </c>
      <c r="U60" s="114">
        <f t="shared" si="16"/>
        <v>40497</v>
      </c>
    </row>
    <row r="61" spans="2:21" x14ac:dyDescent="0.3">
      <c r="B61" s="67" t="s">
        <v>49</v>
      </c>
      <c r="C61" s="91">
        <v>4521</v>
      </c>
      <c r="D61" s="91">
        <v>26</v>
      </c>
      <c r="E61" s="93">
        <f t="shared" si="11"/>
        <v>4547</v>
      </c>
      <c r="G61" s="91">
        <v>815</v>
      </c>
      <c r="H61" s="91">
        <v>68</v>
      </c>
      <c r="I61" s="93">
        <f t="shared" si="12"/>
        <v>883</v>
      </c>
      <c r="K61" s="91">
        <v>223</v>
      </c>
      <c r="L61" s="91">
        <v>18</v>
      </c>
      <c r="M61" s="93">
        <f t="shared" si="13"/>
        <v>241</v>
      </c>
      <c r="O61" s="91">
        <v>287</v>
      </c>
      <c r="P61" s="91">
        <v>105</v>
      </c>
      <c r="Q61" s="93">
        <f t="shared" si="14"/>
        <v>392</v>
      </c>
      <c r="S61" s="114">
        <f t="shared" si="15"/>
        <v>5846</v>
      </c>
      <c r="T61" s="114">
        <f t="shared" si="15"/>
        <v>217</v>
      </c>
      <c r="U61" s="114">
        <f t="shared" si="16"/>
        <v>6063</v>
      </c>
    </row>
    <row r="62" spans="2:21" x14ac:dyDescent="0.3">
      <c r="B62" s="67" t="s">
        <v>50</v>
      </c>
      <c r="C62" s="91">
        <v>2720</v>
      </c>
      <c r="D62" s="91">
        <v>13</v>
      </c>
      <c r="E62" s="93">
        <f t="shared" si="11"/>
        <v>2733</v>
      </c>
      <c r="G62" s="91">
        <v>657</v>
      </c>
      <c r="H62" s="91">
        <v>6</v>
      </c>
      <c r="I62" s="93">
        <f t="shared" si="12"/>
        <v>663</v>
      </c>
      <c r="K62" s="91">
        <v>152</v>
      </c>
      <c r="L62" s="91">
        <v>3</v>
      </c>
      <c r="M62" s="93">
        <f t="shared" si="13"/>
        <v>155</v>
      </c>
      <c r="O62" s="91">
        <v>67</v>
      </c>
      <c r="P62" s="91">
        <v>14</v>
      </c>
      <c r="Q62" s="93">
        <f t="shared" si="14"/>
        <v>81</v>
      </c>
      <c r="S62" s="114">
        <f t="shared" si="15"/>
        <v>3596</v>
      </c>
      <c r="T62" s="114">
        <f t="shared" si="15"/>
        <v>36</v>
      </c>
      <c r="U62" s="114">
        <f t="shared" si="16"/>
        <v>3632</v>
      </c>
    </row>
    <row r="63" spans="2:21" x14ac:dyDescent="0.3">
      <c r="B63" s="67" t="s">
        <v>51</v>
      </c>
      <c r="C63" s="91">
        <v>4651</v>
      </c>
      <c r="D63" s="91">
        <v>16</v>
      </c>
      <c r="E63" s="93">
        <f t="shared" si="11"/>
        <v>4667</v>
      </c>
      <c r="G63" s="91">
        <v>676</v>
      </c>
      <c r="H63" s="91">
        <v>2</v>
      </c>
      <c r="I63" s="93">
        <f t="shared" si="12"/>
        <v>678</v>
      </c>
      <c r="K63" s="91">
        <v>230</v>
      </c>
      <c r="L63" s="91">
        <v>6</v>
      </c>
      <c r="M63" s="93">
        <f t="shared" si="13"/>
        <v>236</v>
      </c>
      <c r="O63" s="91">
        <v>543</v>
      </c>
      <c r="P63" s="91">
        <v>9</v>
      </c>
      <c r="Q63" s="93">
        <f t="shared" si="14"/>
        <v>552</v>
      </c>
      <c r="S63" s="114">
        <f t="shared" si="15"/>
        <v>6100</v>
      </c>
      <c r="T63" s="114">
        <f t="shared" si="15"/>
        <v>33</v>
      </c>
      <c r="U63" s="114">
        <f t="shared" si="16"/>
        <v>6133</v>
      </c>
    </row>
    <row r="64" spans="2:21" x14ac:dyDescent="0.3">
      <c r="B64" s="67" t="s">
        <v>52</v>
      </c>
      <c r="C64" s="91">
        <v>3117</v>
      </c>
      <c r="D64" s="91">
        <v>39</v>
      </c>
      <c r="E64" s="93">
        <f t="shared" si="11"/>
        <v>3156</v>
      </c>
      <c r="G64" s="91">
        <v>664</v>
      </c>
      <c r="H64" s="91">
        <v>16</v>
      </c>
      <c r="I64" s="93">
        <f t="shared" si="12"/>
        <v>680</v>
      </c>
      <c r="K64" s="91">
        <v>204</v>
      </c>
      <c r="L64" s="91">
        <v>27</v>
      </c>
      <c r="M64" s="93">
        <f t="shared" si="13"/>
        <v>231</v>
      </c>
      <c r="O64" s="91">
        <v>382</v>
      </c>
      <c r="P64" s="91">
        <v>302</v>
      </c>
      <c r="Q64" s="93">
        <f t="shared" si="14"/>
        <v>684</v>
      </c>
      <c r="S64" s="114">
        <f t="shared" si="15"/>
        <v>4367</v>
      </c>
      <c r="T64" s="114">
        <f t="shared" si="15"/>
        <v>384</v>
      </c>
      <c r="U64" s="114">
        <f t="shared" si="16"/>
        <v>4751</v>
      </c>
    </row>
    <row r="65" spans="2:21" x14ac:dyDescent="0.3">
      <c r="B65" s="67" t="s">
        <v>53</v>
      </c>
      <c r="C65" s="115">
        <v>8969</v>
      </c>
      <c r="D65" s="115">
        <v>316</v>
      </c>
      <c r="E65" s="116">
        <f t="shared" si="11"/>
        <v>9285</v>
      </c>
      <c r="G65" s="115">
        <v>2618</v>
      </c>
      <c r="H65" s="115">
        <v>617</v>
      </c>
      <c r="I65" s="116">
        <f t="shared" si="12"/>
        <v>3235</v>
      </c>
      <c r="K65" s="115">
        <v>833</v>
      </c>
      <c r="L65" s="115">
        <v>425</v>
      </c>
      <c r="M65" s="116">
        <f t="shared" si="13"/>
        <v>1258</v>
      </c>
      <c r="O65" s="115">
        <v>910</v>
      </c>
      <c r="P65" s="115">
        <v>873</v>
      </c>
      <c r="Q65" s="116">
        <f t="shared" si="14"/>
        <v>1783</v>
      </c>
      <c r="S65" s="117">
        <f t="shared" si="15"/>
        <v>13330</v>
      </c>
      <c r="T65" s="117">
        <f t="shared" si="15"/>
        <v>2231</v>
      </c>
      <c r="U65" s="117">
        <f t="shared" si="16"/>
        <v>15561</v>
      </c>
    </row>
    <row r="66" spans="2:21" x14ac:dyDescent="0.3">
      <c r="B66" s="118" t="s">
        <v>54</v>
      </c>
      <c r="C66" s="119">
        <f>SUM(C48:C65)</f>
        <v>292842</v>
      </c>
      <c r="D66" s="119">
        <f t="shared" ref="D66:E66" si="17">SUM(D48:D65)</f>
        <v>7927</v>
      </c>
      <c r="E66" s="119">
        <f t="shared" si="17"/>
        <v>300769</v>
      </c>
      <c r="G66" s="119">
        <f>SUM(G48:G65)</f>
        <v>66426</v>
      </c>
      <c r="H66" s="119">
        <f t="shared" ref="H66:I66" si="18">SUM(H48:H65)</f>
        <v>9210</v>
      </c>
      <c r="I66" s="119">
        <f t="shared" si="18"/>
        <v>75636</v>
      </c>
      <c r="K66" s="119">
        <f>SUM(K48:K65)</f>
        <v>31908</v>
      </c>
      <c r="L66" s="119">
        <f t="shared" ref="L66:M66" si="19">SUM(L48:L65)</f>
        <v>5660</v>
      </c>
      <c r="M66" s="119">
        <f t="shared" si="19"/>
        <v>37568</v>
      </c>
      <c r="O66" s="119">
        <f>SUM(O48:O65)</f>
        <v>90528</v>
      </c>
      <c r="P66" s="119">
        <f t="shared" ref="P66:Q66" si="20">SUM(P48:P65)</f>
        <v>23277</v>
      </c>
      <c r="Q66" s="119">
        <f t="shared" si="20"/>
        <v>113805</v>
      </c>
      <c r="S66" s="120">
        <f>SUM(S48:S65)</f>
        <v>481704</v>
      </c>
      <c r="T66" s="120">
        <f t="shared" ref="T66:U66" si="21">SUM(T48:T65)</f>
        <v>46074</v>
      </c>
      <c r="U66" s="120">
        <f t="shared" si="21"/>
        <v>527778</v>
      </c>
    </row>
    <row r="68" spans="2:21" ht="16.2" x14ac:dyDescent="0.35">
      <c r="B68" s="97" t="s">
        <v>56</v>
      </c>
    </row>
  </sheetData>
  <mergeCells count="14">
    <mergeCell ref="S44:U44"/>
    <mergeCell ref="B8:U8"/>
    <mergeCell ref="B9:U9"/>
    <mergeCell ref="B15:B17"/>
    <mergeCell ref="C15:E15"/>
    <mergeCell ref="G15:I15"/>
    <mergeCell ref="K15:M15"/>
    <mergeCell ref="O15:Q15"/>
    <mergeCell ref="S15:U15"/>
    <mergeCell ref="B44:B46"/>
    <mergeCell ref="C44:E44"/>
    <mergeCell ref="G44:I44"/>
    <mergeCell ref="K44:M44"/>
    <mergeCell ref="O44:Q44"/>
  </mergeCells>
  <hyperlinks>
    <hyperlink ref="B1" location="Inicio!B10" display="Ir a inicio" xr:uid="{EC0E6BFF-CAFD-4154-BCD9-7F69E62841C1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5" fitToHeight="2" orientation="landscape" r:id="rId1"/>
  <headerFooter alignWithMargins="0"/>
  <rowBreaks count="1" manualBreakCount="1">
    <brk id="40" min="1" max="20" man="1"/>
  </row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E2EE0-59EA-4704-AF5C-16E023B1CC2B}">
  <dimension ref="A1:U67"/>
  <sheetViews>
    <sheetView showGridLines="0" view="pageBreakPreview" topLeftCell="B2" zoomScale="77" zoomScaleNormal="100" zoomScaleSheetLayoutView="77" workbookViewId="0">
      <selection activeCell="B10" sqref="B10"/>
    </sheetView>
  </sheetViews>
  <sheetFormatPr baseColWidth="10" defaultColWidth="11.44140625" defaultRowHeight="14.4" x14ac:dyDescent="0.3"/>
  <cols>
    <col min="1" max="1" width="1.6640625" style="67" customWidth="1"/>
    <col min="2" max="2" width="45.109375" style="67" customWidth="1"/>
    <col min="3" max="5" width="14.5546875" style="91" customWidth="1"/>
    <col min="6" max="6" width="2.6640625" style="91" customWidth="1"/>
    <col min="7" max="9" width="14.5546875" style="91" customWidth="1"/>
    <col min="10" max="10" width="2.6640625" style="91" customWidth="1"/>
    <col min="11" max="13" width="14.5546875" style="91" customWidth="1"/>
    <col min="14" max="14" width="2.6640625" style="91" customWidth="1"/>
    <col min="15" max="17" width="14.5546875" style="91" customWidth="1"/>
    <col min="18" max="18" width="2.6640625" style="91" customWidth="1"/>
    <col min="19" max="21" width="14.5546875" style="91" customWidth="1"/>
    <col min="22" max="16384" width="11.44140625" style="67"/>
  </cols>
  <sheetData>
    <row r="1" spans="1:21" x14ac:dyDescent="0.3">
      <c r="A1" s="87"/>
      <c r="B1" s="87" t="s">
        <v>12</v>
      </c>
      <c r="C1" s="103"/>
      <c r="D1" s="103"/>
      <c r="E1" s="103"/>
      <c r="F1" s="103"/>
      <c r="G1" s="103"/>
      <c r="H1" s="103"/>
      <c r="I1" s="103"/>
      <c r="J1" s="103"/>
    </row>
    <row r="2" spans="1:21" x14ac:dyDescent="0.3">
      <c r="A2" s="88"/>
      <c r="B2" s="87"/>
      <c r="C2" s="103"/>
      <c r="D2" s="103"/>
      <c r="E2" s="103"/>
      <c r="F2" s="103"/>
    </row>
    <row r="3" spans="1:21" x14ac:dyDescent="0.3">
      <c r="A3" s="88"/>
      <c r="B3" s="87"/>
      <c r="C3" s="103"/>
      <c r="D3" s="103"/>
      <c r="E3" s="103"/>
      <c r="F3" s="103"/>
    </row>
    <row r="4" spans="1:21" x14ac:dyDescent="0.3">
      <c r="A4" s="88"/>
      <c r="B4" s="87"/>
      <c r="C4" s="103"/>
      <c r="D4" s="103"/>
      <c r="E4" s="103"/>
      <c r="F4" s="103"/>
    </row>
    <row r="5" spans="1:21" x14ac:dyDescent="0.3">
      <c r="A5" s="88"/>
      <c r="B5" s="87"/>
      <c r="C5" s="103"/>
      <c r="D5" s="103"/>
      <c r="E5" s="103"/>
      <c r="F5" s="103"/>
    </row>
    <row r="6" spans="1:21" x14ac:dyDescent="0.3">
      <c r="A6" s="88"/>
      <c r="B6" s="87"/>
      <c r="C6" s="103"/>
      <c r="D6" s="103"/>
      <c r="E6" s="103"/>
      <c r="F6" s="103"/>
    </row>
    <row r="7" spans="1:21" x14ac:dyDescent="0.3">
      <c r="A7" s="88"/>
      <c r="B7" s="87"/>
      <c r="C7" s="103"/>
      <c r="D7" s="103"/>
      <c r="E7" s="103"/>
      <c r="F7" s="103"/>
    </row>
    <row r="8" spans="1:21" ht="27" x14ac:dyDescent="0.3">
      <c r="A8" s="65"/>
      <c r="B8" s="168" t="s">
        <v>57</v>
      </c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</row>
    <row r="9" spans="1:21" x14ac:dyDescent="0.3">
      <c r="A9" s="65"/>
      <c r="B9" s="161">
        <f>+Carátula!B17</f>
        <v>45199</v>
      </c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</row>
    <row r="10" spans="1:21" ht="15" thickBot="1" x14ac:dyDescent="0.35">
      <c r="A10" s="65"/>
      <c r="B10" s="90"/>
      <c r="C10" s="104"/>
      <c r="D10" s="104"/>
      <c r="E10" s="104"/>
      <c r="F10" s="104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</row>
    <row r="11" spans="1:21" x14ac:dyDescent="0.3">
      <c r="A11" s="65"/>
      <c r="B11" s="65"/>
      <c r="C11" s="103"/>
      <c r="D11" s="103"/>
      <c r="E11" s="103"/>
      <c r="F11" s="103"/>
      <c r="G11" s="103"/>
      <c r="H11" s="103"/>
      <c r="I11" s="103"/>
      <c r="J11" s="103"/>
    </row>
    <row r="12" spans="1:21" x14ac:dyDescent="0.3">
      <c r="A12" s="65"/>
      <c r="B12" s="65"/>
      <c r="C12" s="103"/>
      <c r="D12" s="103"/>
      <c r="E12" s="103"/>
      <c r="F12" s="103"/>
      <c r="G12" s="103"/>
      <c r="H12" s="103"/>
      <c r="I12" s="103"/>
      <c r="J12" s="103"/>
    </row>
    <row r="13" spans="1:21" ht="16.2" x14ac:dyDescent="0.35">
      <c r="A13" s="65"/>
      <c r="B13" s="77" t="s">
        <v>35</v>
      </c>
      <c r="C13" s="103"/>
      <c r="D13" s="103"/>
      <c r="E13" s="103"/>
      <c r="F13" s="103"/>
      <c r="G13" s="103"/>
      <c r="H13" s="103"/>
      <c r="I13" s="103"/>
      <c r="J13" s="80"/>
      <c r="R13" s="80"/>
    </row>
    <row r="14" spans="1:21" x14ac:dyDescent="0.3">
      <c r="A14" s="65"/>
      <c r="B14" s="92"/>
      <c r="C14" s="103"/>
      <c r="D14" s="103"/>
      <c r="E14" s="103"/>
      <c r="F14" s="103"/>
      <c r="G14" s="103"/>
      <c r="H14" s="103"/>
      <c r="I14" s="103"/>
      <c r="J14" s="80"/>
      <c r="N14" s="80"/>
      <c r="R14" s="80"/>
    </row>
    <row r="15" spans="1:21" s="109" customFormat="1" ht="24" customHeight="1" x14ac:dyDescent="0.3">
      <c r="A15" s="89"/>
      <c r="B15" s="170"/>
      <c r="C15" s="171" t="s">
        <v>19</v>
      </c>
      <c r="D15" s="169"/>
      <c r="E15" s="169"/>
      <c r="F15" s="106"/>
      <c r="G15" s="169" t="s">
        <v>20</v>
      </c>
      <c r="H15" s="169"/>
      <c r="I15" s="169"/>
      <c r="J15" s="107"/>
      <c r="K15" s="171" t="s">
        <v>21</v>
      </c>
      <c r="L15" s="169"/>
      <c r="M15" s="169"/>
      <c r="N15" s="108"/>
      <c r="O15" s="169" t="s">
        <v>22</v>
      </c>
      <c r="P15" s="169"/>
      <c r="Q15" s="169"/>
      <c r="R15" s="107"/>
      <c r="S15" s="169" t="s">
        <v>33</v>
      </c>
      <c r="T15" s="169"/>
      <c r="U15" s="169"/>
    </row>
    <row r="16" spans="1:21" x14ac:dyDescent="0.3">
      <c r="A16" s="65"/>
      <c r="B16" s="170"/>
      <c r="C16" s="110"/>
      <c r="D16" s="110"/>
      <c r="E16" s="110"/>
      <c r="F16" s="103"/>
      <c r="G16" s="110"/>
      <c r="H16" s="110"/>
      <c r="I16" s="110"/>
      <c r="J16" s="111"/>
      <c r="K16" s="110"/>
      <c r="L16" s="110"/>
      <c r="M16" s="110"/>
      <c r="N16" s="111"/>
      <c r="O16" s="110"/>
      <c r="P16" s="110"/>
      <c r="Q16" s="110"/>
      <c r="R16" s="111"/>
      <c r="S16" s="110"/>
      <c r="T16" s="110"/>
      <c r="U16" s="110"/>
    </row>
    <row r="17" spans="1:21" x14ac:dyDescent="0.3">
      <c r="A17" s="65"/>
      <c r="B17" s="170"/>
      <c r="C17" s="112" t="s">
        <v>26</v>
      </c>
      <c r="D17" s="112" t="s">
        <v>27</v>
      </c>
      <c r="E17" s="112" t="s">
        <v>18</v>
      </c>
      <c r="F17" s="103"/>
      <c r="G17" s="112" t="s">
        <v>26</v>
      </c>
      <c r="H17" s="112" t="s">
        <v>27</v>
      </c>
      <c r="I17" s="112" t="s">
        <v>18</v>
      </c>
      <c r="J17" s="111"/>
      <c r="K17" s="112" t="s">
        <v>26</v>
      </c>
      <c r="L17" s="112" t="s">
        <v>27</v>
      </c>
      <c r="M17" s="112" t="s">
        <v>18</v>
      </c>
      <c r="N17" s="111"/>
      <c r="O17" s="112" t="s">
        <v>26</v>
      </c>
      <c r="P17" s="112" t="s">
        <v>27</v>
      </c>
      <c r="Q17" s="112" t="s">
        <v>18</v>
      </c>
      <c r="R17" s="111"/>
      <c r="S17" s="112" t="s">
        <v>26</v>
      </c>
      <c r="T17" s="112" t="s">
        <v>27</v>
      </c>
      <c r="U17" s="112" t="s">
        <v>18</v>
      </c>
    </row>
    <row r="18" spans="1:21" x14ac:dyDescent="0.3">
      <c r="A18" s="65"/>
      <c r="B18" s="92"/>
      <c r="C18" s="80"/>
      <c r="D18" s="80"/>
      <c r="E18" s="80"/>
      <c r="F18" s="103"/>
      <c r="G18" s="80"/>
      <c r="H18" s="80"/>
      <c r="I18" s="80"/>
      <c r="J18" s="80"/>
      <c r="K18" s="80"/>
      <c r="L18" s="80"/>
      <c r="M18" s="80"/>
      <c r="N18" s="111"/>
      <c r="O18" s="80"/>
      <c r="P18" s="80"/>
      <c r="Q18" s="80"/>
      <c r="R18" s="80"/>
      <c r="S18" s="80"/>
      <c r="T18" s="80"/>
      <c r="U18" s="80"/>
    </row>
    <row r="19" spans="1:21" x14ac:dyDescent="0.3">
      <c r="A19" s="65"/>
      <c r="B19" s="65" t="s">
        <v>58</v>
      </c>
      <c r="C19" s="80">
        <v>496497.55488399783</v>
      </c>
      <c r="D19" s="80">
        <v>744858.66853926983</v>
      </c>
      <c r="E19" s="80">
        <f>+C19+D19</f>
        <v>1241356.2234232677</v>
      </c>
      <c r="F19" s="103"/>
      <c r="G19" s="80">
        <v>646169.96344600036</v>
      </c>
      <c r="H19" s="80">
        <v>1876552.6108502203</v>
      </c>
      <c r="I19" s="80">
        <f>+G19+H19</f>
        <v>2522722.5742962207</v>
      </c>
      <c r="J19" s="80"/>
      <c r="K19" s="80">
        <v>563295.92652599968</v>
      </c>
      <c r="L19" s="80">
        <v>2193275.2182777734</v>
      </c>
      <c r="M19" s="80">
        <f>+K19+L19</f>
        <v>2756571.1448037731</v>
      </c>
      <c r="N19" s="80"/>
      <c r="O19" s="80">
        <v>3207399.6414413406</v>
      </c>
      <c r="P19" s="80">
        <v>11165313.199473547</v>
      </c>
      <c r="Q19" s="80">
        <f>+O19+P19</f>
        <v>14372712.840914886</v>
      </c>
      <c r="R19" s="80"/>
      <c r="S19" s="113">
        <f>+C19+G19+K19+O19</f>
        <v>4913363.0862973388</v>
      </c>
      <c r="T19" s="113">
        <f>+D19+H19+L19+P19</f>
        <v>15979999.697140811</v>
      </c>
      <c r="U19" s="113">
        <f>+S19+T19</f>
        <v>20893362.78343815</v>
      </c>
    </row>
    <row r="20" spans="1:21" x14ac:dyDescent="0.3">
      <c r="B20" s="67" t="s">
        <v>59</v>
      </c>
      <c r="C20" s="91">
        <v>377546.58955900033</v>
      </c>
      <c r="D20" s="91">
        <v>144014.84762467002</v>
      </c>
      <c r="E20" s="93">
        <f t="shared" ref="E20:E36" si="0">+C20+D20</f>
        <v>521561.43718367035</v>
      </c>
      <c r="G20" s="91">
        <v>122346.467575</v>
      </c>
      <c r="H20" s="91">
        <v>85382.21465081998</v>
      </c>
      <c r="I20" s="93">
        <f t="shared" ref="I20:I36" si="1">+G20+H20</f>
        <v>207728.68222581997</v>
      </c>
      <c r="K20" s="91">
        <v>129804.40770999996</v>
      </c>
      <c r="L20" s="91">
        <v>174577.99666014011</v>
      </c>
      <c r="M20" s="93">
        <f t="shared" ref="M20:M36" si="2">+K20+L20</f>
        <v>304382.40437014005</v>
      </c>
      <c r="O20" s="91">
        <v>824474.97003999935</v>
      </c>
      <c r="P20" s="91">
        <v>373071.54694039002</v>
      </c>
      <c r="Q20" s="93">
        <f t="shared" ref="Q20:Q36" si="3">+O20+P20</f>
        <v>1197546.5169803894</v>
      </c>
      <c r="S20" s="114">
        <f t="shared" ref="S20:T36" si="4">+C20+G20+K20+O20</f>
        <v>1454172.4348839996</v>
      </c>
      <c r="T20" s="114">
        <f t="shared" si="4"/>
        <v>777046.60587602016</v>
      </c>
      <c r="U20" s="114">
        <f t="shared" ref="U20:U36" si="5">+S20+T20</f>
        <v>2231219.0407600198</v>
      </c>
    </row>
    <row r="21" spans="1:21" x14ac:dyDescent="0.3">
      <c r="B21" s="67" t="s">
        <v>60</v>
      </c>
      <c r="C21" s="91">
        <v>5971.0266220000003</v>
      </c>
      <c r="D21" s="91">
        <v>11377.792066000002</v>
      </c>
      <c r="E21" s="93">
        <f t="shared" si="0"/>
        <v>17348.818688000003</v>
      </c>
      <c r="G21" s="91">
        <v>1842.7186629999999</v>
      </c>
      <c r="I21" s="93">
        <f t="shared" si="1"/>
        <v>1842.7186629999999</v>
      </c>
      <c r="K21" s="91">
        <v>7619.613699999999</v>
      </c>
      <c r="L21" s="91">
        <v>4308.0268818099994</v>
      </c>
      <c r="M21" s="93">
        <f t="shared" si="2"/>
        <v>11927.640581809999</v>
      </c>
      <c r="O21" s="91">
        <v>48481.852756650005</v>
      </c>
      <c r="P21" s="91">
        <v>83729.567746270011</v>
      </c>
      <c r="Q21" s="93">
        <f t="shared" si="3"/>
        <v>132211.42050292002</v>
      </c>
      <c r="S21" s="114">
        <f t="shared" si="4"/>
        <v>63915.211741650004</v>
      </c>
      <c r="T21" s="114">
        <f t="shared" si="4"/>
        <v>99415.386694080007</v>
      </c>
      <c r="U21" s="114">
        <f t="shared" si="5"/>
        <v>163330.59843573</v>
      </c>
    </row>
    <row r="22" spans="1:21" x14ac:dyDescent="0.3">
      <c r="B22" s="67" t="s">
        <v>61</v>
      </c>
      <c r="C22" s="91">
        <v>1965099.7675943004</v>
      </c>
      <c r="D22" s="91">
        <v>608208.84024098027</v>
      </c>
      <c r="E22" s="93">
        <f t="shared" si="0"/>
        <v>2573308.6078352807</v>
      </c>
      <c r="G22" s="91">
        <v>1533847.7192150084</v>
      </c>
      <c r="H22" s="91">
        <v>333897.16636057</v>
      </c>
      <c r="I22" s="93">
        <f t="shared" si="1"/>
        <v>1867744.8855755785</v>
      </c>
      <c r="K22" s="91">
        <v>1361723.5604726661</v>
      </c>
      <c r="L22" s="91">
        <v>493592.93693049997</v>
      </c>
      <c r="M22" s="93">
        <f t="shared" si="2"/>
        <v>1855316.497403166</v>
      </c>
      <c r="O22" s="91">
        <v>12889839.087947413</v>
      </c>
      <c r="P22" s="91">
        <v>21718548.949614242</v>
      </c>
      <c r="Q22" s="93">
        <f t="shared" si="3"/>
        <v>34608388.037561655</v>
      </c>
      <c r="S22" s="114">
        <f t="shared" si="4"/>
        <v>17750510.135229386</v>
      </c>
      <c r="T22" s="114">
        <f t="shared" si="4"/>
        <v>23154247.893146291</v>
      </c>
      <c r="U22" s="114">
        <f t="shared" si="5"/>
        <v>40904758.028375678</v>
      </c>
    </row>
    <row r="23" spans="1:21" x14ac:dyDescent="0.3">
      <c r="B23" s="67" t="s">
        <v>62</v>
      </c>
      <c r="C23" s="91">
        <v>294429.53895300004</v>
      </c>
      <c r="D23" s="91">
        <v>92730.435962310061</v>
      </c>
      <c r="E23" s="93">
        <f t="shared" si="0"/>
        <v>387159.9749153101</v>
      </c>
      <c r="G23" s="91">
        <v>199296.67499699036</v>
      </c>
      <c r="H23" s="91">
        <v>80868.480089999983</v>
      </c>
      <c r="I23" s="93">
        <f t="shared" si="1"/>
        <v>280165.15508699033</v>
      </c>
      <c r="K23" s="91">
        <v>176920.42028999992</v>
      </c>
      <c r="L23" s="91">
        <v>37901.652921350018</v>
      </c>
      <c r="M23" s="93">
        <f t="shared" si="2"/>
        <v>214822.07321134995</v>
      </c>
      <c r="O23" s="91">
        <v>3363783.1783509906</v>
      </c>
      <c r="P23" s="91">
        <v>1006884.0290815104</v>
      </c>
      <c r="Q23" s="93">
        <f t="shared" si="3"/>
        <v>4370667.207432501</v>
      </c>
      <c r="S23" s="114">
        <f t="shared" si="4"/>
        <v>4034429.8125909809</v>
      </c>
      <c r="T23" s="114">
        <f t="shared" si="4"/>
        <v>1218384.5980551704</v>
      </c>
      <c r="U23" s="114">
        <f t="shared" si="5"/>
        <v>5252814.4106461518</v>
      </c>
    </row>
    <row r="24" spans="1:21" x14ac:dyDescent="0.3">
      <c r="B24" s="67" t="s">
        <v>63</v>
      </c>
      <c r="C24" s="91">
        <v>16071.590517999994</v>
      </c>
      <c r="D24" s="91">
        <v>120384.59710682</v>
      </c>
      <c r="E24" s="93">
        <f t="shared" si="0"/>
        <v>136456.18762481998</v>
      </c>
      <c r="G24" s="91">
        <v>66073.233586000075</v>
      </c>
      <c r="H24" s="91">
        <v>8053.7557219599976</v>
      </c>
      <c r="I24" s="93">
        <f t="shared" si="1"/>
        <v>74126.989307960073</v>
      </c>
      <c r="K24" s="91">
        <v>62199.185595000024</v>
      </c>
      <c r="L24" s="91">
        <v>21956.243168929996</v>
      </c>
      <c r="M24" s="93">
        <f t="shared" si="2"/>
        <v>84155.428763930016</v>
      </c>
      <c r="O24" s="91">
        <v>792463.03714700008</v>
      </c>
      <c r="P24" s="91">
        <v>1929257.3818939708</v>
      </c>
      <c r="Q24" s="93">
        <f t="shared" si="3"/>
        <v>2721720.419040971</v>
      </c>
      <c r="S24" s="114">
        <f t="shared" si="4"/>
        <v>936807.04684600024</v>
      </c>
      <c r="T24" s="114">
        <f t="shared" si="4"/>
        <v>2079651.9778916808</v>
      </c>
      <c r="U24" s="114">
        <f t="shared" si="5"/>
        <v>3016459.0247376813</v>
      </c>
    </row>
    <row r="25" spans="1:21" x14ac:dyDescent="0.3">
      <c r="B25" s="67" t="s">
        <v>64</v>
      </c>
      <c r="C25" s="91">
        <v>4674.9974699999966</v>
      </c>
      <c r="D25" s="91">
        <v>101.68259109</v>
      </c>
      <c r="E25" s="93">
        <f t="shared" si="0"/>
        <v>4776.6800610899963</v>
      </c>
      <c r="G25" s="91">
        <v>113469.02830399999</v>
      </c>
      <c r="H25" s="91">
        <v>43213.185857350007</v>
      </c>
      <c r="I25" s="93">
        <f t="shared" si="1"/>
        <v>156682.21416134998</v>
      </c>
      <c r="K25" s="91">
        <v>5485.955258</v>
      </c>
      <c r="L25" s="91">
        <v>5085.0070272000003</v>
      </c>
      <c r="M25" s="93">
        <f t="shared" si="2"/>
        <v>10570.962285199999</v>
      </c>
      <c r="O25" s="91">
        <v>6920.9663140000002</v>
      </c>
      <c r="P25" s="91">
        <v>31200.886892589999</v>
      </c>
      <c r="Q25" s="93">
        <f t="shared" si="3"/>
        <v>38121.85320659</v>
      </c>
      <c r="S25" s="114">
        <f t="shared" si="4"/>
        <v>130550.947346</v>
      </c>
      <c r="T25" s="114">
        <f t="shared" si="4"/>
        <v>79600.762368230004</v>
      </c>
      <c r="U25" s="114">
        <f t="shared" si="5"/>
        <v>210151.70971423</v>
      </c>
    </row>
    <row r="26" spans="1:21" x14ac:dyDescent="0.3">
      <c r="B26" s="67" t="s">
        <v>65</v>
      </c>
      <c r="C26" s="91">
        <v>221091.48024400009</v>
      </c>
      <c r="D26" s="91">
        <v>32867.67998184001</v>
      </c>
      <c r="E26" s="93">
        <f t="shared" si="0"/>
        <v>253959.16022584011</v>
      </c>
      <c r="G26" s="91">
        <v>238960.66524399974</v>
      </c>
      <c r="H26" s="91">
        <v>81085.350700070005</v>
      </c>
      <c r="I26" s="93">
        <f t="shared" si="1"/>
        <v>320046.01594406972</v>
      </c>
      <c r="K26" s="91">
        <v>277225.25732800015</v>
      </c>
      <c r="L26" s="91">
        <v>121989.77423575999</v>
      </c>
      <c r="M26" s="93">
        <f t="shared" si="2"/>
        <v>399215.03156376013</v>
      </c>
      <c r="O26" s="91">
        <v>2465611.9458600013</v>
      </c>
      <c r="P26" s="91">
        <v>1559415.0587887014</v>
      </c>
      <c r="Q26" s="93">
        <f t="shared" si="3"/>
        <v>4025027.0046487027</v>
      </c>
      <c r="S26" s="114">
        <f t="shared" si="4"/>
        <v>3202889.3486760012</v>
      </c>
      <c r="T26" s="114">
        <f t="shared" si="4"/>
        <v>1795357.8637063715</v>
      </c>
      <c r="U26" s="114">
        <f t="shared" si="5"/>
        <v>4998247.2123823725</v>
      </c>
    </row>
    <row r="27" spans="1:21" x14ac:dyDescent="0.3">
      <c r="B27" s="67" t="s">
        <v>66</v>
      </c>
      <c r="C27" s="91">
        <v>99357.139856999929</v>
      </c>
      <c r="D27" s="91">
        <v>3916.0429870300022</v>
      </c>
      <c r="E27" s="93">
        <f t="shared" si="0"/>
        <v>103273.18284402993</v>
      </c>
      <c r="G27" s="91">
        <v>54488.366794999951</v>
      </c>
      <c r="H27" s="91">
        <v>6347.894416860001</v>
      </c>
      <c r="I27" s="93">
        <f t="shared" si="1"/>
        <v>60836.26121185995</v>
      </c>
      <c r="K27" s="91">
        <v>36464.671005000047</v>
      </c>
      <c r="L27" s="91">
        <v>29257.354661670004</v>
      </c>
      <c r="M27" s="93">
        <f t="shared" si="2"/>
        <v>65722.025666670059</v>
      </c>
      <c r="O27" s="91">
        <v>240500.11802700034</v>
      </c>
      <c r="P27" s="91">
        <v>511281.40505101008</v>
      </c>
      <c r="Q27" s="93">
        <f t="shared" si="3"/>
        <v>751781.52307801042</v>
      </c>
      <c r="S27" s="114">
        <f t="shared" si="4"/>
        <v>430810.29568400024</v>
      </c>
      <c r="T27" s="114">
        <f t="shared" si="4"/>
        <v>550802.69711657008</v>
      </c>
      <c r="U27" s="114">
        <f t="shared" si="5"/>
        <v>981612.99280057033</v>
      </c>
    </row>
    <row r="28" spans="1:21" x14ac:dyDescent="0.3">
      <c r="B28" s="67" t="s">
        <v>67</v>
      </c>
      <c r="C28" s="91">
        <v>27804.311008670033</v>
      </c>
      <c r="D28" s="91">
        <v>243400.70571842999</v>
      </c>
      <c r="E28" s="93">
        <f t="shared" si="0"/>
        <v>271205.01672710001</v>
      </c>
      <c r="G28" s="91">
        <v>34352.530388999992</v>
      </c>
      <c r="H28" s="91">
        <v>8862.2773539200007</v>
      </c>
      <c r="I28" s="93">
        <f t="shared" si="1"/>
        <v>43214.807742919991</v>
      </c>
      <c r="K28" s="91">
        <v>57856.532190000005</v>
      </c>
      <c r="L28" s="91">
        <v>28130.774140089998</v>
      </c>
      <c r="M28" s="93">
        <f t="shared" si="2"/>
        <v>85987.30633009001</v>
      </c>
      <c r="O28" s="91">
        <v>1024605.7962779999</v>
      </c>
      <c r="P28" s="91">
        <v>705312.20817318035</v>
      </c>
      <c r="Q28" s="93">
        <f t="shared" si="3"/>
        <v>1729918.0044511803</v>
      </c>
      <c r="S28" s="114">
        <f t="shared" si="4"/>
        <v>1144619.1698656699</v>
      </c>
      <c r="T28" s="114">
        <f t="shared" si="4"/>
        <v>985705.96538562037</v>
      </c>
      <c r="U28" s="114">
        <f t="shared" si="5"/>
        <v>2130325.1352512902</v>
      </c>
    </row>
    <row r="29" spans="1:21" x14ac:dyDescent="0.3">
      <c r="B29" s="67" t="s">
        <v>68</v>
      </c>
      <c r="C29" s="91">
        <v>9729.0419799999945</v>
      </c>
      <c r="D29" s="91">
        <v>1908.97048365</v>
      </c>
      <c r="E29" s="93">
        <f t="shared" si="0"/>
        <v>11638.012463649995</v>
      </c>
      <c r="G29" s="91">
        <v>12144.492248</v>
      </c>
      <c r="H29" s="91">
        <v>2012.32823577</v>
      </c>
      <c r="I29" s="93">
        <f t="shared" si="1"/>
        <v>14156.82048377</v>
      </c>
      <c r="K29" s="91">
        <v>6260.4514150000005</v>
      </c>
      <c r="L29" s="91">
        <v>4397.8901105700006</v>
      </c>
      <c r="M29" s="93">
        <f t="shared" si="2"/>
        <v>10658.341525570002</v>
      </c>
      <c r="O29" s="91">
        <v>233409.05103500001</v>
      </c>
      <c r="P29" s="91">
        <v>146580.71026217</v>
      </c>
      <c r="Q29" s="93">
        <f t="shared" si="3"/>
        <v>379989.76129717001</v>
      </c>
      <c r="S29" s="114">
        <f t="shared" si="4"/>
        <v>261543.036678</v>
      </c>
      <c r="T29" s="114">
        <f t="shared" si="4"/>
        <v>154899.89909215999</v>
      </c>
      <c r="U29" s="114">
        <f t="shared" si="5"/>
        <v>416442.93577015999</v>
      </c>
    </row>
    <row r="30" spans="1:21" x14ac:dyDescent="0.3">
      <c r="B30" s="67" t="s">
        <v>69</v>
      </c>
      <c r="C30" s="91">
        <v>136450.81888300029</v>
      </c>
      <c r="D30" s="91">
        <v>258671.77685715997</v>
      </c>
      <c r="E30" s="93">
        <f t="shared" si="0"/>
        <v>395122.59574016026</v>
      </c>
      <c r="G30" s="91">
        <v>133088.06841000007</v>
      </c>
      <c r="H30" s="91">
        <v>27955.768562390003</v>
      </c>
      <c r="I30" s="93">
        <f t="shared" si="1"/>
        <v>161043.83697239007</v>
      </c>
      <c r="K30" s="91">
        <v>108642.14003500015</v>
      </c>
      <c r="L30" s="91">
        <v>21085.913483579996</v>
      </c>
      <c r="M30" s="93">
        <f t="shared" si="2"/>
        <v>129728.05351858014</v>
      </c>
      <c r="O30" s="91">
        <v>2563230.3832983789</v>
      </c>
      <c r="P30" s="91">
        <v>2254520.7688411898</v>
      </c>
      <c r="Q30" s="93">
        <f t="shared" si="3"/>
        <v>4817751.1521395687</v>
      </c>
      <c r="S30" s="114">
        <f t="shared" si="4"/>
        <v>2941411.4106263793</v>
      </c>
      <c r="T30" s="114">
        <f t="shared" si="4"/>
        <v>2562234.2277443199</v>
      </c>
      <c r="U30" s="114">
        <f t="shared" si="5"/>
        <v>5503645.6383706992</v>
      </c>
    </row>
    <row r="31" spans="1:21" x14ac:dyDescent="0.3">
      <c r="B31" s="67" t="s">
        <v>70</v>
      </c>
      <c r="C31" s="91">
        <v>31442.515025000066</v>
      </c>
      <c r="D31" s="91">
        <v>1380.7167059999999</v>
      </c>
      <c r="E31" s="93">
        <f t="shared" si="0"/>
        <v>32823.231731000065</v>
      </c>
      <c r="G31" s="91">
        <v>15946.903068</v>
      </c>
      <c r="H31" s="91">
        <v>414.00036299999994</v>
      </c>
      <c r="I31" s="93">
        <f t="shared" si="1"/>
        <v>16360.903430999999</v>
      </c>
      <c r="K31" s="91">
        <v>22031.086748000005</v>
      </c>
      <c r="L31" s="91">
        <v>17.347522000000001</v>
      </c>
      <c r="M31" s="93">
        <f t="shared" si="2"/>
        <v>22048.434270000005</v>
      </c>
      <c r="O31" s="91">
        <v>666010.70470407046</v>
      </c>
      <c r="P31" s="91">
        <v>1876571.3841796711</v>
      </c>
      <c r="Q31" s="93">
        <f t="shared" si="3"/>
        <v>2542582.0888837418</v>
      </c>
      <c r="S31" s="114">
        <f t="shared" si="4"/>
        <v>735431.20954507054</v>
      </c>
      <c r="T31" s="114">
        <f t="shared" si="4"/>
        <v>1878383.4487706712</v>
      </c>
      <c r="U31" s="114">
        <f t="shared" si="5"/>
        <v>2613814.6583157415</v>
      </c>
    </row>
    <row r="32" spans="1:21" x14ac:dyDescent="0.3">
      <c r="B32" s="67" t="s">
        <v>71</v>
      </c>
      <c r="C32" s="91">
        <v>5474.351622000002</v>
      </c>
      <c r="D32" s="91">
        <v>16313.125084999998</v>
      </c>
      <c r="E32" s="93">
        <f t="shared" si="0"/>
        <v>21787.476707000002</v>
      </c>
      <c r="G32" s="91">
        <v>80222.827118000059</v>
      </c>
      <c r="H32" s="91">
        <v>85.868402000000003</v>
      </c>
      <c r="I32" s="93">
        <f t="shared" si="1"/>
        <v>80308.695520000052</v>
      </c>
      <c r="K32" s="91">
        <v>4191.3461819999993</v>
      </c>
      <c r="L32" s="91">
        <v>60.108524000000003</v>
      </c>
      <c r="M32" s="93">
        <f t="shared" si="2"/>
        <v>4251.4547059999995</v>
      </c>
      <c r="O32" s="91">
        <v>224315.60708199983</v>
      </c>
      <c r="P32" s="91">
        <v>1474508.8782734594</v>
      </c>
      <c r="Q32" s="93">
        <f t="shared" si="3"/>
        <v>1698824.4853554592</v>
      </c>
      <c r="S32" s="114">
        <f t="shared" si="4"/>
        <v>314204.1320039999</v>
      </c>
      <c r="T32" s="114">
        <f t="shared" si="4"/>
        <v>1490967.9802844594</v>
      </c>
      <c r="U32" s="114">
        <f t="shared" si="5"/>
        <v>1805172.1122884592</v>
      </c>
    </row>
    <row r="33" spans="1:21" x14ac:dyDescent="0.3">
      <c r="B33" s="67" t="s">
        <v>72</v>
      </c>
      <c r="C33" s="91">
        <v>180402.08807100001</v>
      </c>
      <c r="D33" s="91">
        <v>10216.891646189999</v>
      </c>
      <c r="E33" s="93">
        <f t="shared" si="0"/>
        <v>190618.97971719</v>
      </c>
      <c r="G33" s="91">
        <v>82888.994234999918</v>
      </c>
      <c r="H33" s="91">
        <v>78708.782184540003</v>
      </c>
      <c r="I33" s="93">
        <f t="shared" si="1"/>
        <v>161597.77641953994</v>
      </c>
      <c r="K33" s="91">
        <v>71658.715879999974</v>
      </c>
      <c r="L33" s="91">
        <v>44512.944010000007</v>
      </c>
      <c r="M33" s="93">
        <f t="shared" si="2"/>
        <v>116171.65988999998</v>
      </c>
      <c r="O33" s="91">
        <v>154017.23070900005</v>
      </c>
      <c r="P33" s="91">
        <v>94222.130531330025</v>
      </c>
      <c r="Q33" s="93">
        <f t="shared" si="3"/>
        <v>248239.36124033009</v>
      </c>
      <c r="S33" s="114">
        <f t="shared" si="4"/>
        <v>488967.028895</v>
      </c>
      <c r="T33" s="114">
        <f t="shared" si="4"/>
        <v>227660.74837206001</v>
      </c>
      <c r="U33" s="114">
        <f t="shared" si="5"/>
        <v>716627.77726706001</v>
      </c>
    </row>
    <row r="34" spans="1:21" x14ac:dyDescent="0.3">
      <c r="B34" s="67" t="s">
        <v>73</v>
      </c>
      <c r="C34" s="91">
        <v>2354762.2621164713</v>
      </c>
      <c r="D34" s="91">
        <v>415838.21434639936</v>
      </c>
      <c r="E34" s="93">
        <f t="shared" si="0"/>
        <v>2770600.4764628708</v>
      </c>
      <c r="G34" s="91">
        <v>766053.10197986674</v>
      </c>
      <c r="H34" s="91">
        <v>369182.29463016044</v>
      </c>
      <c r="I34" s="93">
        <f t="shared" si="1"/>
        <v>1135235.3966100272</v>
      </c>
      <c r="K34" s="91">
        <v>323847.58942399931</v>
      </c>
      <c r="L34" s="91">
        <v>204374.41529946995</v>
      </c>
      <c r="M34" s="93">
        <f t="shared" si="2"/>
        <v>528222.00472346926</v>
      </c>
      <c r="O34" s="91">
        <v>1836676.5426364576</v>
      </c>
      <c r="P34" s="91">
        <v>1430282.19883325</v>
      </c>
      <c r="Q34" s="93">
        <f t="shared" si="3"/>
        <v>3266958.7414697073</v>
      </c>
      <c r="S34" s="114">
        <f t="shared" si="4"/>
        <v>5281339.496156795</v>
      </c>
      <c r="T34" s="114">
        <f t="shared" si="4"/>
        <v>2419677.1231092797</v>
      </c>
      <c r="U34" s="114">
        <f t="shared" si="5"/>
        <v>7701016.6192660742</v>
      </c>
    </row>
    <row r="35" spans="1:21" x14ac:dyDescent="0.3">
      <c r="B35" s="67" t="s">
        <v>74</v>
      </c>
      <c r="C35" s="91">
        <v>95221.821045000179</v>
      </c>
      <c r="D35" s="91">
        <v>7812.3338579700012</v>
      </c>
      <c r="E35" s="93">
        <f t="shared" si="0"/>
        <v>103034.15490297019</v>
      </c>
      <c r="G35" s="91">
        <v>66848.521258829976</v>
      </c>
      <c r="H35" s="91">
        <v>5919.2359337199987</v>
      </c>
      <c r="I35" s="93">
        <f t="shared" si="1"/>
        <v>72767.75719254998</v>
      </c>
      <c r="K35" s="91">
        <v>46157.47806600004</v>
      </c>
      <c r="L35" s="91">
        <v>8854.8473588899997</v>
      </c>
      <c r="M35" s="93">
        <f t="shared" si="2"/>
        <v>55012.325424890041</v>
      </c>
      <c r="O35" s="91">
        <v>898295.78162841091</v>
      </c>
      <c r="P35" s="91">
        <v>1137846.4740133511</v>
      </c>
      <c r="Q35" s="93">
        <f t="shared" si="3"/>
        <v>2036142.2556417622</v>
      </c>
      <c r="S35" s="114">
        <f t="shared" si="4"/>
        <v>1106523.6019982412</v>
      </c>
      <c r="T35" s="114">
        <f t="shared" si="4"/>
        <v>1160432.8911639312</v>
      </c>
      <c r="U35" s="114">
        <f t="shared" si="5"/>
        <v>2266956.4931621724</v>
      </c>
    </row>
    <row r="36" spans="1:21" x14ac:dyDescent="0.3">
      <c r="B36" s="67" t="s">
        <v>75</v>
      </c>
      <c r="C36" s="115">
        <v>283517.41087599978</v>
      </c>
      <c r="D36" s="115">
        <v>63050.558469810014</v>
      </c>
      <c r="E36" s="116">
        <f t="shared" si="0"/>
        <v>346567.96934580978</v>
      </c>
      <c r="G36" s="115">
        <v>168702.36079900007</v>
      </c>
      <c r="H36" s="115">
        <v>68540.439703920012</v>
      </c>
      <c r="I36" s="116">
        <f t="shared" si="1"/>
        <v>237242.80050292009</v>
      </c>
      <c r="K36" s="115">
        <v>111215.44513200005</v>
      </c>
      <c r="L36" s="115">
        <v>52715.728732880008</v>
      </c>
      <c r="M36" s="116">
        <f t="shared" si="2"/>
        <v>163931.17386488005</v>
      </c>
      <c r="O36" s="115">
        <v>725179.79388001002</v>
      </c>
      <c r="P36" s="115">
        <v>2087173.5873526596</v>
      </c>
      <c r="Q36" s="116">
        <f t="shared" si="3"/>
        <v>2812353.3812326696</v>
      </c>
      <c r="S36" s="117">
        <f t="shared" si="4"/>
        <v>1288615.0106870099</v>
      </c>
      <c r="T36" s="117">
        <f t="shared" si="4"/>
        <v>2271480.3142592697</v>
      </c>
      <c r="U36" s="117">
        <f t="shared" si="5"/>
        <v>3560095.3249462796</v>
      </c>
    </row>
    <row r="37" spans="1:21" x14ac:dyDescent="0.3">
      <c r="B37" s="118" t="s">
        <v>54</v>
      </c>
      <c r="C37" s="119">
        <f>SUM(C19:C36)</f>
        <v>6605544.3063284392</v>
      </c>
      <c r="D37" s="119">
        <f t="shared" ref="D37:E37" si="6">SUM(D19:D36)</f>
        <v>2777053.8802706194</v>
      </c>
      <c r="E37" s="119">
        <f t="shared" si="6"/>
        <v>9382598.1865990609</v>
      </c>
      <c r="G37" s="119">
        <f>SUM(G19:G36)</f>
        <v>4336742.637330696</v>
      </c>
      <c r="H37" s="119">
        <f t="shared" ref="H37:I37" si="7">SUM(H19:H36)</f>
        <v>3077081.6540172715</v>
      </c>
      <c r="I37" s="119">
        <f t="shared" si="7"/>
        <v>7413824.2913479693</v>
      </c>
      <c r="K37" s="119">
        <f>SUM(K19:K36)</f>
        <v>3372599.7829566658</v>
      </c>
      <c r="L37" s="119">
        <f t="shared" ref="L37:M37" si="8">SUM(L19:L36)</f>
        <v>3446094.1799466135</v>
      </c>
      <c r="M37" s="119">
        <f t="shared" si="8"/>
        <v>6818693.9629032779</v>
      </c>
      <c r="O37" s="119">
        <f>SUM(O19:O36)</f>
        <v>32165215.68913573</v>
      </c>
      <c r="P37" s="119">
        <f t="shared" ref="P37:Q37" si="9">SUM(P19:P36)</f>
        <v>49585720.365942493</v>
      </c>
      <c r="Q37" s="119">
        <f t="shared" si="9"/>
        <v>81750936.055078194</v>
      </c>
      <c r="S37" s="120">
        <f>SUM(S19:S36)</f>
        <v>46480102.415751509</v>
      </c>
      <c r="T37" s="120">
        <f t="shared" ref="T37:U37" si="10">SUM(T19:T36)</f>
        <v>58885950.080177009</v>
      </c>
      <c r="U37" s="120">
        <f t="shared" si="10"/>
        <v>105366052.49592851</v>
      </c>
    </row>
    <row r="39" spans="1:21" x14ac:dyDescent="0.3">
      <c r="A39" s="65"/>
      <c r="B39" s="67" t="s">
        <v>76</v>
      </c>
      <c r="C39" s="103"/>
      <c r="D39" s="103"/>
      <c r="E39" s="103"/>
      <c r="F39" s="103"/>
      <c r="G39" s="103"/>
      <c r="H39" s="103"/>
      <c r="I39" s="103"/>
      <c r="J39" s="103"/>
    </row>
    <row r="40" spans="1:21" x14ac:dyDescent="0.3">
      <c r="A40" s="65"/>
      <c r="C40" s="103"/>
      <c r="D40" s="103"/>
      <c r="E40" s="103"/>
      <c r="F40" s="103"/>
      <c r="G40" s="103"/>
      <c r="H40" s="103"/>
      <c r="I40" s="103"/>
      <c r="J40" s="103"/>
    </row>
    <row r="41" spans="1:21" ht="16.2" x14ac:dyDescent="0.35">
      <c r="A41" s="65"/>
      <c r="B41" s="77" t="s">
        <v>55</v>
      </c>
      <c r="C41" s="103"/>
      <c r="D41" s="103"/>
      <c r="E41" s="103"/>
      <c r="F41" s="103"/>
      <c r="G41" s="103"/>
      <c r="H41" s="103"/>
      <c r="I41" s="103"/>
      <c r="J41" s="80"/>
      <c r="R41" s="80"/>
    </row>
    <row r="42" spans="1:21" x14ac:dyDescent="0.3">
      <c r="A42" s="65"/>
      <c r="B42" s="92"/>
      <c r="C42" s="103"/>
      <c r="D42" s="103"/>
      <c r="E42" s="103"/>
      <c r="F42" s="103"/>
      <c r="G42" s="103"/>
      <c r="H42" s="103"/>
      <c r="I42" s="103"/>
      <c r="J42" s="80"/>
      <c r="N42" s="80"/>
      <c r="R42" s="80"/>
    </row>
    <row r="43" spans="1:21" s="109" customFormat="1" ht="24" customHeight="1" x14ac:dyDescent="0.3">
      <c r="A43" s="89"/>
      <c r="B43" s="173"/>
      <c r="C43" s="174" t="s">
        <v>19</v>
      </c>
      <c r="D43" s="172"/>
      <c r="E43" s="172"/>
      <c r="F43" s="106"/>
      <c r="G43" s="172" t="s">
        <v>20</v>
      </c>
      <c r="H43" s="172"/>
      <c r="I43" s="172"/>
      <c r="J43" s="123"/>
      <c r="K43" s="174" t="s">
        <v>21</v>
      </c>
      <c r="L43" s="172"/>
      <c r="M43" s="172"/>
      <c r="N43" s="108"/>
      <c r="O43" s="172" t="s">
        <v>22</v>
      </c>
      <c r="P43" s="172"/>
      <c r="Q43" s="172"/>
      <c r="R43" s="123"/>
      <c r="S43" s="172" t="s">
        <v>33</v>
      </c>
      <c r="T43" s="172"/>
      <c r="U43" s="172"/>
    </row>
    <row r="44" spans="1:21" x14ac:dyDescent="0.3">
      <c r="A44" s="65"/>
      <c r="B44" s="173"/>
      <c r="C44" s="124"/>
      <c r="D44" s="124"/>
      <c r="E44" s="124"/>
      <c r="F44" s="103"/>
      <c r="G44" s="124"/>
      <c r="H44" s="124"/>
      <c r="I44" s="124"/>
      <c r="J44" s="122"/>
      <c r="K44" s="124"/>
      <c r="L44" s="124"/>
      <c r="M44" s="124"/>
      <c r="N44" s="122"/>
      <c r="O44" s="124"/>
      <c r="P44" s="124"/>
      <c r="Q44" s="124"/>
      <c r="R44" s="122"/>
      <c r="S44" s="124"/>
      <c r="T44" s="124"/>
      <c r="U44" s="124"/>
    </row>
    <row r="45" spans="1:21" x14ac:dyDescent="0.3">
      <c r="A45" s="65"/>
      <c r="B45" s="173"/>
      <c r="C45" s="125" t="s">
        <v>26</v>
      </c>
      <c r="D45" s="125" t="s">
        <v>27</v>
      </c>
      <c r="E45" s="125" t="s">
        <v>18</v>
      </c>
      <c r="F45" s="103"/>
      <c r="G45" s="125" t="s">
        <v>26</v>
      </c>
      <c r="H45" s="125" t="s">
        <v>27</v>
      </c>
      <c r="I45" s="125" t="s">
        <v>18</v>
      </c>
      <c r="J45" s="122"/>
      <c r="K45" s="125" t="s">
        <v>26</v>
      </c>
      <c r="L45" s="125" t="s">
        <v>27</v>
      </c>
      <c r="M45" s="125" t="s">
        <v>18</v>
      </c>
      <c r="N45" s="122"/>
      <c r="O45" s="125" t="s">
        <v>26</v>
      </c>
      <c r="P45" s="125" t="s">
        <v>27</v>
      </c>
      <c r="Q45" s="125" t="s">
        <v>18</v>
      </c>
      <c r="R45" s="122"/>
      <c r="S45" s="125" t="s">
        <v>26</v>
      </c>
      <c r="T45" s="125" t="s">
        <v>27</v>
      </c>
      <c r="U45" s="125" t="s">
        <v>18</v>
      </c>
    </row>
    <row r="46" spans="1:21" x14ac:dyDescent="0.3">
      <c r="A46" s="65"/>
      <c r="B46" s="92"/>
      <c r="C46" s="80"/>
      <c r="D46" s="80"/>
      <c r="E46" s="80"/>
      <c r="F46" s="103"/>
      <c r="G46" s="80"/>
      <c r="H46" s="80"/>
      <c r="I46" s="80"/>
      <c r="J46" s="80"/>
      <c r="K46" s="80"/>
      <c r="L46" s="80"/>
      <c r="M46" s="80"/>
      <c r="N46" s="111"/>
      <c r="O46" s="80"/>
      <c r="P46" s="80"/>
      <c r="Q46" s="80"/>
      <c r="R46" s="80"/>
      <c r="S46" s="80"/>
      <c r="T46" s="80"/>
      <c r="U46" s="80"/>
    </row>
    <row r="47" spans="1:21" x14ac:dyDescent="0.3">
      <c r="A47" s="65"/>
      <c r="B47" s="65" t="s">
        <v>58</v>
      </c>
      <c r="C47" s="126">
        <v>12399</v>
      </c>
      <c r="D47" s="126">
        <v>2142</v>
      </c>
      <c r="E47" s="126">
        <f>+C47+D47</f>
        <v>14541</v>
      </c>
      <c r="F47" s="127"/>
      <c r="G47" s="126">
        <v>6415</v>
      </c>
      <c r="H47" s="126">
        <v>4760</v>
      </c>
      <c r="I47" s="126">
        <f>+G47+H47</f>
        <v>11175</v>
      </c>
      <c r="J47" s="126"/>
      <c r="K47" s="126">
        <v>2576</v>
      </c>
      <c r="L47" s="126">
        <v>2820</v>
      </c>
      <c r="M47" s="126">
        <f>+K47+L47</f>
        <v>5396</v>
      </c>
      <c r="N47" s="126"/>
      <c r="O47" s="126">
        <v>3402</v>
      </c>
      <c r="P47" s="126">
        <v>4420</v>
      </c>
      <c r="Q47" s="126">
        <f>+O47+P47</f>
        <v>7822</v>
      </c>
      <c r="R47" s="126"/>
      <c r="S47" s="128">
        <f>+C47+G47+K47+O47</f>
        <v>24792</v>
      </c>
      <c r="T47" s="128">
        <f>+D47+H47+L47+P47</f>
        <v>14142</v>
      </c>
      <c r="U47" s="128">
        <f>+S47+T47</f>
        <v>38934</v>
      </c>
    </row>
    <row r="48" spans="1:21" x14ac:dyDescent="0.3">
      <c r="B48" s="67" t="s">
        <v>59</v>
      </c>
      <c r="C48" s="129">
        <v>6361</v>
      </c>
      <c r="D48" s="129">
        <v>420</v>
      </c>
      <c r="E48" s="130">
        <f t="shared" ref="E48:E64" si="11">+C48+D48</f>
        <v>6781</v>
      </c>
      <c r="F48" s="129"/>
      <c r="G48" s="129">
        <v>758</v>
      </c>
      <c r="H48" s="129">
        <v>114</v>
      </c>
      <c r="I48" s="130">
        <f t="shared" ref="I48:I64" si="12">+G48+H48</f>
        <v>872</v>
      </c>
      <c r="J48" s="129"/>
      <c r="K48" s="129">
        <v>259</v>
      </c>
      <c r="L48" s="129">
        <v>93</v>
      </c>
      <c r="M48" s="130">
        <f t="shared" ref="M48:M64" si="13">+K48+L48</f>
        <v>352</v>
      </c>
      <c r="N48" s="129"/>
      <c r="O48" s="129">
        <v>550</v>
      </c>
      <c r="P48" s="129">
        <v>262</v>
      </c>
      <c r="Q48" s="130">
        <f t="shared" ref="Q48:Q64" si="14">+O48+P48</f>
        <v>812</v>
      </c>
      <c r="R48" s="129"/>
      <c r="S48" s="131">
        <f t="shared" ref="S48:T64" si="15">+C48+G48+K48+O48</f>
        <v>7928</v>
      </c>
      <c r="T48" s="131">
        <f t="shared" si="15"/>
        <v>889</v>
      </c>
      <c r="U48" s="131">
        <f t="shared" ref="U48:U64" si="16">+S48+T48</f>
        <v>8817</v>
      </c>
    </row>
    <row r="49" spans="2:21" x14ac:dyDescent="0.3">
      <c r="B49" s="67" t="s">
        <v>60</v>
      </c>
      <c r="C49" s="129">
        <v>152</v>
      </c>
      <c r="D49" s="129">
        <v>8</v>
      </c>
      <c r="E49" s="130">
        <f t="shared" si="11"/>
        <v>160</v>
      </c>
      <c r="F49" s="129"/>
      <c r="G49" s="129">
        <v>36</v>
      </c>
      <c r="H49" s="129"/>
      <c r="I49" s="130">
        <f t="shared" si="12"/>
        <v>36</v>
      </c>
      <c r="J49" s="129"/>
      <c r="K49" s="129">
        <v>43</v>
      </c>
      <c r="L49" s="129">
        <v>33</v>
      </c>
      <c r="M49" s="130">
        <f t="shared" si="13"/>
        <v>76</v>
      </c>
      <c r="N49" s="129"/>
      <c r="O49" s="129">
        <v>191</v>
      </c>
      <c r="P49" s="129">
        <v>71</v>
      </c>
      <c r="Q49" s="130">
        <f t="shared" si="14"/>
        <v>262</v>
      </c>
      <c r="R49" s="129"/>
      <c r="S49" s="131">
        <f t="shared" si="15"/>
        <v>422</v>
      </c>
      <c r="T49" s="131">
        <f t="shared" si="15"/>
        <v>112</v>
      </c>
      <c r="U49" s="131">
        <f t="shared" si="16"/>
        <v>534</v>
      </c>
    </row>
    <row r="50" spans="2:21" x14ac:dyDescent="0.3">
      <c r="B50" s="67" t="s">
        <v>61</v>
      </c>
      <c r="C50" s="129">
        <v>101784</v>
      </c>
      <c r="D50" s="129">
        <v>1925</v>
      </c>
      <c r="E50" s="130">
        <f t="shared" si="11"/>
        <v>103709</v>
      </c>
      <c r="F50" s="129"/>
      <c r="G50" s="129">
        <v>32899</v>
      </c>
      <c r="H50" s="129">
        <v>2425</v>
      </c>
      <c r="I50" s="130">
        <f t="shared" si="12"/>
        <v>35324</v>
      </c>
      <c r="J50" s="129"/>
      <c r="K50" s="129">
        <v>19762</v>
      </c>
      <c r="L50" s="129">
        <v>1414</v>
      </c>
      <c r="M50" s="130">
        <f t="shared" si="13"/>
        <v>21176</v>
      </c>
      <c r="N50" s="129"/>
      <c r="O50" s="129">
        <v>65726</v>
      </c>
      <c r="P50" s="129">
        <v>13111</v>
      </c>
      <c r="Q50" s="130">
        <f t="shared" si="14"/>
        <v>78837</v>
      </c>
      <c r="R50" s="129"/>
      <c r="S50" s="131">
        <f t="shared" si="15"/>
        <v>220171</v>
      </c>
      <c r="T50" s="131">
        <f t="shared" si="15"/>
        <v>18875</v>
      </c>
      <c r="U50" s="131">
        <f t="shared" si="16"/>
        <v>239046</v>
      </c>
    </row>
    <row r="51" spans="2:21" x14ac:dyDescent="0.3">
      <c r="B51" s="67" t="s">
        <v>62</v>
      </c>
      <c r="C51" s="129">
        <v>8977</v>
      </c>
      <c r="D51" s="129">
        <v>178</v>
      </c>
      <c r="E51" s="130">
        <f t="shared" si="11"/>
        <v>9155</v>
      </c>
      <c r="F51" s="129"/>
      <c r="G51" s="129">
        <v>2794</v>
      </c>
      <c r="H51" s="129">
        <v>125</v>
      </c>
      <c r="I51" s="130">
        <f t="shared" si="12"/>
        <v>2919</v>
      </c>
      <c r="J51" s="129"/>
      <c r="K51" s="129">
        <v>1452</v>
      </c>
      <c r="L51" s="129">
        <v>163</v>
      </c>
      <c r="M51" s="130">
        <f t="shared" si="13"/>
        <v>1615</v>
      </c>
      <c r="N51" s="129"/>
      <c r="O51" s="129">
        <v>2392</v>
      </c>
      <c r="P51" s="129">
        <v>562</v>
      </c>
      <c r="Q51" s="130">
        <f t="shared" si="14"/>
        <v>2954</v>
      </c>
      <c r="R51" s="129"/>
      <c r="S51" s="131">
        <f t="shared" si="15"/>
        <v>15615</v>
      </c>
      <c r="T51" s="131">
        <f t="shared" si="15"/>
        <v>1028</v>
      </c>
      <c r="U51" s="131">
        <f t="shared" si="16"/>
        <v>16643</v>
      </c>
    </row>
    <row r="52" spans="2:21" x14ac:dyDescent="0.3">
      <c r="B52" s="67" t="s">
        <v>63</v>
      </c>
      <c r="C52" s="129">
        <v>844</v>
      </c>
      <c r="D52" s="129">
        <v>55</v>
      </c>
      <c r="E52" s="130">
        <f t="shared" si="11"/>
        <v>899</v>
      </c>
      <c r="F52" s="129"/>
      <c r="G52" s="129">
        <v>373</v>
      </c>
      <c r="H52" s="129">
        <v>36</v>
      </c>
      <c r="I52" s="130">
        <f t="shared" si="12"/>
        <v>409</v>
      </c>
      <c r="J52" s="129"/>
      <c r="K52" s="129">
        <v>713</v>
      </c>
      <c r="L52" s="129">
        <v>38</v>
      </c>
      <c r="M52" s="130">
        <f t="shared" si="13"/>
        <v>751</v>
      </c>
      <c r="N52" s="129"/>
      <c r="O52" s="129">
        <v>3234</v>
      </c>
      <c r="P52" s="129">
        <v>469</v>
      </c>
      <c r="Q52" s="130">
        <f t="shared" si="14"/>
        <v>3703</v>
      </c>
      <c r="R52" s="129"/>
      <c r="S52" s="131">
        <f t="shared" si="15"/>
        <v>5164</v>
      </c>
      <c r="T52" s="131">
        <f t="shared" si="15"/>
        <v>598</v>
      </c>
      <c r="U52" s="131">
        <f t="shared" si="16"/>
        <v>5762</v>
      </c>
    </row>
    <row r="53" spans="2:21" x14ac:dyDescent="0.3">
      <c r="B53" s="67" t="s">
        <v>64</v>
      </c>
      <c r="C53" s="129">
        <v>209</v>
      </c>
      <c r="D53" s="129">
        <v>2</v>
      </c>
      <c r="E53" s="130">
        <f t="shared" si="11"/>
        <v>211</v>
      </c>
      <c r="F53" s="129"/>
      <c r="G53" s="129">
        <v>88</v>
      </c>
      <c r="H53" s="129">
        <v>9</v>
      </c>
      <c r="I53" s="130">
        <f t="shared" si="12"/>
        <v>97</v>
      </c>
      <c r="J53" s="129"/>
      <c r="K53" s="129">
        <v>41</v>
      </c>
      <c r="L53" s="129">
        <v>15</v>
      </c>
      <c r="M53" s="130">
        <f t="shared" si="13"/>
        <v>56</v>
      </c>
      <c r="N53" s="129"/>
      <c r="O53" s="129">
        <v>38</v>
      </c>
      <c r="P53" s="129">
        <v>84</v>
      </c>
      <c r="Q53" s="130">
        <f t="shared" si="14"/>
        <v>122</v>
      </c>
      <c r="R53" s="129"/>
      <c r="S53" s="131">
        <f t="shared" si="15"/>
        <v>376</v>
      </c>
      <c r="T53" s="131">
        <f t="shared" si="15"/>
        <v>110</v>
      </c>
      <c r="U53" s="131">
        <f t="shared" si="16"/>
        <v>486</v>
      </c>
    </row>
    <row r="54" spans="2:21" x14ac:dyDescent="0.3">
      <c r="B54" s="67" t="s">
        <v>65</v>
      </c>
      <c r="C54" s="129">
        <v>3200</v>
      </c>
      <c r="D54" s="129">
        <v>91</v>
      </c>
      <c r="E54" s="130">
        <f t="shared" si="11"/>
        <v>3291</v>
      </c>
      <c r="F54" s="129"/>
      <c r="G54" s="129">
        <v>1292</v>
      </c>
      <c r="H54" s="129">
        <v>126</v>
      </c>
      <c r="I54" s="130">
        <f t="shared" si="12"/>
        <v>1418</v>
      </c>
      <c r="J54" s="129"/>
      <c r="K54" s="129">
        <v>456</v>
      </c>
      <c r="L54" s="129">
        <v>106</v>
      </c>
      <c r="M54" s="130">
        <f t="shared" si="13"/>
        <v>562</v>
      </c>
      <c r="N54" s="129"/>
      <c r="O54" s="129">
        <v>1854</v>
      </c>
      <c r="P54" s="129">
        <v>645</v>
      </c>
      <c r="Q54" s="130">
        <f t="shared" si="14"/>
        <v>2499</v>
      </c>
      <c r="R54" s="129"/>
      <c r="S54" s="131">
        <f t="shared" si="15"/>
        <v>6802</v>
      </c>
      <c r="T54" s="131">
        <f t="shared" si="15"/>
        <v>968</v>
      </c>
      <c r="U54" s="131">
        <f t="shared" si="16"/>
        <v>7770</v>
      </c>
    </row>
    <row r="55" spans="2:21" x14ac:dyDescent="0.3">
      <c r="B55" s="67" t="s">
        <v>66</v>
      </c>
      <c r="C55" s="129">
        <v>6499</v>
      </c>
      <c r="D55" s="129">
        <v>83</v>
      </c>
      <c r="E55" s="130">
        <f t="shared" si="11"/>
        <v>6582</v>
      </c>
      <c r="F55" s="129"/>
      <c r="G55" s="129">
        <v>1459</v>
      </c>
      <c r="H55" s="129">
        <v>80</v>
      </c>
      <c r="I55" s="130">
        <f t="shared" si="12"/>
        <v>1539</v>
      </c>
      <c r="J55" s="129"/>
      <c r="K55" s="129">
        <v>490</v>
      </c>
      <c r="L55" s="129">
        <v>25</v>
      </c>
      <c r="M55" s="130">
        <f t="shared" si="13"/>
        <v>515</v>
      </c>
      <c r="N55" s="129"/>
      <c r="O55" s="129">
        <v>2533</v>
      </c>
      <c r="P55" s="129">
        <v>144</v>
      </c>
      <c r="Q55" s="130">
        <f t="shared" si="14"/>
        <v>2677</v>
      </c>
      <c r="R55" s="129"/>
      <c r="S55" s="131">
        <f t="shared" si="15"/>
        <v>10981</v>
      </c>
      <c r="T55" s="131">
        <f t="shared" si="15"/>
        <v>332</v>
      </c>
      <c r="U55" s="131">
        <f t="shared" si="16"/>
        <v>11313</v>
      </c>
    </row>
    <row r="56" spans="2:21" x14ac:dyDescent="0.3">
      <c r="B56" s="67" t="s">
        <v>67</v>
      </c>
      <c r="C56" s="129">
        <v>916</v>
      </c>
      <c r="D56" s="129">
        <v>51</v>
      </c>
      <c r="E56" s="130">
        <f t="shared" si="11"/>
        <v>967</v>
      </c>
      <c r="F56" s="129"/>
      <c r="G56" s="129">
        <v>396</v>
      </c>
      <c r="H56" s="129">
        <v>24</v>
      </c>
      <c r="I56" s="130">
        <f t="shared" si="12"/>
        <v>420</v>
      </c>
      <c r="J56" s="129"/>
      <c r="K56" s="129">
        <v>219</v>
      </c>
      <c r="L56" s="129">
        <v>21</v>
      </c>
      <c r="M56" s="130">
        <f t="shared" si="13"/>
        <v>240</v>
      </c>
      <c r="N56" s="129"/>
      <c r="O56" s="129">
        <v>1478</v>
      </c>
      <c r="P56" s="129">
        <v>248</v>
      </c>
      <c r="Q56" s="130">
        <f t="shared" si="14"/>
        <v>1726</v>
      </c>
      <c r="R56" s="129"/>
      <c r="S56" s="131">
        <f t="shared" si="15"/>
        <v>3009</v>
      </c>
      <c r="T56" s="131">
        <f t="shared" si="15"/>
        <v>344</v>
      </c>
      <c r="U56" s="131">
        <f t="shared" si="16"/>
        <v>3353</v>
      </c>
    </row>
    <row r="57" spans="2:21" x14ac:dyDescent="0.3">
      <c r="B57" s="67" t="s">
        <v>68</v>
      </c>
      <c r="C57" s="129">
        <v>188</v>
      </c>
      <c r="D57" s="129">
        <v>7</v>
      </c>
      <c r="E57" s="130">
        <f t="shared" si="11"/>
        <v>195</v>
      </c>
      <c r="F57" s="129"/>
      <c r="G57" s="129">
        <v>102</v>
      </c>
      <c r="H57" s="129">
        <v>8</v>
      </c>
      <c r="I57" s="130">
        <f t="shared" si="12"/>
        <v>110</v>
      </c>
      <c r="J57" s="129"/>
      <c r="K57" s="129">
        <v>27</v>
      </c>
      <c r="L57" s="129">
        <v>11</v>
      </c>
      <c r="M57" s="130">
        <f t="shared" si="13"/>
        <v>38</v>
      </c>
      <c r="N57" s="129"/>
      <c r="O57" s="129">
        <v>124</v>
      </c>
      <c r="P57" s="129">
        <v>46</v>
      </c>
      <c r="Q57" s="130">
        <f t="shared" si="14"/>
        <v>170</v>
      </c>
      <c r="R57" s="129"/>
      <c r="S57" s="131">
        <f t="shared" si="15"/>
        <v>441</v>
      </c>
      <c r="T57" s="131">
        <f t="shared" si="15"/>
        <v>72</v>
      </c>
      <c r="U57" s="131">
        <f t="shared" si="16"/>
        <v>513</v>
      </c>
    </row>
    <row r="58" spans="2:21" x14ac:dyDescent="0.3">
      <c r="B58" s="67" t="s">
        <v>69</v>
      </c>
      <c r="C58" s="129">
        <v>7871</v>
      </c>
      <c r="D58" s="129">
        <v>147</v>
      </c>
      <c r="E58" s="130">
        <f t="shared" si="11"/>
        <v>8018</v>
      </c>
      <c r="F58" s="129"/>
      <c r="G58" s="129">
        <v>2787</v>
      </c>
      <c r="H58" s="129">
        <v>176</v>
      </c>
      <c r="I58" s="130">
        <f t="shared" si="12"/>
        <v>2963</v>
      </c>
      <c r="J58" s="129"/>
      <c r="K58" s="129">
        <v>1433</v>
      </c>
      <c r="L58" s="129">
        <v>93</v>
      </c>
      <c r="M58" s="130">
        <f t="shared" si="13"/>
        <v>1526</v>
      </c>
      <c r="N58" s="129"/>
      <c r="O58" s="129">
        <v>2756</v>
      </c>
      <c r="P58" s="129">
        <v>697</v>
      </c>
      <c r="Q58" s="130">
        <f t="shared" si="14"/>
        <v>3453</v>
      </c>
      <c r="R58" s="129"/>
      <c r="S58" s="131">
        <f t="shared" si="15"/>
        <v>14847</v>
      </c>
      <c r="T58" s="131">
        <f t="shared" si="15"/>
        <v>1113</v>
      </c>
      <c r="U58" s="131">
        <f t="shared" si="16"/>
        <v>15960</v>
      </c>
    </row>
    <row r="59" spans="2:21" x14ac:dyDescent="0.3">
      <c r="B59" s="67" t="s">
        <v>70</v>
      </c>
      <c r="C59" s="129">
        <v>3604</v>
      </c>
      <c r="D59" s="129">
        <v>20</v>
      </c>
      <c r="E59" s="130">
        <f t="shared" si="11"/>
        <v>3624</v>
      </c>
      <c r="F59" s="129"/>
      <c r="G59" s="129">
        <v>250</v>
      </c>
      <c r="H59" s="129">
        <v>61</v>
      </c>
      <c r="I59" s="130">
        <f t="shared" si="12"/>
        <v>311</v>
      </c>
      <c r="J59" s="129"/>
      <c r="K59" s="129">
        <v>161</v>
      </c>
      <c r="L59" s="129">
        <v>1</v>
      </c>
      <c r="M59" s="130">
        <f t="shared" si="13"/>
        <v>162</v>
      </c>
      <c r="N59" s="129"/>
      <c r="O59" s="129">
        <v>747</v>
      </c>
      <c r="P59" s="129">
        <v>428</v>
      </c>
      <c r="Q59" s="130">
        <f t="shared" si="14"/>
        <v>1175</v>
      </c>
      <c r="R59" s="129"/>
      <c r="S59" s="131">
        <f t="shared" si="15"/>
        <v>4762</v>
      </c>
      <c r="T59" s="131">
        <f t="shared" si="15"/>
        <v>510</v>
      </c>
      <c r="U59" s="131">
        <f t="shared" si="16"/>
        <v>5272</v>
      </c>
    </row>
    <row r="60" spans="2:21" x14ac:dyDescent="0.3">
      <c r="B60" s="67" t="s">
        <v>71</v>
      </c>
      <c r="C60" s="129">
        <v>172</v>
      </c>
      <c r="D60" s="129">
        <v>6</v>
      </c>
      <c r="E60" s="130">
        <f t="shared" si="11"/>
        <v>178</v>
      </c>
      <c r="F60" s="129"/>
      <c r="G60" s="129">
        <v>128</v>
      </c>
      <c r="H60" s="129">
        <v>2</v>
      </c>
      <c r="I60" s="130">
        <f t="shared" si="12"/>
        <v>130</v>
      </c>
      <c r="J60" s="129"/>
      <c r="K60" s="129">
        <v>25</v>
      </c>
      <c r="L60" s="129">
        <v>1</v>
      </c>
      <c r="M60" s="130">
        <f t="shared" si="13"/>
        <v>26</v>
      </c>
      <c r="N60" s="129"/>
      <c r="O60" s="129">
        <v>232</v>
      </c>
      <c r="P60" s="129">
        <v>97</v>
      </c>
      <c r="Q60" s="130">
        <f t="shared" si="14"/>
        <v>329</v>
      </c>
      <c r="R60" s="129"/>
      <c r="S60" s="131">
        <f t="shared" si="15"/>
        <v>557</v>
      </c>
      <c r="T60" s="131">
        <f t="shared" si="15"/>
        <v>106</v>
      </c>
      <c r="U60" s="131">
        <f t="shared" si="16"/>
        <v>663</v>
      </c>
    </row>
    <row r="61" spans="2:21" x14ac:dyDescent="0.3">
      <c r="B61" s="67" t="s">
        <v>72</v>
      </c>
      <c r="C61" s="129">
        <v>11680</v>
      </c>
      <c r="D61" s="129">
        <v>84</v>
      </c>
      <c r="E61" s="130">
        <f t="shared" si="11"/>
        <v>11764</v>
      </c>
      <c r="F61" s="129"/>
      <c r="G61" s="129">
        <v>1279</v>
      </c>
      <c r="H61" s="129">
        <v>78</v>
      </c>
      <c r="I61" s="130">
        <f t="shared" si="12"/>
        <v>1357</v>
      </c>
      <c r="J61" s="129"/>
      <c r="K61" s="129">
        <v>315</v>
      </c>
      <c r="L61" s="129">
        <v>42</v>
      </c>
      <c r="M61" s="130">
        <f t="shared" si="13"/>
        <v>357</v>
      </c>
      <c r="N61" s="129"/>
      <c r="O61" s="129">
        <v>266</v>
      </c>
      <c r="P61" s="129">
        <v>23</v>
      </c>
      <c r="Q61" s="130">
        <f t="shared" si="14"/>
        <v>289</v>
      </c>
      <c r="R61" s="129"/>
      <c r="S61" s="131">
        <f t="shared" si="15"/>
        <v>13540</v>
      </c>
      <c r="T61" s="131">
        <f t="shared" si="15"/>
        <v>227</v>
      </c>
      <c r="U61" s="131">
        <f t="shared" si="16"/>
        <v>13767</v>
      </c>
    </row>
    <row r="62" spans="2:21" x14ac:dyDescent="0.3">
      <c r="B62" s="67" t="s">
        <v>73</v>
      </c>
      <c r="C62" s="129">
        <v>107198</v>
      </c>
      <c r="D62" s="129">
        <v>2192</v>
      </c>
      <c r="E62" s="130">
        <f t="shared" si="11"/>
        <v>109390</v>
      </c>
      <c r="F62" s="129"/>
      <c r="G62" s="129">
        <v>11636</v>
      </c>
      <c r="H62" s="129">
        <v>823</v>
      </c>
      <c r="I62" s="130">
        <f t="shared" si="12"/>
        <v>12459</v>
      </c>
      <c r="J62" s="129"/>
      <c r="K62" s="129">
        <v>2610</v>
      </c>
      <c r="L62" s="129">
        <v>428</v>
      </c>
      <c r="M62" s="130">
        <f t="shared" si="13"/>
        <v>3038</v>
      </c>
      <c r="N62" s="129"/>
      <c r="O62" s="129">
        <v>2537</v>
      </c>
      <c r="P62" s="129">
        <v>815</v>
      </c>
      <c r="Q62" s="130">
        <f t="shared" si="14"/>
        <v>3352</v>
      </c>
      <c r="R62" s="129"/>
      <c r="S62" s="131">
        <f t="shared" si="15"/>
        <v>123981</v>
      </c>
      <c r="T62" s="131">
        <f t="shared" si="15"/>
        <v>4258</v>
      </c>
      <c r="U62" s="131">
        <f t="shared" si="16"/>
        <v>128239</v>
      </c>
    </row>
    <row r="63" spans="2:21" x14ac:dyDescent="0.3">
      <c r="B63" s="67" t="s">
        <v>74</v>
      </c>
      <c r="C63" s="129">
        <v>5429</v>
      </c>
      <c r="D63" s="129">
        <v>126</v>
      </c>
      <c r="E63" s="130">
        <f t="shared" si="11"/>
        <v>5555</v>
      </c>
      <c r="F63" s="129"/>
      <c r="G63" s="129">
        <v>860</v>
      </c>
      <c r="H63" s="129">
        <v>45</v>
      </c>
      <c r="I63" s="130">
        <f t="shared" si="12"/>
        <v>905</v>
      </c>
      <c r="J63" s="129"/>
      <c r="K63" s="129">
        <v>272</v>
      </c>
      <c r="L63" s="129">
        <v>18</v>
      </c>
      <c r="M63" s="130">
        <f t="shared" si="13"/>
        <v>290</v>
      </c>
      <c r="N63" s="129"/>
      <c r="O63" s="129">
        <v>773</v>
      </c>
      <c r="P63" s="129">
        <v>282</v>
      </c>
      <c r="Q63" s="130">
        <f t="shared" si="14"/>
        <v>1055</v>
      </c>
      <c r="R63" s="129"/>
      <c r="S63" s="131">
        <f t="shared" si="15"/>
        <v>7334</v>
      </c>
      <c r="T63" s="131">
        <f t="shared" si="15"/>
        <v>471</v>
      </c>
      <c r="U63" s="131">
        <f t="shared" si="16"/>
        <v>7805</v>
      </c>
    </row>
    <row r="64" spans="2:21" x14ac:dyDescent="0.3">
      <c r="B64" s="67" t="s">
        <v>75</v>
      </c>
      <c r="C64" s="132">
        <v>15359</v>
      </c>
      <c r="D64" s="132">
        <v>390</v>
      </c>
      <c r="E64" s="133">
        <f t="shared" si="11"/>
        <v>15749</v>
      </c>
      <c r="F64" s="129"/>
      <c r="G64" s="132">
        <v>2874</v>
      </c>
      <c r="H64" s="132">
        <v>318</v>
      </c>
      <c r="I64" s="133">
        <f t="shared" si="12"/>
        <v>3192</v>
      </c>
      <c r="J64" s="129"/>
      <c r="K64" s="132">
        <v>1054</v>
      </c>
      <c r="L64" s="132">
        <v>338</v>
      </c>
      <c r="M64" s="133">
        <f t="shared" si="13"/>
        <v>1392</v>
      </c>
      <c r="N64" s="129"/>
      <c r="O64" s="132">
        <v>1695</v>
      </c>
      <c r="P64" s="132">
        <v>873</v>
      </c>
      <c r="Q64" s="133">
        <f t="shared" si="14"/>
        <v>2568</v>
      </c>
      <c r="R64" s="129"/>
      <c r="S64" s="134">
        <f t="shared" si="15"/>
        <v>20982</v>
      </c>
      <c r="T64" s="134">
        <f t="shared" si="15"/>
        <v>1919</v>
      </c>
      <c r="U64" s="134">
        <f t="shared" si="16"/>
        <v>22901</v>
      </c>
    </row>
    <row r="65" spans="2:21" x14ac:dyDescent="0.3">
      <c r="B65" s="118" t="s">
        <v>54</v>
      </c>
      <c r="C65" s="135">
        <f>SUM(C47:C64)</f>
        <v>292842</v>
      </c>
      <c r="D65" s="135">
        <f t="shared" ref="D65:E65" si="17">SUM(D47:D64)</f>
        <v>7927</v>
      </c>
      <c r="E65" s="135">
        <f t="shared" si="17"/>
        <v>300769</v>
      </c>
      <c r="F65" s="129"/>
      <c r="G65" s="135">
        <f>SUM(G47:G64)</f>
        <v>66426</v>
      </c>
      <c r="H65" s="135">
        <f t="shared" ref="H65:I65" si="18">SUM(H47:H64)</f>
        <v>9210</v>
      </c>
      <c r="I65" s="135">
        <f t="shared" si="18"/>
        <v>75636</v>
      </c>
      <c r="J65" s="129"/>
      <c r="K65" s="135">
        <f>SUM(K47:K64)</f>
        <v>31908</v>
      </c>
      <c r="L65" s="135">
        <f t="shared" ref="L65:M65" si="19">SUM(L47:L64)</f>
        <v>5660</v>
      </c>
      <c r="M65" s="135">
        <f t="shared" si="19"/>
        <v>37568</v>
      </c>
      <c r="N65" s="129"/>
      <c r="O65" s="135">
        <f>SUM(O47:O64)</f>
        <v>90528</v>
      </c>
      <c r="P65" s="135">
        <f t="shared" ref="P65:Q65" si="20">SUM(P47:P64)</f>
        <v>23277</v>
      </c>
      <c r="Q65" s="135">
        <f t="shared" si="20"/>
        <v>113805</v>
      </c>
      <c r="R65" s="129"/>
      <c r="S65" s="136">
        <f>SUM(S47:S64)</f>
        <v>481704</v>
      </c>
      <c r="T65" s="136">
        <f t="shared" ref="T65:U65" si="21">SUM(T47:T64)</f>
        <v>46074</v>
      </c>
      <c r="U65" s="136">
        <f t="shared" si="21"/>
        <v>527778</v>
      </c>
    </row>
    <row r="67" spans="2:21" x14ac:dyDescent="0.3">
      <c r="B67" s="67" t="s">
        <v>76</v>
      </c>
    </row>
  </sheetData>
  <mergeCells count="14">
    <mergeCell ref="S43:U43"/>
    <mergeCell ref="B8:U8"/>
    <mergeCell ref="B9:U9"/>
    <mergeCell ref="B15:B17"/>
    <mergeCell ref="C15:E15"/>
    <mergeCell ref="G15:I15"/>
    <mergeCell ref="K15:M15"/>
    <mergeCell ref="O15:Q15"/>
    <mergeCell ref="S15:U15"/>
    <mergeCell ref="B43:B45"/>
    <mergeCell ref="C43:E43"/>
    <mergeCell ref="G43:I43"/>
    <mergeCell ref="K43:M43"/>
    <mergeCell ref="O43:Q43"/>
  </mergeCells>
  <hyperlinks>
    <hyperlink ref="B1" location="Inicio!B10" display="Ir a inicio" xr:uid="{3E9D23DE-849B-4A94-806B-8ADE40324E68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2" fitToHeight="2" orientation="landscape" r:id="rId1"/>
  <headerFooter alignWithMargins="0"/>
  <rowBreaks count="1" manualBreakCount="1">
    <brk id="39" max="20" man="1"/>
  </row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69180-345A-46F2-BB7F-895181310D52}">
  <sheetPr>
    <pageSetUpPr fitToPage="1"/>
  </sheetPr>
  <dimension ref="A1:W43"/>
  <sheetViews>
    <sheetView showGridLines="0" topLeftCell="A3" zoomScaleNormal="100" workbookViewId="0">
      <selection activeCell="E6" sqref="E6"/>
    </sheetView>
  </sheetViews>
  <sheetFormatPr baseColWidth="10" defaultColWidth="11.44140625" defaultRowHeight="14.4" x14ac:dyDescent="0.3"/>
  <cols>
    <col min="1" max="1" width="1.6640625" style="67" customWidth="1"/>
    <col min="2" max="2" width="36.6640625" style="67" customWidth="1"/>
    <col min="3" max="5" width="12.33203125" style="91" customWidth="1"/>
    <col min="6" max="6" width="2.6640625" style="91" customWidth="1"/>
    <col min="7" max="9" width="12.33203125" style="91" customWidth="1"/>
    <col min="10" max="10" width="2.6640625" style="91" customWidth="1"/>
    <col min="11" max="13" width="12.33203125" style="91" customWidth="1"/>
    <col min="14" max="14" width="2.6640625" style="91" customWidth="1"/>
    <col min="15" max="17" width="12.33203125" style="91" customWidth="1"/>
    <col min="18" max="18" width="2.6640625" style="91" customWidth="1"/>
    <col min="19" max="21" width="14.33203125" style="91" customWidth="1"/>
    <col min="22" max="16384" width="11.44140625" style="67"/>
  </cols>
  <sheetData>
    <row r="1" spans="1:21" x14ac:dyDescent="0.3">
      <c r="A1" s="87"/>
      <c r="B1" s="87" t="s">
        <v>12</v>
      </c>
      <c r="C1" s="103"/>
      <c r="D1" s="103"/>
      <c r="E1" s="103"/>
      <c r="F1" s="103"/>
      <c r="G1" s="103"/>
      <c r="H1" s="103"/>
      <c r="I1" s="103"/>
      <c r="J1" s="103"/>
    </row>
    <row r="2" spans="1:21" x14ac:dyDescent="0.3">
      <c r="A2" s="88"/>
      <c r="B2" s="87"/>
      <c r="C2" s="103"/>
      <c r="D2" s="103"/>
      <c r="E2" s="103"/>
      <c r="F2" s="103"/>
    </row>
    <row r="3" spans="1:21" x14ac:dyDescent="0.3">
      <c r="A3" s="88"/>
      <c r="B3" s="87"/>
      <c r="C3" s="103"/>
      <c r="D3" s="103"/>
      <c r="E3" s="103"/>
      <c r="F3" s="103"/>
    </row>
    <row r="4" spans="1:21" x14ac:dyDescent="0.3">
      <c r="A4" s="88"/>
      <c r="B4" s="87"/>
      <c r="C4" s="103"/>
      <c r="D4" s="103"/>
      <c r="E4" s="103"/>
      <c r="F4" s="103"/>
    </row>
    <row r="5" spans="1:21" x14ac:dyDescent="0.3">
      <c r="A5" s="88"/>
      <c r="B5" s="87"/>
      <c r="C5" s="103"/>
      <c r="D5" s="103"/>
      <c r="E5" s="103"/>
      <c r="F5" s="103"/>
    </row>
    <row r="6" spans="1:21" x14ac:dyDescent="0.3">
      <c r="A6" s="88"/>
      <c r="B6" s="87"/>
      <c r="C6" s="103"/>
      <c r="D6" s="103"/>
      <c r="E6" s="103"/>
      <c r="F6" s="103"/>
    </row>
    <row r="7" spans="1:21" x14ac:dyDescent="0.3">
      <c r="A7" s="88"/>
      <c r="B7" s="87"/>
      <c r="C7" s="103"/>
      <c r="D7" s="103"/>
      <c r="E7" s="103"/>
      <c r="F7" s="103"/>
    </row>
    <row r="8" spans="1:21" ht="27" x14ac:dyDescent="0.3">
      <c r="A8" s="65"/>
      <c r="B8" s="168" t="s">
        <v>77</v>
      </c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</row>
    <row r="9" spans="1:21" x14ac:dyDescent="0.3">
      <c r="A9" s="65"/>
      <c r="B9" s="161">
        <f>+Carátula!B17</f>
        <v>45199</v>
      </c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</row>
    <row r="10" spans="1:21" ht="15" thickBot="1" x14ac:dyDescent="0.35">
      <c r="A10" s="65"/>
      <c r="B10" s="90"/>
      <c r="C10" s="104"/>
      <c r="D10" s="104"/>
      <c r="E10" s="104"/>
      <c r="F10" s="104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</row>
    <row r="11" spans="1:21" x14ac:dyDescent="0.3">
      <c r="A11" s="65"/>
      <c r="B11" s="65"/>
      <c r="C11" s="103"/>
      <c r="D11" s="103"/>
      <c r="E11" s="103"/>
      <c r="F11" s="103"/>
      <c r="G11" s="103"/>
      <c r="H11" s="103"/>
      <c r="I11" s="103"/>
      <c r="J11" s="103"/>
    </row>
    <row r="12" spans="1:21" x14ac:dyDescent="0.3">
      <c r="A12" s="65"/>
      <c r="B12" s="65"/>
      <c r="C12" s="103"/>
      <c r="D12" s="103"/>
      <c r="E12" s="103"/>
      <c r="F12" s="103"/>
      <c r="G12" s="103"/>
      <c r="H12" s="103"/>
      <c r="I12" s="103"/>
      <c r="J12" s="103"/>
    </row>
    <row r="13" spans="1:21" ht="16.2" x14ac:dyDescent="0.35">
      <c r="A13" s="65"/>
      <c r="B13" s="77" t="s">
        <v>35</v>
      </c>
      <c r="C13" s="103"/>
      <c r="D13" s="103"/>
      <c r="E13" s="103"/>
      <c r="F13" s="103"/>
      <c r="G13" s="103"/>
      <c r="H13" s="103"/>
      <c r="I13" s="103"/>
      <c r="J13" s="80"/>
      <c r="R13" s="80"/>
    </row>
    <row r="14" spans="1:21" x14ac:dyDescent="0.3">
      <c r="A14" s="65"/>
      <c r="B14" s="92"/>
      <c r="C14" s="103"/>
      <c r="D14" s="103"/>
      <c r="E14" s="103"/>
      <c r="F14" s="103"/>
      <c r="G14" s="103"/>
      <c r="H14" s="103"/>
      <c r="I14" s="103"/>
      <c r="J14" s="80"/>
      <c r="N14" s="80"/>
      <c r="R14" s="80"/>
    </row>
    <row r="15" spans="1:21" s="109" customFormat="1" ht="24" customHeight="1" x14ac:dyDescent="0.3">
      <c r="A15" s="89"/>
      <c r="B15" s="175" t="s">
        <v>86</v>
      </c>
      <c r="C15" s="171" t="s">
        <v>19</v>
      </c>
      <c r="D15" s="169"/>
      <c r="E15" s="169"/>
      <c r="F15" s="106"/>
      <c r="G15" s="169" t="s">
        <v>20</v>
      </c>
      <c r="H15" s="169"/>
      <c r="I15" s="169"/>
      <c r="J15" s="107"/>
      <c r="K15" s="171" t="s">
        <v>21</v>
      </c>
      <c r="L15" s="169"/>
      <c r="M15" s="169"/>
      <c r="N15" s="108"/>
      <c r="O15" s="169" t="s">
        <v>22</v>
      </c>
      <c r="P15" s="169"/>
      <c r="Q15" s="169"/>
      <c r="R15" s="107"/>
      <c r="S15" s="169" t="s">
        <v>33</v>
      </c>
      <c r="T15" s="169"/>
      <c r="U15" s="169"/>
    </row>
    <row r="16" spans="1:21" x14ac:dyDescent="0.3">
      <c r="A16" s="65"/>
      <c r="B16" s="175"/>
      <c r="C16" s="110"/>
      <c r="D16" s="110"/>
      <c r="E16" s="110"/>
      <c r="F16" s="103"/>
      <c r="G16" s="110"/>
      <c r="H16" s="110"/>
      <c r="I16" s="110"/>
      <c r="J16" s="111"/>
      <c r="K16" s="110"/>
      <c r="L16" s="110"/>
      <c r="M16" s="110"/>
      <c r="N16" s="111"/>
      <c r="O16" s="110"/>
      <c r="P16" s="110"/>
      <c r="Q16" s="110"/>
      <c r="R16" s="111"/>
      <c r="S16" s="110"/>
      <c r="T16" s="110"/>
      <c r="U16" s="110"/>
    </row>
    <row r="17" spans="1:21" x14ac:dyDescent="0.3">
      <c r="A17" s="65"/>
      <c r="B17" s="175"/>
      <c r="C17" s="112" t="s">
        <v>26</v>
      </c>
      <c r="D17" s="112" t="s">
        <v>27</v>
      </c>
      <c r="E17" s="112" t="s">
        <v>18</v>
      </c>
      <c r="F17" s="103"/>
      <c r="G17" s="112" t="s">
        <v>26</v>
      </c>
      <c r="H17" s="112" t="s">
        <v>27</v>
      </c>
      <c r="I17" s="112" t="s">
        <v>18</v>
      </c>
      <c r="J17" s="111"/>
      <c r="K17" s="112" t="s">
        <v>26</v>
      </c>
      <c r="L17" s="112" t="s">
        <v>27</v>
      </c>
      <c r="M17" s="112" t="s">
        <v>18</v>
      </c>
      <c r="N17" s="111"/>
      <c r="O17" s="112" t="s">
        <v>26</v>
      </c>
      <c r="P17" s="112" t="s">
        <v>27</v>
      </c>
      <c r="Q17" s="112" t="s">
        <v>18</v>
      </c>
      <c r="R17" s="111"/>
      <c r="S17" s="112" t="s">
        <v>26</v>
      </c>
      <c r="T17" s="112" t="s">
        <v>27</v>
      </c>
      <c r="U17" s="112" t="s">
        <v>18</v>
      </c>
    </row>
    <row r="18" spans="1:21" x14ac:dyDescent="0.3">
      <c r="A18" s="65"/>
      <c r="B18" s="121"/>
      <c r="C18" s="93"/>
      <c r="D18" s="93"/>
      <c r="E18" s="93"/>
      <c r="F18" s="103"/>
      <c r="G18" s="93"/>
      <c r="H18" s="93"/>
      <c r="I18" s="93"/>
      <c r="J18" s="93"/>
      <c r="K18" s="93"/>
      <c r="L18" s="93"/>
      <c r="M18" s="93"/>
      <c r="N18" s="122"/>
      <c r="O18" s="93"/>
      <c r="P18" s="93"/>
      <c r="Q18" s="93"/>
      <c r="R18" s="93"/>
      <c r="S18" s="93"/>
      <c r="T18" s="93"/>
      <c r="U18" s="93"/>
    </row>
    <row r="19" spans="1:21" x14ac:dyDescent="0.3">
      <c r="A19" s="65"/>
      <c r="B19" s="137" t="s">
        <v>78</v>
      </c>
      <c r="C19" s="126">
        <v>2215160.063613438</v>
      </c>
      <c r="D19" s="126">
        <v>59630.13639378002</v>
      </c>
      <c r="E19" s="126">
        <f>+C19+D19</f>
        <v>2274790.2000072179</v>
      </c>
      <c r="F19" s="127"/>
      <c r="G19" s="126">
        <v>583216.65703711903</v>
      </c>
      <c r="H19" s="126">
        <v>37286.765412509958</v>
      </c>
      <c r="I19" s="126">
        <f>+G19+H19</f>
        <v>620503.42244962894</v>
      </c>
      <c r="J19" s="126"/>
      <c r="K19" s="126">
        <v>273784.26531073987</v>
      </c>
      <c r="L19" s="126">
        <v>19800.615189299973</v>
      </c>
      <c r="M19" s="126">
        <f>+K19+L19</f>
        <v>293584.88050003984</v>
      </c>
      <c r="N19" s="126"/>
      <c r="O19" s="126">
        <v>660812.97057607223</v>
      </c>
      <c r="P19" s="126">
        <v>95575.973874629897</v>
      </c>
      <c r="Q19" s="126">
        <f>+O19+P19</f>
        <v>756388.94445070217</v>
      </c>
      <c r="R19" s="126"/>
      <c r="S19" s="128">
        <f>+C19+G19+K19+O19</f>
        <v>3732973.9565373687</v>
      </c>
      <c r="T19" s="128">
        <f>+D19+H19+L19+P19</f>
        <v>212293.49087021983</v>
      </c>
      <c r="U19" s="128">
        <f>+S19+T19</f>
        <v>3945267.4474075884</v>
      </c>
    </row>
    <row r="20" spans="1:21" x14ac:dyDescent="0.3">
      <c r="B20" s="138" t="s">
        <v>79</v>
      </c>
      <c r="C20" s="129">
        <v>1429746.0487669974</v>
      </c>
      <c r="D20" s="129">
        <v>181168.30824269002</v>
      </c>
      <c r="E20" s="130">
        <f t="shared" ref="E20:E23" si="0">+C20+D20</f>
        <v>1610914.3570096875</v>
      </c>
      <c r="F20" s="129"/>
      <c r="G20" s="129">
        <v>829862.0171438891</v>
      </c>
      <c r="H20" s="129">
        <v>214799.20822961972</v>
      </c>
      <c r="I20" s="130">
        <f t="shared" ref="I20:I23" si="1">+G20+H20</f>
        <v>1044661.2253735089</v>
      </c>
      <c r="J20" s="129"/>
      <c r="K20" s="129">
        <v>385485.64316992834</v>
      </c>
      <c r="L20" s="129">
        <v>86724.762780779827</v>
      </c>
      <c r="M20" s="130">
        <f t="shared" ref="M20:M23" si="2">+K20+L20</f>
        <v>472210.4059507082</v>
      </c>
      <c r="N20" s="129"/>
      <c r="O20" s="129">
        <v>619087.18427664263</v>
      </c>
      <c r="P20" s="129">
        <v>248035.13736199972</v>
      </c>
      <c r="Q20" s="130">
        <f t="shared" ref="Q20:Q23" si="3">+O20+P20</f>
        <v>867122.32163864234</v>
      </c>
      <c r="R20" s="129"/>
      <c r="S20" s="131">
        <f t="shared" ref="S20:T23" si="4">+C20+G20+K20+O20</f>
        <v>3264180.8933574576</v>
      </c>
      <c r="T20" s="131">
        <f t="shared" si="4"/>
        <v>730727.41661508929</v>
      </c>
      <c r="U20" s="131">
        <f t="shared" ref="U20:U23" si="5">+S20+T20</f>
        <v>3994908.309972547</v>
      </c>
    </row>
    <row r="21" spans="1:21" x14ac:dyDescent="0.3">
      <c r="B21" s="138" t="s">
        <v>80</v>
      </c>
      <c r="C21" s="129">
        <v>1298762.488616999</v>
      </c>
      <c r="D21" s="129">
        <v>354250.59887665999</v>
      </c>
      <c r="E21" s="130">
        <f t="shared" si="0"/>
        <v>1653013.087493659</v>
      </c>
      <c r="F21" s="129"/>
      <c r="G21" s="129">
        <v>1259320.7165768247</v>
      </c>
      <c r="H21" s="129">
        <v>814544.83791909192</v>
      </c>
      <c r="I21" s="130">
        <f t="shared" si="1"/>
        <v>2073865.5544959167</v>
      </c>
      <c r="J21" s="129"/>
      <c r="K21" s="129">
        <v>919800.78714400029</v>
      </c>
      <c r="L21" s="129">
        <v>470062.21145268041</v>
      </c>
      <c r="M21" s="130">
        <f t="shared" si="2"/>
        <v>1389862.9985966808</v>
      </c>
      <c r="N21" s="129"/>
      <c r="O21" s="129">
        <v>1703677.4119878225</v>
      </c>
      <c r="P21" s="129">
        <v>1002341.2434924808</v>
      </c>
      <c r="Q21" s="130">
        <f t="shared" si="3"/>
        <v>2706018.6554803033</v>
      </c>
      <c r="R21" s="129"/>
      <c r="S21" s="131">
        <f t="shared" si="4"/>
        <v>5181561.4043256463</v>
      </c>
      <c r="T21" s="131">
        <f t="shared" si="4"/>
        <v>2641198.8917409135</v>
      </c>
      <c r="U21" s="131">
        <f t="shared" si="5"/>
        <v>7822760.2960665599</v>
      </c>
    </row>
    <row r="22" spans="1:21" x14ac:dyDescent="0.3">
      <c r="B22" s="138" t="s">
        <v>81</v>
      </c>
      <c r="C22" s="129">
        <v>621339.46777000045</v>
      </c>
      <c r="D22" s="129">
        <v>317599.56262844964</v>
      </c>
      <c r="E22" s="130">
        <f t="shared" si="0"/>
        <v>938939.03039845009</v>
      </c>
      <c r="F22" s="129"/>
      <c r="G22" s="129">
        <v>704133.3696729996</v>
      </c>
      <c r="H22" s="129">
        <v>885071.43560119974</v>
      </c>
      <c r="I22" s="130">
        <f t="shared" si="1"/>
        <v>1589204.8052741992</v>
      </c>
      <c r="J22" s="129"/>
      <c r="K22" s="129">
        <v>786334.241117</v>
      </c>
      <c r="L22" s="129">
        <v>1044234.1025191098</v>
      </c>
      <c r="M22" s="130">
        <f t="shared" si="2"/>
        <v>1830568.34363611</v>
      </c>
      <c r="N22" s="129"/>
      <c r="O22" s="129">
        <v>3657732.0186937833</v>
      </c>
      <c r="P22" s="129">
        <v>3221225.3521198994</v>
      </c>
      <c r="Q22" s="130">
        <f t="shared" si="3"/>
        <v>6878957.3708136827</v>
      </c>
      <c r="R22" s="129"/>
      <c r="S22" s="131">
        <f t="shared" si="4"/>
        <v>5769539.0972537836</v>
      </c>
      <c r="T22" s="131">
        <f t="shared" si="4"/>
        <v>5468130.452868659</v>
      </c>
      <c r="U22" s="131">
        <f t="shared" si="5"/>
        <v>11237669.550122444</v>
      </c>
    </row>
    <row r="23" spans="1:21" x14ac:dyDescent="0.3">
      <c r="B23" s="138" t="s">
        <v>82</v>
      </c>
      <c r="C23" s="132">
        <v>1040536.2375609998</v>
      </c>
      <c r="D23" s="132">
        <v>1864405.2741290389</v>
      </c>
      <c r="E23" s="133">
        <f t="shared" si="0"/>
        <v>2904941.5116900387</v>
      </c>
      <c r="F23" s="129"/>
      <c r="G23" s="132">
        <v>960209.87689987011</v>
      </c>
      <c r="H23" s="132">
        <v>1125379.4068548505</v>
      </c>
      <c r="I23" s="133">
        <f t="shared" si="1"/>
        <v>2085589.2837547206</v>
      </c>
      <c r="J23" s="129"/>
      <c r="K23" s="132">
        <v>1007194.8462149998</v>
      </c>
      <c r="L23" s="132">
        <v>1825272.4880047399</v>
      </c>
      <c r="M23" s="133">
        <f t="shared" si="2"/>
        <v>2832467.3342197398</v>
      </c>
      <c r="N23" s="129"/>
      <c r="O23" s="132">
        <v>25523906.103601314</v>
      </c>
      <c r="P23" s="132">
        <v>45018542.659093454</v>
      </c>
      <c r="Q23" s="133">
        <f t="shared" si="3"/>
        <v>70542448.762694776</v>
      </c>
      <c r="R23" s="129"/>
      <c r="S23" s="134">
        <f t="shared" si="4"/>
        <v>28531847.064277183</v>
      </c>
      <c r="T23" s="134">
        <f t="shared" si="4"/>
        <v>49833599.828082085</v>
      </c>
      <c r="U23" s="134">
        <f t="shared" si="5"/>
        <v>78365446.892359272</v>
      </c>
    </row>
    <row r="24" spans="1:21" x14ac:dyDescent="0.3">
      <c r="B24" s="139" t="s">
        <v>54</v>
      </c>
      <c r="C24" s="135">
        <f>SUM(C19:C23)</f>
        <v>6605544.3063284354</v>
      </c>
      <c r="D24" s="135">
        <f>SUM(D19:D23)</f>
        <v>2777053.8802706185</v>
      </c>
      <c r="E24" s="135">
        <f>SUM(E19:E23)</f>
        <v>9382598.1865990534</v>
      </c>
      <c r="F24" s="129"/>
      <c r="G24" s="135">
        <f>SUM(G19:G23)</f>
        <v>4336742.6373307025</v>
      </c>
      <c r="H24" s="135">
        <f>SUM(H19:H23)</f>
        <v>3077081.6540172719</v>
      </c>
      <c r="I24" s="135">
        <f>SUM(I19:I23)</f>
        <v>7413824.291347974</v>
      </c>
      <c r="J24" s="129"/>
      <c r="K24" s="135">
        <f>SUM(K19:K23)</f>
        <v>3372599.7829566686</v>
      </c>
      <c r="L24" s="135">
        <f>SUM(L19:L23)</f>
        <v>3446094.1799466098</v>
      </c>
      <c r="M24" s="135">
        <f>SUM(M19:M23)</f>
        <v>6818693.9629032779</v>
      </c>
      <c r="N24" s="129"/>
      <c r="O24" s="135">
        <f>SUM(O19:O23)</f>
        <v>32165215.689135633</v>
      </c>
      <c r="P24" s="135">
        <f>SUM(P19:P23)</f>
        <v>49585720.365942463</v>
      </c>
      <c r="Q24" s="135">
        <f>SUM(Q19:Q23)</f>
        <v>81750936.055078104</v>
      </c>
      <c r="R24" s="129"/>
      <c r="S24" s="136">
        <f>SUM(S19:S23)</f>
        <v>46480102.415751442</v>
      </c>
      <c r="T24" s="136">
        <f>SUM(T19:T23)</f>
        <v>58885950.080176964</v>
      </c>
      <c r="U24" s="136">
        <f>SUM(U19:U23)</f>
        <v>105366052.49592841</v>
      </c>
    </row>
    <row r="26" spans="1:21" ht="15" thickBot="1" x14ac:dyDescent="0.35">
      <c r="A26" s="65"/>
      <c r="B26" s="90"/>
      <c r="C26" s="104"/>
      <c r="D26" s="104"/>
      <c r="E26" s="104"/>
      <c r="F26" s="104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</row>
    <row r="27" spans="1:21" x14ac:dyDescent="0.3">
      <c r="A27" s="65"/>
      <c r="B27" s="65"/>
      <c r="C27" s="103"/>
      <c r="D27" s="103"/>
      <c r="E27" s="103"/>
      <c r="F27" s="103"/>
      <c r="G27" s="103"/>
      <c r="H27" s="103"/>
      <c r="I27" s="103"/>
      <c r="J27" s="103"/>
    </row>
    <row r="28" spans="1:21" x14ac:dyDescent="0.3">
      <c r="A28" s="65"/>
      <c r="B28" s="65"/>
      <c r="C28" s="103"/>
      <c r="D28" s="103"/>
      <c r="E28" s="103"/>
      <c r="F28" s="103"/>
      <c r="G28" s="103"/>
      <c r="H28" s="103"/>
      <c r="I28" s="103"/>
      <c r="J28" s="103"/>
    </row>
    <row r="29" spans="1:21" ht="16.2" x14ac:dyDescent="0.35">
      <c r="A29" s="65"/>
      <c r="B29" s="77" t="s">
        <v>55</v>
      </c>
      <c r="C29" s="103"/>
      <c r="D29" s="103"/>
      <c r="E29" s="103"/>
      <c r="F29" s="103"/>
      <c r="G29" s="103"/>
      <c r="H29" s="103"/>
      <c r="I29" s="103"/>
      <c r="J29" s="80"/>
      <c r="R29" s="80"/>
    </row>
    <row r="30" spans="1:21" x14ac:dyDescent="0.3">
      <c r="A30" s="65"/>
      <c r="B30" s="92"/>
      <c r="C30" s="103"/>
      <c r="D30" s="103"/>
      <c r="E30" s="103"/>
      <c r="F30" s="103"/>
      <c r="G30" s="103"/>
      <c r="H30" s="103"/>
      <c r="I30" s="103"/>
      <c r="J30" s="80"/>
      <c r="N30" s="80"/>
      <c r="R30" s="80"/>
    </row>
    <row r="31" spans="1:21" s="109" customFormat="1" ht="24" customHeight="1" x14ac:dyDescent="0.3">
      <c r="A31" s="89"/>
      <c r="B31" s="175" t="s">
        <v>86</v>
      </c>
      <c r="C31" s="171" t="s">
        <v>19</v>
      </c>
      <c r="D31" s="169"/>
      <c r="E31" s="169"/>
      <c r="F31" s="106"/>
      <c r="G31" s="169" t="s">
        <v>20</v>
      </c>
      <c r="H31" s="169"/>
      <c r="I31" s="169"/>
      <c r="J31" s="107"/>
      <c r="K31" s="171" t="s">
        <v>21</v>
      </c>
      <c r="L31" s="169"/>
      <c r="M31" s="169"/>
      <c r="N31" s="108"/>
      <c r="O31" s="169" t="s">
        <v>22</v>
      </c>
      <c r="P31" s="169"/>
      <c r="Q31" s="169"/>
      <c r="R31" s="107"/>
      <c r="S31" s="169" t="s">
        <v>33</v>
      </c>
      <c r="T31" s="169"/>
      <c r="U31" s="169"/>
    </row>
    <row r="32" spans="1:21" x14ac:dyDescent="0.3">
      <c r="A32" s="65"/>
      <c r="B32" s="175"/>
      <c r="C32" s="110"/>
      <c r="D32" s="110"/>
      <c r="E32" s="110"/>
      <c r="F32" s="103"/>
      <c r="G32" s="110"/>
      <c r="H32" s="110"/>
      <c r="I32" s="110"/>
      <c r="J32" s="111"/>
      <c r="K32" s="110"/>
      <c r="L32" s="110"/>
      <c r="M32" s="110"/>
      <c r="N32" s="111"/>
      <c r="O32" s="110"/>
      <c r="P32" s="110"/>
      <c r="Q32" s="110"/>
      <c r="R32" s="111"/>
      <c r="S32" s="110"/>
      <c r="T32" s="110"/>
      <c r="U32" s="110"/>
    </row>
    <row r="33" spans="1:23" x14ac:dyDescent="0.3">
      <c r="A33" s="65"/>
      <c r="B33" s="175"/>
      <c r="C33" s="112" t="s">
        <v>26</v>
      </c>
      <c r="D33" s="112" t="s">
        <v>27</v>
      </c>
      <c r="E33" s="112" t="s">
        <v>18</v>
      </c>
      <c r="F33" s="103"/>
      <c r="G33" s="112" t="s">
        <v>26</v>
      </c>
      <c r="H33" s="112" t="s">
        <v>27</v>
      </c>
      <c r="I33" s="112" t="s">
        <v>18</v>
      </c>
      <c r="J33" s="111"/>
      <c r="K33" s="112" t="s">
        <v>26</v>
      </c>
      <c r="L33" s="112" t="s">
        <v>27</v>
      </c>
      <c r="M33" s="112" t="s">
        <v>18</v>
      </c>
      <c r="N33" s="111"/>
      <c r="O33" s="112" t="s">
        <v>26</v>
      </c>
      <c r="P33" s="112" t="s">
        <v>27</v>
      </c>
      <c r="Q33" s="112" t="s">
        <v>18</v>
      </c>
      <c r="R33" s="111"/>
      <c r="S33" s="112" t="s">
        <v>26</v>
      </c>
      <c r="T33" s="112" t="s">
        <v>27</v>
      </c>
      <c r="U33" s="112" t="s">
        <v>18</v>
      </c>
    </row>
    <row r="34" spans="1:23" x14ac:dyDescent="0.3">
      <c r="A34" s="65"/>
      <c r="B34" s="121"/>
      <c r="C34" s="93"/>
      <c r="D34" s="93"/>
      <c r="E34" s="93"/>
      <c r="F34" s="103"/>
      <c r="G34" s="93"/>
      <c r="H34" s="93"/>
      <c r="I34" s="93"/>
      <c r="J34" s="93"/>
      <c r="K34" s="93"/>
      <c r="L34" s="93"/>
      <c r="M34" s="93"/>
      <c r="N34" s="122"/>
      <c r="O34" s="93"/>
      <c r="P34" s="93"/>
      <c r="Q34" s="93"/>
      <c r="R34" s="93"/>
      <c r="S34" s="93"/>
      <c r="T34" s="93"/>
      <c r="U34" s="93"/>
    </row>
    <row r="35" spans="1:23" x14ac:dyDescent="0.3">
      <c r="A35" s="65"/>
      <c r="B35" s="137" t="s">
        <v>78</v>
      </c>
      <c r="C35" s="126">
        <v>269039</v>
      </c>
      <c r="D35" s="126">
        <v>3926</v>
      </c>
      <c r="E35" s="126">
        <f t="shared" ref="E35:E39" si="6">+C35+D35</f>
        <v>272965</v>
      </c>
      <c r="F35" s="127"/>
      <c r="G35" s="126">
        <v>50789</v>
      </c>
      <c r="H35" s="126">
        <v>2673</v>
      </c>
      <c r="I35" s="126">
        <f t="shared" ref="I35:I39" si="7">+G35+H35</f>
        <v>53462</v>
      </c>
      <c r="J35" s="126"/>
      <c r="K35" s="126">
        <v>22870</v>
      </c>
      <c r="L35" s="126">
        <v>1471</v>
      </c>
      <c r="M35" s="126">
        <f t="shared" ref="M35:M39" si="8">+K35+L35</f>
        <v>24341</v>
      </c>
      <c r="N35" s="126"/>
      <c r="O35" s="126">
        <v>69312</v>
      </c>
      <c r="P35" s="126">
        <v>8715</v>
      </c>
      <c r="Q35" s="126">
        <f t="shared" ref="Q35:Q39" si="9">+O35+P35</f>
        <v>78027</v>
      </c>
      <c r="R35" s="126"/>
      <c r="S35" s="128">
        <f>+C35+G35+K35+O35</f>
        <v>412010</v>
      </c>
      <c r="T35" s="128">
        <f>+D35+H35+L35+P35</f>
        <v>16785</v>
      </c>
      <c r="U35" s="128">
        <f>+S35+T35</f>
        <v>428795</v>
      </c>
      <c r="V35" s="140"/>
    </row>
    <row r="36" spans="1:23" x14ac:dyDescent="0.3">
      <c r="B36" s="138" t="s">
        <v>79</v>
      </c>
      <c r="C36" s="129">
        <v>17592</v>
      </c>
      <c r="D36" s="129">
        <v>2038</v>
      </c>
      <c r="E36" s="130">
        <f t="shared" si="6"/>
        <v>19630</v>
      </c>
      <c r="F36" s="129"/>
      <c r="G36" s="129">
        <v>9513</v>
      </c>
      <c r="H36" s="129">
        <v>2230</v>
      </c>
      <c r="I36" s="130">
        <f t="shared" si="7"/>
        <v>11743</v>
      </c>
      <c r="J36" s="129"/>
      <c r="K36" s="129">
        <v>4329</v>
      </c>
      <c r="L36" s="129">
        <v>897</v>
      </c>
      <c r="M36" s="130">
        <f t="shared" si="8"/>
        <v>5226</v>
      </c>
      <c r="N36" s="129"/>
      <c r="O36" s="129">
        <v>7103</v>
      </c>
      <c r="P36" s="129">
        <v>2661</v>
      </c>
      <c r="Q36" s="130">
        <f t="shared" si="9"/>
        <v>9764</v>
      </c>
      <c r="R36" s="129"/>
      <c r="S36" s="131">
        <f t="shared" ref="S36:S39" si="10">+C36+G36+K36+O36</f>
        <v>38537</v>
      </c>
      <c r="T36" s="131">
        <f t="shared" ref="T36:T39" si="11">+D36+H36+L36+P36</f>
        <v>7826</v>
      </c>
      <c r="U36" s="131">
        <f t="shared" ref="U36:U39" si="12">+S36+T36</f>
        <v>46363</v>
      </c>
      <c r="V36" s="140"/>
    </row>
    <row r="37" spans="1:23" x14ac:dyDescent="0.3">
      <c r="B37" s="138" t="s">
        <v>80</v>
      </c>
      <c r="C37" s="129">
        <v>5173</v>
      </c>
      <c r="D37" s="129">
        <v>1331</v>
      </c>
      <c r="E37" s="130">
        <f t="shared" si="6"/>
        <v>6504</v>
      </c>
      <c r="F37" s="129"/>
      <c r="G37" s="129">
        <v>4967</v>
      </c>
      <c r="H37" s="129">
        <v>2934</v>
      </c>
      <c r="I37" s="130">
        <f t="shared" si="7"/>
        <v>7901</v>
      </c>
      <c r="J37" s="129"/>
      <c r="K37" s="129">
        <v>3453</v>
      </c>
      <c r="L37" s="129">
        <v>1602</v>
      </c>
      <c r="M37" s="130">
        <f t="shared" si="8"/>
        <v>5055</v>
      </c>
      <c r="N37" s="129"/>
      <c r="O37" s="129">
        <v>6072</v>
      </c>
      <c r="P37" s="129">
        <v>3421</v>
      </c>
      <c r="Q37" s="130">
        <f t="shared" si="9"/>
        <v>9493</v>
      </c>
      <c r="R37" s="129"/>
      <c r="S37" s="131">
        <f t="shared" si="10"/>
        <v>19665</v>
      </c>
      <c r="T37" s="131">
        <f t="shared" si="11"/>
        <v>9288</v>
      </c>
      <c r="U37" s="131">
        <f t="shared" si="12"/>
        <v>28953</v>
      </c>
      <c r="V37" s="140"/>
    </row>
    <row r="38" spans="1:23" x14ac:dyDescent="0.3">
      <c r="B38" s="138" t="s">
        <v>81</v>
      </c>
      <c r="C38" s="129">
        <v>819</v>
      </c>
      <c r="D38" s="129">
        <v>384</v>
      </c>
      <c r="E38" s="130">
        <f t="shared" si="6"/>
        <v>1203</v>
      </c>
      <c r="F38" s="129"/>
      <c r="G38" s="129">
        <v>923</v>
      </c>
      <c r="H38" s="129">
        <v>1092</v>
      </c>
      <c r="I38" s="130">
        <f t="shared" si="7"/>
        <v>2015</v>
      </c>
      <c r="J38" s="129"/>
      <c r="K38" s="129">
        <v>1001</v>
      </c>
      <c r="L38" s="129">
        <v>1211</v>
      </c>
      <c r="M38" s="130">
        <f t="shared" si="8"/>
        <v>2212</v>
      </c>
      <c r="N38" s="129"/>
      <c r="O38" s="129">
        <v>4275</v>
      </c>
      <c r="P38" s="129">
        <v>3476</v>
      </c>
      <c r="Q38" s="130">
        <f t="shared" si="9"/>
        <v>7751</v>
      </c>
      <c r="R38" s="129"/>
      <c r="S38" s="131">
        <f t="shared" si="10"/>
        <v>7018</v>
      </c>
      <c r="T38" s="131">
        <f t="shared" si="11"/>
        <v>6163</v>
      </c>
      <c r="U38" s="131">
        <f t="shared" si="12"/>
        <v>13181</v>
      </c>
      <c r="V38" s="140"/>
    </row>
    <row r="39" spans="1:23" x14ac:dyDescent="0.3">
      <c r="B39" s="138" t="s">
        <v>82</v>
      </c>
      <c r="C39" s="132">
        <v>219</v>
      </c>
      <c r="D39" s="132">
        <v>248</v>
      </c>
      <c r="E39" s="133">
        <f t="shared" si="6"/>
        <v>467</v>
      </c>
      <c r="F39" s="129"/>
      <c r="G39" s="132">
        <v>234</v>
      </c>
      <c r="H39" s="132">
        <v>281</v>
      </c>
      <c r="I39" s="133">
        <f t="shared" si="7"/>
        <v>515</v>
      </c>
      <c r="J39" s="129"/>
      <c r="K39" s="132">
        <v>255</v>
      </c>
      <c r="L39" s="132">
        <v>479</v>
      </c>
      <c r="M39" s="133">
        <f t="shared" si="8"/>
        <v>734</v>
      </c>
      <c r="N39" s="129"/>
      <c r="O39" s="132">
        <v>3766</v>
      </c>
      <c r="P39" s="132">
        <v>5004</v>
      </c>
      <c r="Q39" s="133">
        <f t="shared" si="9"/>
        <v>8770</v>
      </c>
      <c r="R39" s="129"/>
      <c r="S39" s="134">
        <f t="shared" si="10"/>
        <v>4474</v>
      </c>
      <c r="T39" s="134">
        <f t="shared" si="11"/>
        <v>6012</v>
      </c>
      <c r="U39" s="134">
        <f t="shared" si="12"/>
        <v>10486</v>
      </c>
      <c r="V39" s="140"/>
    </row>
    <row r="40" spans="1:23" x14ac:dyDescent="0.3">
      <c r="B40" s="139" t="s">
        <v>54</v>
      </c>
      <c r="C40" s="135">
        <f>SUM(C35:C39)</f>
        <v>292842</v>
      </c>
      <c r="D40" s="135">
        <f>SUM(D35:D39)</f>
        <v>7927</v>
      </c>
      <c r="E40" s="135">
        <f>SUM(E35:E39)</f>
        <v>300769</v>
      </c>
      <c r="F40" s="129"/>
      <c r="G40" s="135">
        <f>SUM(G35:G39)</f>
        <v>66426</v>
      </c>
      <c r="H40" s="135">
        <f>SUM(H35:H39)</f>
        <v>9210</v>
      </c>
      <c r="I40" s="135">
        <f>SUM(I35:I39)</f>
        <v>75636</v>
      </c>
      <c r="J40" s="129"/>
      <c r="K40" s="135">
        <f>SUM(K35:K39)</f>
        <v>31908</v>
      </c>
      <c r="L40" s="135">
        <f>SUM(L35:L39)</f>
        <v>5660</v>
      </c>
      <c r="M40" s="135">
        <f>SUM(M35:M39)</f>
        <v>37568</v>
      </c>
      <c r="N40" s="129"/>
      <c r="O40" s="135">
        <f>SUM(O35:O39)</f>
        <v>90528</v>
      </c>
      <c r="P40" s="135">
        <f>SUM(P35:P39)</f>
        <v>23277</v>
      </c>
      <c r="Q40" s="135">
        <f>SUM(Q35:Q39)</f>
        <v>113805</v>
      </c>
      <c r="R40" s="129"/>
      <c r="S40" s="136">
        <f>SUM(S35:S39)</f>
        <v>481704</v>
      </c>
      <c r="T40" s="136">
        <f>SUM(T35:T39)</f>
        <v>46074</v>
      </c>
      <c r="U40" s="136">
        <f>SUM(U35:U39)</f>
        <v>527778</v>
      </c>
    </row>
    <row r="42" spans="1:23" s="91" customFormat="1" x14ac:dyDescent="0.3">
      <c r="A42" s="67"/>
      <c r="B42" s="67"/>
      <c r="V42" s="67"/>
      <c r="W42" s="67"/>
    </row>
    <row r="43" spans="1:23" x14ac:dyDescent="0.3">
      <c r="B43" s="67" t="s">
        <v>83</v>
      </c>
      <c r="S43" s="67"/>
      <c r="T43" s="67"/>
      <c r="U43" s="67"/>
    </row>
  </sheetData>
  <mergeCells count="14">
    <mergeCell ref="S31:U31"/>
    <mergeCell ref="B8:U8"/>
    <mergeCell ref="B9:U9"/>
    <mergeCell ref="B15:B17"/>
    <mergeCell ref="C15:E15"/>
    <mergeCell ref="G15:I15"/>
    <mergeCell ref="K15:M15"/>
    <mergeCell ref="O15:Q15"/>
    <mergeCell ref="S15:U15"/>
    <mergeCell ref="B31:B33"/>
    <mergeCell ref="C31:E31"/>
    <mergeCell ref="G31:I31"/>
    <mergeCell ref="K31:M31"/>
    <mergeCell ref="O31:Q31"/>
  </mergeCells>
  <hyperlinks>
    <hyperlink ref="B1" location="Inicio!B10" display="Ir a inicio" xr:uid="{AEC78825-EB11-4E7A-AD47-A30BA0A28AC4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9" orientation="landscape" r:id="rId1"/>
  <headerFooter alignWithMargins="0"/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56EBF-1F1A-47CB-8913-8C4838BA231D}">
  <sheetPr>
    <tabColor rgb="FFFFFF00"/>
    <pageSetUpPr fitToPage="1"/>
  </sheetPr>
  <dimension ref="A1:W41"/>
  <sheetViews>
    <sheetView showGridLines="0" zoomScaleNormal="100" workbookViewId="0">
      <selection activeCell="I42" sqref="I42"/>
    </sheetView>
  </sheetViews>
  <sheetFormatPr baseColWidth="10" defaultColWidth="11.44140625" defaultRowHeight="14.4" x14ac:dyDescent="0.3"/>
  <cols>
    <col min="1" max="1" width="1.6640625" customWidth="1"/>
    <col min="2" max="2" width="36.6640625" customWidth="1"/>
    <col min="3" max="5" width="12.33203125" style="33" customWidth="1"/>
    <col min="6" max="6" width="2.6640625" style="33" customWidth="1"/>
    <col min="7" max="9" width="12.33203125" style="33" customWidth="1"/>
    <col min="10" max="10" width="2.6640625" style="33" customWidth="1"/>
    <col min="11" max="13" width="12.33203125" style="33" customWidth="1"/>
    <col min="14" max="14" width="2.6640625" style="33" customWidth="1"/>
    <col min="15" max="17" width="12.33203125" style="33" customWidth="1"/>
    <col min="18" max="18" width="2.6640625" style="33" customWidth="1"/>
    <col min="19" max="21" width="12.33203125" style="33" customWidth="1"/>
  </cols>
  <sheetData>
    <row r="1" spans="1:21" x14ac:dyDescent="0.3">
      <c r="A1" s="5"/>
      <c r="B1" s="5" t="s">
        <v>12</v>
      </c>
      <c r="C1" s="37"/>
      <c r="D1" s="37"/>
      <c r="E1" s="37"/>
      <c r="F1" s="37"/>
      <c r="G1" s="37"/>
      <c r="H1" s="37"/>
      <c r="I1" s="37"/>
      <c r="J1" s="37"/>
    </row>
    <row r="2" spans="1:21" x14ac:dyDescent="0.3">
      <c r="A2" s="28"/>
      <c r="B2" s="5"/>
      <c r="C2" s="37"/>
      <c r="D2" s="37"/>
      <c r="E2" s="37"/>
      <c r="F2" s="37"/>
    </row>
    <row r="3" spans="1:21" x14ac:dyDescent="0.3">
      <c r="A3" s="28"/>
      <c r="B3" s="5"/>
      <c r="C3" s="37"/>
      <c r="D3" s="37"/>
      <c r="E3" s="37"/>
      <c r="F3" s="37"/>
    </row>
    <row r="4" spans="1:21" x14ac:dyDescent="0.3">
      <c r="A4" s="28"/>
      <c r="B4" s="5"/>
      <c r="C4" s="37"/>
      <c r="D4" s="37"/>
      <c r="E4" s="37"/>
      <c r="F4" s="37"/>
    </row>
    <row r="5" spans="1:21" x14ac:dyDescent="0.3">
      <c r="A5" s="28"/>
      <c r="B5" s="5"/>
      <c r="C5" s="37"/>
      <c r="D5" s="37"/>
      <c r="E5" s="37"/>
      <c r="F5" s="37"/>
    </row>
    <row r="6" spans="1:21" x14ac:dyDescent="0.3">
      <c r="A6" s="28"/>
      <c r="B6" s="5"/>
      <c r="C6" s="37"/>
      <c r="D6" s="37"/>
      <c r="E6" s="37"/>
      <c r="F6" s="37"/>
    </row>
    <row r="7" spans="1:21" x14ac:dyDescent="0.3">
      <c r="A7" s="28"/>
      <c r="B7" s="5"/>
      <c r="C7" s="37"/>
      <c r="D7" s="37"/>
      <c r="E7" s="37"/>
      <c r="F7" s="37"/>
    </row>
    <row r="8" spans="1:21" ht="25.8" x14ac:dyDescent="0.3">
      <c r="A8" s="4"/>
      <c r="B8" s="177" t="s">
        <v>77</v>
      </c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</row>
    <row r="9" spans="1:21" x14ac:dyDescent="0.3">
      <c r="A9" s="4"/>
      <c r="B9" s="178" t="s">
        <v>13</v>
      </c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</row>
    <row r="10" spans="1:21" ht="15" thickBot="1" x14ac:dyDescent="0.35">
      <c r="A10" s="4"/>
      <c r="B10" s="29"/>
      <c r="C10" s="38"/>
      <c r="D10" s="38"/>
      <c r="E10" s="38"/>
      <c r="F10" s="38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  <row r="11" spans="1:21" x14ac:dyDescent="0.3">
      <c r="A11" s="4"/>
      <c r="B11" s="4"/>
      <c r="C11" s="37"/>
      <c r="D11" s="37"/>
      <c r="E11" s="37"/>
      <c r="F11" s="37"/>
      <c r="G11" s="37"/>
      <c r="H11" s="37"/>
      <c r="I11" s="37"/>
      <c r="J11" s="37"/>
    </row>
    <row r="12" spans="1:21" x14ac:dyDescent="0.3">
      <c r="A12" s="4"/>
      <c r="B12" s="4"/>
      <c r="C12" s="37"/>
      <c r="D12" s="37"/>
      <c r="E12" s="37"/>
      <c r="F12" s="37"/>
      <c r="G12" s="37"/>
      <c r="H12" s="37"/>
      <c r="I12" s="37"/>
      <c r="J12" s="37"/>
    </row>
    <row r="13" spans="1:21" x14ac:dyDescent="0.3">
      <c r="A13" s="4"/>
      <c r="B13" s="34" t="s">
        <v>35</v>
      </c>
      <c r="C13" s="37"/>
      <c r="D13" s="37"/>
      <c r="E13" s="37"/>
      <c r="F13" s="37"/>
      <c r="G13" s="37"/>
      <c r="H13" s="37"/>
      <c r="I13" s="37"/>
      <c r="J13" s="40"/>
      <c r="R13" s="40"/>
    </row>
    <row r="14" spans="1:21" x14ac:dyDescent="0.3">
      <c r="A14" s="4"/>
      <c r="B14" s="34"/>
      <c r="C14" s="37"/>
      <c r="D14" s="37"/>
      <c r="E14" s="37"/>
      <c r="F14" s="37"/>
      <c r="G14" s="37"/>
      <c r="H14" s="37"/>
      <c r="I14" s="37"/>
      <c r="J14" s="40"/>
      <c r="N14" s="40"/>
      <c r="R14" s="40"/>
    </row>
    <row r="15" spans="1:21" s="36" customFormat="1" ht="24" customHeight="1" x14ac:dyDescent="0.3">
      <c r="A15" s="35"/>
      <c r="B15" s="179"/>
      <c r="C15" s="180" t="s">
        <v>19</v>
      </c>
      <c r="D15" s="176"/>
      <c r="E15" s="176"/>
      <c r="F15" s="41"/>
      <c r="G15" s="176" t="s">
        <v>20</v>
      </c>
      <c r="H15" s="176"/>
      <c r="I15" s="176"/>
      <c r="J15" s="42"/>
      <c r="K15" s="180" t="s">
        <v>21</v>
      </c>
      <c r="L15" s="176"/>
      <c r="M15" s="176"/>
      <c r="N15" s="43"/>
      <c r="O15" s="176" t="s">
        <v>22</v>
      </c>
      <c r="P15" s="176"/>
      <c r="Q15" s="176"/>
      <c r="R15" s="42"/>
      <c r="S15" s="176" t="s">
        <v>33</v>
      </c>
      <c r="T15" s="176"/>
      <c r="U15" s="176"/>
    </row>
    <row r="16" spans="1:21" x14ac:dyDescent="0.3">
      <c r="A16" s="4"/>
      <c r="B16" s="179"/>
      <c r="C16" s="44"/>
      <c r="D16" s="44"/>
      <c r="E16" s="44"/>
      <c r="F16" s="37"/>
      <c r="G16" s="44"/>
      <c r="H16" s="44"/>
      <c r="I16" s="44"/>
      <c r="J16" s="45"/>
      <c r="K16" s="44"/>
      <c r="L16" s="44"/>
      <c r="M16" s="44"/>
      <c r="N16" s="45"/>
      <c r="O16" s="44"/>
      <c r="P16" s="44"/>
      <c r="Q16" s="44"/>
      <c r="R16" s="45"/>
      <c r="S16" s="44"/>
      <c r="T16" s="44"/>
      <c r="U16" s="44"/>
    </row>
    <row r="17" spans="1:21" x14ac:dyDescent="0.3">
      <c r="A17" s="4"/>
      <c r="B17" s="179"/>
      <c r="C17" s="46" t="s">
        <v>26</v>
      </c>
      <c r="D17" s="46" t="s">
        <v>27</v>
      </c>
      <c r="E17" s="46" t="s">
        <v>18</v>
      </c>
      <c r="F17" s="37"/>
      <c r="G17" s="46" t="s">
        <v>26</v>
      </c>
      <c r="H17" s="46" t="s">
        <v>27</v>
      </c>
      <c r="I17" s="46" t="s">
        <v>18</v>
      </c>
      <c r="J17" s="45"/>
      <c r="K17" s="46" t="s">
        <v>26</v>
      </c>
      <c r="L17" s="46" t="s">
        <v>27</v>
      </c>
      <c r="M17" s="46" t="s">
        <v>18</v>
      </c>
      <c r="N17" s="45"/>
      <c r="O17" s="46" t="s">
        <v>26</v>
      </c>
      <c r="P17" s="46" t="s">
        <v>27</v>
      </c>
      <c r="Q17" s="46" t="s">
        <v>18</v>
      </c>
      <c r="R17" s="45"/>
      <c r="S17" s="46" t="s">
        <v>26</v>
      </c>
      <c r="T17" s="46" t="s">
        <v>27</v>
      </c>
      <c r="U17" s="46" t="s">
        <v>18</v>
      </c>
    </row>
    <row r="18" spans="1:21" x14ac:dyDescent="0.3">
      <c r="A18" s="4"/>
      <c r="B18" s="1"/>
      <c r="C18" s="2"/>
      <c r="D18" s="2"/>
      <c r="E18" s="2"/>
      <c r="F18" s="37"/>
      <c r="G18" s="2"/>
      <c r="H18" s="2"/>
      <c r="I18" s="2"/>
      <c r="J18" s="2"/>
      <c r="K18" s="2"/>
      <c r="L18" s="2"/>
      <c r="M18" s="2"/>
      <c r="N18" s="45"/>
      <c r="O18" s="2"/>
      <c r="P18" s="2"/>
      <c r="Q18" s="2"/>
      <c r="R18" s="2"/>
      <c r="S18" s="2"/>
      <c r="T18" s="2"/>
      <c r="U18" s="2"/>
    </row>
    <row r="19" spans="1:21" x14ac:dyDescent="0.3">
      <c r="A19" s="4"/>
      <c r="B19" s="3" t="s">
        <v>78</v>
      </c>
      <c r="C19" s="2">
        <v>1117554.6777039999</v>
      </c>
      <c r="D19" s="2">
        <v>16687.919415329998</v>
      </c>
      <c r="E19" s="2">
        <f>+C19+D19</f>
        <v>1134242.59711933</v>
      </c>
      <c r="F19" s="37"/>
      <c r="G19" s="2">
        <v>96643.156617999994</v>
      </c>
      <c r="H19" s="2">
        <v>4133.7547575300005</v>
      </c>
      <c r="I19" s="2">
        <f>+G19+H19</f>
        <v>100776.91137552999</v>
      </c>
      <c r="J19" s="2"/>
      <c r="K19" s="2">
        <v>12223.522367040001</v>
      </c>
      <c r="L19" s="2">
        <v>466.92795841000003</v>
      </c>
      <c r="M19" s="2">
        <f>+K19+L19</f>
        <v>12690.450325450001</v>
      </c>
      <c r="N19" s="2"/>
      <c r="O19" s="2">
        <v>8714.0081076899987</v>
      </c>
      <c r="P19" s="2">
        <v>424.10478329999995</v>
      </c>
      <c r="Q19" s="2">
        <f>+O19+P19</f>
        <v>9138.112890989998</v>
      </c>
      <c r="R19" s="2"/>
      <c r="S19" s="31">
        <f>+C19+G19+K19+O19</f>
        <v>1235135.3647967298</v>
      </c>
      <c r="T19" s="31">
        <f>+D19+H19+L19+P19</f>
        <v>21712.706914570001</v>
      </c>
      <c r="U19" s="31">
        <f>+S19+T19</f>
        <v>1256848.0717112997</v>
      </c>
    </row>
    <row r="20" spans="1:21" x14ac:dyDescent="0.3">
      <c r="B20" t="s">
        <v>79</v>
      </c>
      <c r="C20" s="33">
        <v>1471915.5508900001</v>
      </c>
      <c r="D20" s="33">
        <v>100487.60329611</v>
      </c>
      <c r="E20" s="2">
        <f t="shared" ref="E20:E23" si="0">+C20+D20</f>
        <v>1572403.15418611</v>
      </c>
      <c r="G20" s="33">
        <v>343133.53117094003</v>
      </c>
      <c r="H20" s="33">
        <v>42672.044461989979</v>
      </c>
      <c r="I20" s="2">
        <f t="shared" ref="I20:I23" si="1">+G20+H20</f>
        <v>385805.57563293003</v>
      </c>
      <c r="K20" s="33">
        <v>45451.589584000001</v>
      </c>
      <c r="L20" s="33">
        <v>5654.4068754399996</v>
      </c>
      <c r="M20" s="2">
        <f t="shared" ref="M20:M23" si="2">+K20+L20</f>
        <v>51105.996459440001</v>
      </c>
      <c r="O20" s="33">
        <v>17653.289955</v>
      </c>
      <c r="P20" s="33">
        <v>5209.2720781800017</v>
      </c>
      <c r="Q20" s="2">
        <f t="shared" ref="Q20:Q23" si="3">+O20+P20</f>
        <v>22862.562033180002</v>
      </c>
      <c r="S20" s="31">
        <f t="shared" ref="S20:T23" si="4">+C20+G20+K20+O20</f>
        <v>1878153.96159994</v>
      </c>
      <c r="T20" s="31">
        <f t="shared" si="4"/>
        <v>154023.32671171997</v>
      </c>
      <c r="U20" s="31">
        <f t="shared" ref="U20:U23" si="5">+S20+T20</f>
        <v>2032177.2883116598</v>
      </c>
    </row>
    <row r="21" spans="1:21" x14ac:dyDescent="0.3">
      <c r="B21" t="s">
        <v>80</v>
      </c>
      <c r="C21" s="33">
        <v>1576715.5145990001</v>
      </c>
      <c r="D21" s="33">
        <v>243211.51774803002</v>
      </c>
      <c r="E21" s="2">
        <f t="shared" si="0"/>
        <v>1819927.03234703</v>
      </c>
      <c r="G21" s="33">
        <v>1129188.09294582</v>
      </c>
      <c r="H21" s="33">
        <v>310867.40826655994</v>
      </c>
      <c r="I21" s="2">
        <f t="shared" si="1"/>
        <v>1440055.5012123799</v>
      </c>
      <c r="K21" s="33">
        <v>284228.14150900999</v>
      </c>
      <c r="L21" s="33">
        <v>60272.163312610006</v>
      </c>
      <c r="M21" s="2">
        <f t="shared" si="2"/>
        <v>344500.30482162</v>
      </c>
      <c r="O21" s="33">
        <v>111437.12526</v>
      </c>
      <c r="P21" s="33">
        <v>34481.838527059997</v>
      </c>
      <c r="Q21" s="2">
        <f t="shared" si="3"/>
        <v>145918.96378706</v>
      </c>
      <c r="S21" s="31">
        <f t="shared" si="4"/>
        <v>3101568.8743138299</v>
      </c>
      <c r="T21" s="31">
        <f t="shared" si="4"/>
        <v>648832.92785425996</v>
      </c>
      <c r="U21" s="31">
        <f t="shared" si="5"/>
        <v>3750401.8021680899</v>
      </c>
    </row>
    <row r="22" spans="1:21" x14ac:dyDescent="0.3">
      <c r="B22" t="s">
        <v>81</v>
      </c>
      <c r="C22" s="33">
        <v>815044.06644600001</v>
      </c>
      <c r="D22" s="33">
        <v>262599.84027296997</v>
      </c>
      <c r="E22" s="2">
        <f t="shared" si="0"/>
        <v>1077643.90671897</v>
      </c>
      <c r="G22" s="33">
        <v>1271399.50829297</v>
      </c>
      <c r="H22" s="33">
        <v>834359.00673157047</v>
      </c>
      <c r="I22" s="2">
        <f t="shared" si="1"/>
        <v>2105758.5150245405</v>
      </c>
      <c r="K22" s="33">
        <v>962322.86845900002</v>
      </c>
      <c r="L22" s="33">
        <v>371912.05668426008</v>
      </c>
      <c r="M22" s="2">
        <f t="shared" si="2"/>
        <v>1334234.92514326</v>
      </c>
      <c r="O22" s="33">
        <v>553710.29757299996</v>
      </c>
      <c r="P22" s="33">
        <v>197371.94033467001</v>
      </c>
      <c r="Q22" s="2">
        <f t="shared" si="3"/>
        <v>751082.23790766997</v>
      </c>
      <c r="S22" s="31">
        <f t="shared" si="4"/>
        <v>3602476.7407709705</v>
      </c>
      <c r="T22" s="31">
        <f t="shared" si="4"/>
        <v>1666242.8440234705</v>
      </c>
      <c r="U22" s="31">
        <f t="shared" si="5"/>
        <v>5268719.5847944412</v>
      </c>
    </row>
    <row r="23" spans="1:21" x14ac:dyDescent="0.3">
      <c r="B23" t="s">
        <v>82</v>
      </c>
      <c r="C23" s="49">
        <v>1231926.6774019999</v>
      </c>
      <c r="D23" s="49">
        <v>2070054.4206087897</v>
      </c>
      <c r="E23" s="30">
        <f t="shared" si="0"/>
        <v>3301981.0980107896</v>
      </c>
      <c r="G23" s="49">
        <v>1443439.1678220301</v>
      </c>
      <c r="H23" s="49">
        <v>1556203.57767196</v>
      </c>
      <c r="I23" s="30">
        <f t="shared" si="1"/>
        <v>2999642.7454939904</v>
      </c>
      <c r="K23" s="49">
        <v>2093383.3832534801</v>
      </c>
      <c r="L23" s="49">
        <v>3129149.7530066292</v>
      </c>
      <c r="M23" s="30">
        <f t="shared" si="2"/>
        <v>5222533.136260109</v>
      </c>
      <c r="O23" s="49">
        <v>30586776.692856774</v>
      </c>
      <c r="P23" s="49">
        <v>45998359.451775625</v>
      </c>
      <c r="Q23" s="30">
        <f t="shared" si="3"/>
        <v>76585136.144632399</v>
      </c>
      <c r="S23" s="32">
        <f t="shared" si="4"/>
        <v>35355525.921334282</v>
      </c>
      <c r="T23" s="32">
        <f t="shared" si="4"/>
        <v>52753767.203063004</v>
      </c>
      <c r="U23" s="32">
        <f t="shared" si="5"/>
        <v>88109293.124397278</v>
      </c>
    </row>
    <row r="24" spans="1:21" x14ac:dyDescent="0.3">
      <c r="B24" s="48" t="s">
        <v>54</v>
      </c>
      <c r="C24" s="47">
        <f>SUM(C19:C23)</f>
        <v>6213156.4870410003</v>
      </c>
      <c r="D24" s="47">
        <f>SUM(D19:D23)</f>
        <v>2693041.3013412296</v>
      </c>
      <c r="E24" s="47">
        <f>SUM(E19:E23)</f>
        <v>8906197.7883822285</v>
      </c>
      <c r="G24" s="47">
        <f>SUM(G19:G23)</f>
        <v>4283803.4568497604</v>
      </c>
      <c r="H24" s="47">
        <f>SUM(H19:H23)</f>
        <v>2748235.7918896102</v>
      </c>
      <c r="I24" s="47">
        <f>SUM(I19:I23)</f>
        <v>7032039.2487393711</v>
      </c>
      <c r="K24" s="47">
        <f>SUM(K19:K23)</f>
        <v>3397609.5051725302</v>
      </c>
      <c r="L24" s="47">
        <f>SUM(L19:L23)</f>
        <v>3567455.3078373494</v>
      </c>
      <c r="M24" s="47">
        <f>SUM(M19:M23)</f>
        <v>6965064.8130098786</v>
      </c>
      <c r="O24" s="47">
        <f>SUM(O19:O23)</f>
        <v>31278291.413752463</v>
      </c>
      <c r="P24" s="47">
        <f>SUM(P19:P23)</f>
        <v>46235846.607498832</v>
      </c>
      <c r="Q24" s="47">
        <f>SUM(Q19:Q23)</f>
        <v>77514138.021251306</v>
      </c>
      <c r="S24" s="50">
        <f>SUM(S19:S23)</f>
        <v>45172860.862815753</v>
      </c>
      <c r="T24" s="50">
        <f>SUM(T19:T23)</f>
        <v>55244579.00856702</v>
      </c>
      <c r="U24" s="50">
        <f>SUM(U19:U23)</f>
        <v>100417439.87138277</v>
      </c>
    </row>
    <row r="26" spans="1:21" x14ac:dyDescent="0.3">
      <c r="A26" s="4"/>
      <c r="B26" s="4"/>
      <c r="C26" s="37"/>
      <c r="D26" s="37"/>
      <c r="E26" s="37"/>
      <c r="F26" s="37"/>
      <c r="G26" s="37"/>
      <c r="H26" s="37"/>
      <c r="I26" s="37"/>
      <c r="J26" s="37"/>
    </row>
    <row r="27" spans="1:21" x14ac:dyDescent="0.3">
      <c r="A27" s="4"/>
      <c r="B27" s="34" t="s">
        <v>55</v>
      </c>
      <c r="C27" s="37"/>
      <c r="D27" s="37"/>
      <c r="E27" s="37"/>
      <c r="F27" s="37"/>
      <c r="G27" s="37"/>
      <c r="H27" s="37"/>
      <c r="I27" s="37"/>
      <c r="J27" s="40"/>
      <c r="R27" s="40"/>
    </row>
    <row r="28" spans="1:21" x14ac:dyDescent="0.3">
      <c r="A28" s="4"/>
      <c r="B28" s="34"/>
      <c r="C28" s="37"/>
      <c r="D28" s="37"/>
      <c r="E28" s="37"/>
      <c r="F28" s="37"/>
      <c r="G28" s="37"/>
      <c r="H28" s="37"/>
      <c r="I28" s="37"/>
      <c r="J28" s="40"/>
      <c r="N28" s="40"/>
      <c r="R28" s="40"/>
    </row>
    <row r="29" spans="1:21" s="36" customFormat="1" ht="24" customHeight="1" x14ac:dyDescent="0.3">
      <c r="A29" s="35"/>
      <c r="B29" s="179"/>
      <c r="C29" s="180" t="s">
        <v>19</v>
      </c>
      <c r="D29" s="176"/>
      <c r="E29" s="176"/>
      <c r="F29" s="41"/>
      <c r="G29" s="176" t="s">
        <v>20</v>
      </c>
      <c r="H29" s="176"/>
      <c r="I29" s="176"/>
      <c r="J29" s="42"/>
      <c r="K29" s="180" t="s">
        <v>21</v>
      </c>
      <c r="L29" s="176"/>
      <c r="M29" s="176"/>
      <c r="N29" s="43"/>
      <c r="O29" s="176" t="s">
        <v>22</v>
      </c>
      <c r="P29" s="176"/>
      <c r="Q29" s="176"/>
      <c r="R29" s="42"/>
      <c r="S29" s="176" t="s">
        <v>33</v>
      </c>
      <c r="T29" s="176"/>
      <c r="U29" s="176"/>
    </row>
    <row r="30" spans="1:21" x14ac:dyDescent="0.3">
      <c r="A30" s="4"/>
      <c r="B30" s="179"/>
      <c r="C30" s="44"/>
      <c r="D30" s="44"/>
      <c r="E30" s="44"/>
      <c r="F30" s="37"/>
      <c r="G30" s="44"/>
      <c r="H30" s="44"/>
      <c r="I30" s="44"/>
      <c r="J30" s="45"/>
      <c r="K30" s="44"/>
      <c r="L30" s="44"/>
      <c r="M30" s="44"/>
      <c r="N30" s="45"/>
      <c r="O30" s="44"/>
      <c r="P30" s="44"/>
      <c r="Q30" s="44"/>
      <c r="R30" s="45"/>
      <c r="S30" s="44"/>
      <c r="T30" s="44"/>
      <c r="U30" s="44"/>
    </row>
    <row r="31" spans="1:21" x14ac:dyDescent="0.3">
      <c r="A31" s="4"/>
      <c r="B31" s="179"/>
      <c r="C31" s="46" t="s">
        <v>26</v>
      </c>
      <c r="D31" s="46" t="s">
        <v>27</v>
      </c>
      <c r="E31" s="46" t="s">
        <v>18</v>
      </c>
      <c r="F31" s="37"/>
      <c r="G31" s="46" t="s">
        <v>26</v>
      </c>
      <c r="H31" s="46" t="s">
        <v>27</v>
      </c>
      <c r="I31" s="46" t="s">
        <v>18</v>
      </c>
      <c r="J31" s="45"/>
      <c r="K31" s="46" t="s">
        <v>26</v>
      </c>
      <c r="L31" s="46" t="s">
        <v>27</v>
      </c>
      <c r="M31" s="46" t="s">
        <v>18</v>
      </c>
      <c r="N31" s="45"/>
      <c r="O31" s="46" t="s">
        <v>26</v>
      </c>
      <c r="P31" s="46" t="s">
        <v>27</v>
      </c>
      <c r="Q31" s="46" t="s">
        <v>18</v>
      </c>
      <c r="R31" s="45"/>
      <c r="S31" s="46" t="s">
        <v>26</v>
      </c>
      <c r="T31" s="46" t="s">
        <v>27</v>
      </c>
      <c r="U31" s="46" t="s">
        <v>18</v>
      </c>
    </row>
    <row r="32" spans="1:21" x14ac:dyDescent="0.3">
      <c r="A32" s="4"/>
      <c r="B32" s="1"/>
      <c r="C32" s="2"/>
      <c r="D32" s="2"/>
      <c r="E32" s="2"/>
      <c r="F32" s="37"/>
      <c r="G32" s="2"/>
      <c r="H32" s="2"/>
      <c r="I32" s="2"/>
      <c r="J32" s="2"/>
      <c r="K32" s="2"/>
      <c r="L32" s="2"/>
      <c r="M32" s="2"/>
      <c r="N32" s="45"/>
      <c r="O32" s="2"/>
      <c r="P32" s="2"/>
      <c r="Q32" s="2"/>
      <c r="R32" s="2"/>
      <c r="S32" s="2"/>
      <c r="T32" s="2"/>
      <c r="U32" s="2"/>
    </row>
    <row r="33" spans="1:23" x14ac:dyDescent="0.3">
      <c r="A33" s="4"/>
      <c r="B33" s="3" t="s">
        <v>78</v>
      </c>
      <c r="C33" s="2">
        <v>209120</v>
      </c>
      <c r="D33" s="2">
        <v>1230</v>
      </c>
      <c r="E33" s="2">
        <f t="shared" ref="E33:E37" si="6">+C33+D33</f>
        <v>210350</v>
      </c>
      <c r="F33" s="37"/>
      <c r="G33" s="2">
        <v>16471</v>
      </c>
      <c r="H33" s="2">
        <v>384</v>
      </c>
      <c r="I33" s="2">
        <f t="shared" ref="I33:I37" si="7">+G33+H33</f>
        <v>16855</v>
      </c>
      <c r="J33" s="2"/>
      <c r="K33" s="2">
        <v>2901</v>
      </c>
      <c r="L33" s="2">
        <v>120</v>
      </c>
      <c r="M33" s="2">
        <f t="shared" ref="M33:M37" si="8">+K33+L33</f>
        <v>3021</v>
      </c>
      <c r="N33" s="2"/>
      <c r="O33" s="2">
        <v>2915</v>
      </c>
      <c r="P33" s="2">
        <v>283</v>
      </c>
      <c r="Q33" s="2">
        <f t="shared" ref="Q33:Q37" si="9">+O33+P33</f>
        <v>3198</v>
      </c>
      <c r="R33" s="2"/>
      <c r="S33" s="31">
        <f>+C33+G33+K33+O33</f>
        <v>231407</v>
      </c>
      <c r="T33" s="31">
        <f>+D33+H33+L33+P33</f>
        <v>2017</v>
      </c>
      <c r="U33" s="31">
        <f>+S33+T33</f>
        <v>233424</v>
      </c>
      <c r="V33" s="6"/>
    </row>
    <row r="34" spans="1:23" x14ac:dyDescent="0.3">
      <c r="B34" t="s">
        <v>79</v>
      </c>
      <c r="C34" s="33">
        <v>75123</v>
      </c>
      <c r="D34" s="33">
        <v>2032</v>
      </c>
      <c r="E34" s="2">
        <f t="shared" si="6"/>
        <v>77155</v>
      </c>
      <c r="G34" s="33">
        <v>13950</v>
      </c>
      <c r="H34" s="33">
        <v>694</v>
      </c>
      <c r="I34" s="2">
        <f t="shared" si="7"/>
        <v>14644</v>
      </c>
      <c r="K34" s="33">
        <v>1654</v>
      </c>
      <c r="L34" s="33">
        <v>128</v>
      </c>
      <c r="M34" s="2">
        <f t="shared" si="8"/>
        <v>1782</v>
      </c>
      <c r="O34" s="33">
        <v>771</v>
      </c>
      <c r="P34" s="33">
        <v>188</v>
      </c>
      <c r="Q34" s="2">
        <f t="shared" si="9"/>
        <v>959</v>
      </c>
      <c r="S34" s="31">
        <f t="shared" ref="S34:T37" si="10">+C34+G34+K34+O34</f>
        <v>91498</v>
      </c>
      <c r="T34" s="31">
        <f t="shared" si="10"/>
        <v>3042</v>
      </c>
      <c r="U34" s="31">
        <f t="shared" ref="U34:U37" si="11">+S34+T34</f>
        <v>94540</v>
      </c>
      <c r="V34" s="6"/>
    </row>
    <row r="35" spans="1:23" x14ac:dyDescent="0.3">
      <c r="B35" t="s">
        <v>80</v>
      </c>
      <c r="C35" s="33">
        <v>36102</v>
      </c>
      <c r="D35" s="33">
        <v>2429</v>
      </c>
      <c r="E35" s="2">
        <f t="shared" si="6"/>
        <v>38531</v>
      </c>
      <c r="G35" s="33">
        <v>24748</v>
      </c>
      <c r="H35" s="33">
        <v>2719</v>
      </c>
      <c r="I35" s="2">
        <f t="shared" si="7"/>
        <v>27467</v>
      </c>
      <c r="K35" s="33">
        <v>5315</v>
      </c>
      <c r="L35" s="33">
        <v>449</v>
      </c>
      <c r="M35" s="2">
        <f t="shared" si="8"/>
        <v>5764</v>
      </c>
      <c r="O35" s="33">
        <v>1969</v>
      </c>
      <c r="P35" s="33">
        <v>366</v>
      </c>
      <c r="Q35" s="2">
        <f t="shared" si="9"/>
        <v>2335</v>
      </c>
      <c r="S35" s="31">
        <f t="shared" si="10"/>
        <v>68134</v>
      </c>
      <c r="T35" s="31">
        <f t="shared" si="10"/>
        <v>5963</v>
      </c>
      <c r="U35" s="31">
        <f t="shared" si="11"/>
        <v>74097</v>
      </c>
      <c r="V35" s="6"/>
    </row>
    <row r="36" spans="1:23" x14ac:dyDescent="0.3">
      <c r="B36" t="s">
        <v>81</v>
      </c>
      <c r="C36" s="33">
        <v>8215</v>
      </c>
      <c r="D36" s="33">
        <v>1265</v>
      </c>
      <c r="E36" s="2">
        <f t="shared" si="6"/>
        <v>9480</v>
      </c>
      <c r="G36" s="33">
        <v>16902</v>
      </c>
      <c r="H36" s="33">
        <v>3406</v>
      </c>
      <c r="I36" s="2">
        <f t="shared" si="7"/>
        <v>20308</v>
      </c>
      <c r="K36" s="33">
        <v>12876</v>
      </c>
      <c r="L36" s="33">
        <v>1555</v>
      </c>
      <c r="M36" s="2">
        <f t="shared" si="8"/>
        <v>14431</v>
      </c>
      <c r="O36" s="33">
        <v>8084</v>
      </c>
      <c r="P36" s="33">
        <v>1064</v>
      </c>
      <c r="Q36" s="2">
        <f t="shared" si="9"/>
        <v>9148</v>
      </c>
      <c r="S36" s="31">
        <f t="shared" si="10"/>
        <v>46077</v>
      </c>
      <c r="T36" s="31">
        <f t="shared" si="10"/>
        <v>7290</v>
      </c>
      <c r="U36" s="31">
        <f t="shared" si="11"/>
        <v>53367</v>
      </c>
      <c r="V36" s="6"/>
    </row>
    <row r="37" spans="1:23" x14ac:dyDescent="0.3">
      <c r="B37" t="s">
        <v>82</v>
      </c>
      <c r="C37" s="49">
        <v>2938</v>
      </c>
      <c r="D37" s="49">
        <v>1269</v>
      </c>
      <c r="E37" s="30">
        <f t="shared" si="6"/>
        <v>4207</v>
      </c>
      <c r="G37" s="49">
        <v>6994</v>
      </c>
      <c r="H37" s="49">
        <v>2008</v>
      </c>
      <c r="I37" s="30">
        <f t="shared" si="7"/>
        <v>9002</v>
      </c>
      <c r="K37" s="49">
        <v>13215</v>
      </c>
      <c r="L37" s="49">
        <v>3880</v>
      </c>
      <c r="M37" s="30">
        <f t="shared" si="8"/>
        <v>17095</v>
      </c>
      <c r="O37" s="49">
        <v>88613</v>
      </c>
      <c r="P37" s="49">
        <v>24929</v>
      </c>
      <c r="Q37" s="30">
        <f t="shared" si="9"/>
        <v>113542</v>
      </c>
      <c r="S37" s="32">
        <f t="shared" si="10"/>
        <v>111760</v>
      </c>
      <c r="T37" s="32">
        <f t="shared" si="10"/>
        <v>32086</v>
      </c>
      <c r="U37" s="32">
        <f t="shared" si="11"/>
        <v>143846</v>
      </c>
      <c r="V37" s="6"/>
    </row>
    <row r="38" spans="1:23" x14ac:dyDescent="0.3">
      <c r="B38" s="48" t="s">
        <v>54</v>
      </c>
      <c r="C38" s="47">
        <f>SUM(C33:C37)</f>
        <v>331498</v>
      </c>
      <c r="D38" s="47">
        <f>SUM(D33:D37)</f>
        <v>8225</v>
      </c>
      <c r="E38" s="47">
        <f>SUM(E33:E37)</f>
        <v>339723</v>
      </c>
      <c r="G38" s="47">
        <f>SUM(G33:G37)</f>
        <v>79065</v>
      </c>
      <c r="H38" s="47">
        <f>SUM(H33:H37)</f>
        <v>9211</v>
      </c>
      <c r="I38" s="47">
        <f>SUM(I33:I37)</f>
        <v>88276</v>
      </c>
      <c r="K38" s="47">
        <f>SUM(K33:K37)</f>
        <v>35961</v>
      </c>
      <c r="L38" s="47">
        <f>SUM(L33:L37)</f>
        <v>6132</v>
      </c>
      <c r="M38" s="47">
        <f>SUM(M33:M37)</f>
        <v>42093</v>
      </c>
      <c r="O38" s="47">
        <f>SUM(O33:O37)</f>
        <v>102352</v>
      </c>
      <c r="P38" s="47">
        <f>SUM(P33:P37)</f>
        <v>26830</v>
      </c>
      <c r="Q38" s="47">
        <f>SUM(Q33:Q37)</f>
        <v>129182</v>
      </c>
      <c r="S38" s="50">
        <f>SUM(S33:S37)</f>
        <v>548876</v>
      </c>
      <c r="T38" s="50">
        <f>SUM(T33:T37)</f>
        <v>50398</v>
      </c>
      <c r="U38" s="50">
        <f>SUM(U33:U37)</f>
        <v>599274</v>
      </c>
    </row>
    <row r="40" spans="1:23" s="33" customFormat="1" x14ac:dyDescent="0.3">
      <c r="A40"/>
      <c r="B40"/>
      <c r="V40"/>
      <c r="W40"/>
    </row>
    <row r="41" spans="1:23" x14ac:dyDescent="0.3">
      <c r="B41" t="s">
        <v>84</v>
      </c>
      <c r="S41"/>
      <c r="T41"/>
      <c r="U41"/>
    </row>
  </sheetData>
  <mergeCells count="14">
    <mergeCell ref="S29:U29"/>
    <mergeCell ref="B8:U8"/>
    <mergeCell ref="B9:U9"/>
    <mergeCell ref="B15:B17"/>
    <mergeCell ref="C15:E15"/>
    <mergeCell ref="G15:I15"/>
    <mergeCell ref="K15:M15"/>
    <mergeCell ref="O15:Q15"/>
    <mergeCell ref="S15:U15"/>
    <mergeCell ref="B29:B31"/>
    <mergeCell ref="C29:E29"/>
    <mergeCell ref="G29:I29"/>
    <mergeCell ref="K29:M29"/>
    <mergeCell ref="O29:Q29"/>
  </mergeCells>
  <hyperlinks>
    <hyperlink ref="B1" location="Inicio!B10" display="Ir a inicio" xr:uid="{51B00468-E551-458E-9210-0D24B8F183EC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61" orientation="landscape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14</vt:i4>
      </vt:variant>
    </vt:vector>
  </HeadingPairs>
  <TitlesOfParts>
    <vt:vector size="23" baseType="lpstr">
      <vt:lpstr>Carátula</vt:lpstr>
      <vt:lpstr>Índice</vt:lpstr>
      <vt:lpstr>1_Acceso-Credito</vt:lpstr>
      <vt:lpstr>2_Tipo-Entidad </vt:lpstr>
      <vt:lpstr>3_Entidad</vt:lpstr>
      <vt:lpstr>4_Zona-Dpto</vt:lpstr>
      <vt:lpstr>5_Actividad-Deudor </vt:lpstr>
      <vt:lpstr>6_Rango-Saldo</vt:lpstr>
      <vt:lpstr>5_Rango de Saldo (2)</vt:lpstr>
      <vt:lpstr>'1_Acceso-Credito'!Área_de_impresión</vt:lpstr>
      <vt:lpstr>'2_Tipo-Entidad '!Área_de_impresión</vt:lpstr>
      <vt:lpstr>'3_Entidad'!Área_de_impresión</vt:lpstr>
      <vt:lpstr>'4_Zona-Dpto'!Área_de_impresión</vt:lpstr>
      <vt:lpstr>'5_Actividad-Deudor '!Área_de_impresión</vt:lpstr>
      <vt:lpstr>'5_Rango de Saldo (2)'!Área_de_impresión</vt:lpstr>
      <vt:lpstr>'6_Rango-Saldo'!Área_de_impresión</vt:lpstr>
      <vt:lpstr>Carátula!Área_de_impresión</vt:lpstr>
      <vt:lpstr>Índice!Área_de_impresión</vt:lpstr>
      <vt:lpstr>'3_Entidad'!Títulos_a_imprimir</vt:lpstr>
      <vt:lpstr>'4_Zona-Dpto'!Títulos_a_imprimir</vt:lpstr>
      <vt:lpstr>'5_Actividad-Deudor '!Títulos_a_imprimir</vt:lpstr>
      <vt:lpstr>Carátula!Títulos_a_imprimir</vt:lpstr>
      <vt:lpstr>Índice!Títulos_a_imprimir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2023-01-09T12:39:52Z</dcterms:created>
  <dcterms:modified xsi:type="dcterms:W3CDTF">2023-11-29T11:47:25Z</dcterms:modified>
  <cp:category/>
  <cp:contentStatus/>
</cp:coreProperties>
</file>