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/>
  <xr:revisionPtr revIDLastSave="0" documentId="13_ncr:1_{FE4FB5CC-8703-4982-A842-820425A74CAC}" xr6:coauthVersionLast="47" xr6:coauthVersionMax="47" xr10:uidLastSave="{00000000-0000-0000-0000-000000000000}"/>
  <bookViews>
    <workbookView xWindow="-108" yWindow="-108" windowWidth="23256" windowHeight="12576" tabRatio="844" firstSheet="1" activeTab="1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5_Rango de Saldo (2)" sheetId="23" state="hidden" r:id="rId9"/>
  </sheets>
  <externalReferences>
    <externalReference r:id="rId10"/>
    <externalReference r:id="rId11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'3_Entidad'!$B$1:$U$88</definedName>
    <definedName name="_xlnm.Print_Area" localSheetId="5">'4_Zona-Dpto'!$B$1:$U$68</definedName>
    <definedName name="_xlnm.Print_Area" localSheetId="6">'5_Actividad-Deudor '!$B$1:$U$66</definedName>
    <definedName name="_xlnm.Print_Area" localSheetId="8">'5_Rango de Saldo (2)'!$B$1:$U$40</definedName>
    <definedName name="_xlnm.Print_Area" localSheetId="7">'6_Rango-Saldo'!$B$1:$U$42</definedName>
    <definedName name="_xlnm.Print_Area" localSheetId="0">Carátula!$B$1:$M$27</definedName>
    <definedName name="_xlnm.Print_Area" localSheetId="1">Índice!$A$1:$I$30</definedName>
    <definedName name="n110.">'[1]27'!#REF!</definedName>
    <definedName name="n110n60">'[1]26'!#REF!</definedName>
    <definedName name="s">#REF!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9" l="1"/>
  <c r="S58" i="19"/>
  <c r="P58" i="19"/>
  <c r="O58" i="19"/>
  <c r="M58" i="19"/>
  <c r="L58" i="19"/>
  <c r="K58" i="19"/>
  <c r="I58" i="19"/>
  <c r="H58" i="19"/>
  <c r="G58" i="19"/>
  <c r="D58" i="19"/>
  <c r="E58" i="19"/>
  <c r="C58" i="19"/>
  <c r="Q19" i="19"/>
  <c r="P19" i="19"/>
  <c r="O19" i="19"/>
  <c r="M19" i="19"/>
  <c r="L19" i="19"/>
  <c r="K19" i="19"/>
  <c r="I19" i="19"/>
  <c r="H19" i="19"/>
  <c r="G19" i="19"/>
  <c r="D19" i="19"/>
  <c r="E19" i="19"/>
  <c r="C19" i="19"/>
  <c r="D38" i="16"/>
  <c r="E38" i="16" s="1"/>
  <c r="D39" i="16"/>
  <c r="C39" i="16"/>
  <c r="C38" i="16"/>
  <c r="Q86" i="19"/>
  <c r="Q77" i="19"/>
  <c r="I86" i="19"/>
  <c r="P77" i="19"/>
  <c r="O77" i="19"/>
  <c r="M77" i="19"/>
  <c r="L77" i="19"/>
  <c r="K77" i="19"/>
  <c r="I77" i="19"/>
  <c r="H77" i="19"/>
  <c r="G77" i="19"/>
  <c r="G86" i="19" s="1"/>
  <c r="E77" i="19"/>
  <c r="D77" i="19"/>
  <c r="C77" i="19"/>
  <c r="M86" i="19"/>
  <c r="L86" i="19"/>
  <c r="K86" i="19"/>
  <c r="Q38" i="19"/>
  <c r="P38" i="19"/>
  <c r="O38" i="19"/>
  <c r="O47" i="19" s="1"/>
  <c r="M38" i="19"/>
  <c r="M47" i="19" s="1"/>
  <c r="L38" i="19"/>
  <c r="K38" i="19"/>
  <c r="I38" i="19"/>
  <c r="H38" i="19"/>
  <c r="G38" i="19"/>
  <c r="D38" i="19"/>
  <c r="E38" i="19"/>
  <c r="C38" i="19"/>
  <c r="L47" i="19"/>
  <c r="K47" i="19"/>
  <c r="E47" i="19"/>
  <c r="C47" i="19"/>
  <c r="S60" i="19"/>
  <c r="T60" i="19"/>
  <c r="S61" i="19"/>
  <c r="T61" i="19"/>
  <c r="S62" i="19"/>
  <c r="T62" i="19"/>
  <c r="S63" i="19"/>
  <c r="T63" i="19"/>
  <c r="S64" i="19"/>
  <c r="T64" i="19"/>
  <c r="S65" i="19"/>
  <c r="T65" i="19"/>
  <c r="S66" i="19"/>
  <c r="T66" i="19"/>
  <c r="S67" i="19"/>
  <c r="T67" i="19"/>
  <c r="S68" i="19"/>
  <c r="T68" i="19"/>
  <c r="S69" i="19"/>
  <c r="T69" i="19"/>
  <c r="U69" i="19" s="1"/>
  <c r="S70" i="19"/>
  <c r="T70" i="19"/>
  <c r="S71" i="19"/>
  <c r="T71" i="19"/>
  <c r="S72" i="19"/>
  <c r="T72" i="19"/>
  <c r="S73" i="19"/>
  <c r="T73" i="19"/>
  <c r="S74" i="19"/>
  <c r="T74" i="19"/>
  <c r="S78" i="19"/>
  <c r="T78" i="19"/>
  <c r="S79" i="19"/>
  <c r="T79" i="19"/>
  <c r="S80" i="19"/>
  <c r="T80" i="19"/>
  <c r="S81" i="19"/>
  <c r="T81" i="19"/>
  <c r="S82" i="19"/>
  <c r="T82" i="19"/>
  <c r="S83" i="19"/>
  <c r="T83" i="19"/>
  <c r="S84" i="19"/>
  <c r="T84" i="19"/>
  <c r="S75" i="19"/>
  <c r="T75" i="19"/>
  <c r="S85" i="19"/>
  <c r="T85" i="19"/>
  <c r="S21" i="19"/>
  <c r="T21" i="19"/>
  <c r="S22" i="19"/>
  <c r="T22" i="19"/>
  <c r="U22" i="19" s="1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4" i="19"/>
  <c r="T34" i="19"/>
  <c r="S35" i="19"/>
  <c r="T35" i="19"/>
  <c r="S39" i="19"/>
  <c r="T39" i="19"/>
  <c r="S40" i="19"/>
  <c r="T40" i="19"/>
  <c r="S41" i="19"/>
  <c r="T41" i="19"/>
  <c r="S42" i="19"/>
  <c r="T42" i="19"/>
  <c r="S43" i="19"/>
  <c r="T43" i="19"/>
  <c r="S44" i="19"/>
  <c r="T44" i="19"/>
  <c r="S45" i="19"/>
  <c r="T45" i="19"/>
  <c r="S36" i="19"/>
  <c r="T36" i="19"/>
  <c r="S46" i="19"/>
  <c r="T46" i="19"/>
  <c r="T58" i="19" l="1"/>
  <c r="T86" i="19" s="1"/>
  <c r="O86" i="19"/>
  <c r="E86" i="19"/>
  <c r="P86" i="19"/>
  <c r="H86" i="19"/>
  <c r="D47" i="19"/>
  <c r="P47" i="19"/>
  <c r="S77" i="19"/>
  <c r="T77" i="19"/>
  <c r="C86" i="19"/>
  <c r="D86" i="19"/>
  <c r="G47" i="19"/>
  <c r="Q47" i="19"/>
  <c r="H47" i="19"/>
  <c r="I47" i="19"/>
  <c r="U66" i="19"/>
  <c r="T19" i="19"/>
  <c r="U85" i="19"/>
  <c r="U78" i="19"/>
  <c r="U64" i="19"/>
  <c r="U60" i="19"/>
  <c r="S19" i="19"/>
  <c r="U33" i="19"/>
  <c r="U25" i="19"/>
  <c r="U21" i="19"/>
  <c r="U83" i="19"/>
  <c r="U68" i="19"/>
  <c r="U42" i="19"/>
  <c r="U75" i="19"/>
  <c r="U74" i="19"/>
  <c r="U70" i="19"/>
  <c r="U28" i="19"/>
  <c r="U34" i="19"/>
  <c r="U84" i="19"/>
  <c r="U62" i="19"/>
  <c r="U29" i="19"/>
  <c r="U79" i="19"/>
  <c r="U72" i="19"/>
  <c r="U46" i="19"/>
  <c r="U39" i="19"/>
  <c r="U71" i="19"/>
  <c r="U63" i="19"/>
  <c r="U41" i="19"/>
  <c r="U31" i="19"/>
  <c r="U27" i="19"/>
  <c r="U82" i="19"/>
  <c r="U30" i="19"/>
  <c r="U65" i="19"/>
  <c r="U44" i="19"/>
  <c r="U40" i="19"/>
  <c r="U81" i="19"/>
  <c r="U61" i="19"/>
  <c r="U80" i="19"/>
  <c r="U67" i="19"/>
  <c r="U35" i="19"/>
  <c r="U24" i="19"/>
  <c r="U73" i="19"/>
  <c r="U43" i="19"/>
  <c r="U23" i="19"/>
  <c r="U36" i="19"/>
  <c r="U26" i="19"/>
  <c r="U45" i="19"/>
  <c r="U32" i="19"/>
  <c r="U77" i="19" l="1"/>
  <c r="U19" i="19"/>
  <c r="U58" i="19"/>
  <c r="U86" i="19" s="1"/>
  <c r="S86" i="19"/>
  <c r="S66" i="24"/>
  <c r="P66" i="24"/>
  <c r="O66" i="24"/>
  <c r="L66" i="24"/>
  <c r="K66" i="24"/>
  <c r="H66" i="24"/>
  <c r="G66" i="24"/>
  <c r="D66" i="24"/>
  <c r="C66" i="24"/>
  <c r="T65" i="24"/>
  <c r="S65" i="24"/>
  <c r="U65" i="24" s="1"/>
  <c r="Q65" i="24"/>
  <c r="M65" i="24"/>
  <c r="I65" i="24"/>
  <c r="E65" i="24"/>
  <c r="T64" i="24"/>
  <c r="S64" i="24"/>
  <c r="U64" i="24" s="1"/>
  <c r="Q64" i="24"/>
  <c r="M64" i="24"/>
  <c r="I64" i="24"/>
  <c r="E64" i="24"/>
  <c r="U63" i="24"/>
  <c r="T63" i="24"/>
  <c r="S63" i="24"/>
  <c r="Q63" i="24"/>
  <c r="M63" i="24"/>
  <c r="I63" i="24"/>
  <c r="E63" i="24"/>
  <c r="T62" i="24"/>
  <c r="S62" i="24"/>
  <c r="U62" i="24" s="1"/>
  <c r="Q62" i="24"/>
  <c r="M62" i="24"/>
  <c r="I62" i="24"/>
  <c r="E62" i="24"/>
  <c r="T61" i="24"/>
  <c r="S61" i="24"/>
  <c r="U61" i="24" s="1"/>
  <c r="Q61" i="24"/>
  <c r="M61" i="24"/>
  <c r="I61" i="24"/>
  <c r="E61" i="24"/>
  <c r="U60" i="24"/>
  <c r="T60" i="24"/>
  <c r="S60" i="24"/>
  <c r="Q60" i="24"/>
  <c r="M60" i="24"/>
  <c r="I60" i="24"/>
  <c r="E60" i="24"/>
  <c r="T59" i="24"/>
  <c r="U59" i="24" s="1"/>
  <c r="S59" i="24"/>
  <c r="Q59" i="24"/>
  <c r="M59" i="24"/>
  <c r="I59" i="24"/>
  <c r="E59" i="24"/>
  <c r="T58" i="24"/>
  <c r="S58" i="24"/>
  <c r="U58" i="24" s="1"/>
  <c r="Q58" i="24"/>
  <c r="M58" i="24"/>
  <c r="I58" i="24"/>
  <c r="E58" i="24"/>
  <c r="T57" i="24"/>
  <c r="S57" i="24"/>
  <c r="U57" i="24" s="1"/>
  <c r="Q57" i="24"/>
  <c r="M57" i="24"/>
  <c r="I57" i="24"/>
  <c r="E57" i="24"/>
  <c r="T56" i="24"/>
  <c r="S56" i="24"/>
  <c r="U56" i="24" s="1"/>
  <c r="Q56" i="24"/>
  <c r="M56" i="24"/>
  <c r="I56" i="24"/>
  <c r="E56" i="24"/>
  <c r="U55" i="24"/>
  <c r="T55" i="24"/>
  <c r="S55" i="24"/>
  <c r="Q55" i="24"/>
  <c r="M55" i="24"/>
  <c r="I55" i="24"/>
  <c r="E55" i="24"/>
  <c r="T54" i="24"/>
  <c r="S54" i="24"/>
  <c r="U54" i="24" s="1"/>
  <c r="Q54" i="24"/>
  <c r="M54" i="24"/>
  <c r="I54" i="24"/>
  <c r="E54" i="24"/>
  <c r="T53" i="24"/>
  <c r="S53" i="24"/>
  <c r="U53" i="24" s="1"/>
  <c r="Q53" i="24"/>
  <c r="M53" i="24"/>
  <c r="I53" i="24"/>
  <c r="E53" i="24"/>
  <c r="U52" i="24"/>
  <c r="T52" i="24"/>
  <c r="S52" i="24"/>
  <c r="Q52" i="24"/>
  <c r="M52" i="24"/>
  <c r="I52" i="24"/>
  <c r="E52" i="24"/>
  <c r="T51" i="24"/>
  <c r="U51" i="24" s="1"/>
  <c r="S51" i="24"/>
  <c r="Q51" i="24"/>
  <c r="M51" i="24"/>
  <c r="I51" i="24"/>
  <c r="E51" i="24"/>
  <c r="T50" i="24"/>
  <c r="S50" i="24"/>
  <c r="U50" i="24" s="1"/>
  <c r="Q50" i="24"/>
  <c r="M50" i="24"/>
  <c r="I50" i="24"/>
  <c r="I66" i="24" s="1"/>
  <c r="E50" i="24"/>
  <c r="T49" i="24"/>
  <c r="S49" i="24"/>
  <c r="U49" i="24" s="1"/>
  <c r="Q49" i="24"/>
  <c r="M49" i="24"/>
  <c r="I49" i="24"/>
  <c r="E49" i="24"/>
  <c r="T48" i="24"/>
  <c r="S48" i="24"/>
  <c r="U48" i="24" s="1"/>
  <c r="Q48" i="24"/>
  <c r="Q66" i="24" s="1"/>
  <c r="M48" i="24"/>
  <c r="M66" i="24" s="1"/>
  <c r="I48" i="24"/>
  <c r="E48" i="24"/>
  <c r="E66" i="24" s="1"/>
  <c r="P37" i="24"/>
  <c r="O37" i="24"/>
  <c r="L37" i="24"/>
  <c r="K37" i="24"/>
  <c r="H37" i="24"/>
  <c r="G37" i="24"/>
  <c r="D37" i="24"/>
  <c r="C37" i="24"/>
  <c r="T36" i="24"/>
  <c r="S36" i="24"/>
  <c r="U36" i="24" s="1"/>
  <c r="Q36" i="24"/>
  <c r="M36" i="24"/>
  <c r="I36" i="24"/>
  <c r="E36" i="24"/>
  <c r="T35" i="24"/>
  <c r="S35" i="24"/>
  <c r="U35" i="24" s="1"/>
  <c r="Q35" i="24"/>
  <c r="M35" i="24"/>
  <c r="I35" i="24"/>
  <c r="E35" i="24"/>
  <c r="U34" i="24"/>
  <c r="T34" i="24"/>
  <c r="S34" i="24"/>
  <c r="Q34" i="24"/>
  <c r="M34" i="24"/>
  <c r="I34" i="24"/>
  <c r="E34" i="24"/>
  <c r="T33" i="24"/>
  <c r="U33" i="24" s="1"/>
  <c r="S33" i="24"/>
  <c r="Q33" i="24"/>
  <c r="M33" i="24"/>
  <c r="I33" i="24"/>
  <c r="E33" i="24"/>
  <c r="T32" i="24"/>
  <c r="S32" i="24"/>
  <c r="U32" i="24" s="1"/>
  <c r="Q32" i="24"/>
  <c r="M32" i="24"/>
  <c r="I32" i="24"/>
  <c r="E32" i="24"/>
  <c r="T31" i="24"/>
  <c r="S31" i="24"/>
  <c r="U31" i="24" s="1"/>
  <c r="Q31" i="24"/>
  <c r="M31" i="24"/>
  <c r="I31" i="24"/>
  <c r="E31" i="24"/>
  <c r="T30" i="24"/>
  <c r="S30" i="24"/>
  <c r="U30" i="24" s="1"/>
  <c r="Q30" i="24"/>
  <c r="M30" i="24"/>
  <c r="I30" i="24"/>
  <c r="E30" i="24"/>
  <c r="U29" i="24"/>
  <c r="T29" i="24"/>
  <c r="S29" i="24"/>
  <c r="Q29" i="24"/>
  <c r="M29" i="24"/>
  <c r="I29" i="24"/>
  <c r="E29" i="24"/>
  <c r="T28" i="24"/>
  <c r="S28" i="24"/>
  <c r="U28" i="24" s="1"/>
  <c r="Q28" i="24"/>
  <c r="M28" i="24"/>
  <c r="I28" i="24"/>
  <c r="E28" i="24"/>
  <c r="T27" i="24"/>
  <c r="S27" i="24"/>
  <c r="U27" i="24" s="1"/>
  <c r="Q27" i="24"/>
  <c r="M27" i="24"/>
  <c r="I27" i="24"/>
  <c r="E27" i="24"/>
  <c r="U26" i="24"/>
  <c r="T26" i="24"/>
  <c r="S26" i="24"/>
  <c r="Q26" i="24"/>
  <c r="M26" i="24"/>
  <c r="I26" i="24"/>
  <c r="E26" i="24"/>
  <c r="T25" i="24"/>
  <c r="U25" i="24" s="1"/>
  <c r="S25" i="24"/>
  <c r="Q25" i="24"/>
  <c r="M25" i="24"/>
  <c r="I25" i="24"/>
  <c r="E25" i="24"/>
  <c r="T24" i="24"/>
  <c r="S24" i="24"/>
  <c r="U24" i="24" s="1"/>
  <c r="Q24" i="24"/>
  <c r="M24" i="24"/>
  <c r="I24" i="24"/>
  <c r="E24" i="24"/>
  <c r="T23" i="24"/>
  <c r="S23" i="24"/>
  <c r="U23" i="24" s="1"/>
  <c r="Q23" i="24"/>
  <c r="M23" i="24"/>
  <c r="I23" i="24"/>
  <c r="E23" i="24"/>
  <c r="T22" i="24"/>
  <c r="S22" i="24"/>
  <c r="U22" i="24" s="1"/>
  <c r="Q22" i="24"/>
  <c r="M22" i="24"/>
  <c r="I22" i="24"/>
  <c r="E22" i="24"/>
  <c r="U21" i="24"/>
  <c r="T21" i="24"/>
  <c r="S21" i="24"/>
  <c r="Q21" i="24"/>
  <c r="M21" i="24"/>
  <c r="M37" i="24" s="1"/>
  <c r="I21" i="24"/>
  <c r="E21" i="24"/>
  <c r="T20" i="24"/>
  <c r="S20" i="24"/>
  <c r="U20" i="24" s="1"/>
  <c r="Q20" i="24"/>
  <c r="M20" i="24"/>
  <c r="I20" i="24"/>
  <c r="E20" i="24"/>
  <c r="T19" i="24"/>
  <c r="T37" i="24" s="1"/>
  <c r="S19" i="24"/>
  <c r="U19" i="24" s="1"/>
  <c r="Q19" i="24"/>
  <c r="Q37" i="24" s="1"/>
  <c r="M19" i="24"/>
  <c r="I19" i="24"/>
  <c r="I37" i="24" s="1"/>
  <c r="E19" i="24"/>
  <c r="E37" i="24" s="1"/>
  <c r="K24" i="21"/>
  <c r="H24" i="21"/>
  <c r="G24" i="21"/>
  <c r="D24" i="21"/>
  <c r="C24" i="21"/>
  <c r="P24" i="21"/>
  <c r="O24" i="21"/>
  <c r="L24" i="21"/>
  <c r="E19" i="16"/>
  <c r="E18" i="16"/>
  <c r="E24" i="16"/>
  <c r="E23" i="16"/>
  <c r="E29" i="16"/>
  <c r="E28" i="16"/>
  <c r="E34" i="16"/>
  <c r="E33" i="16"/>
  <c r="E35" i="16"/>
  <c r="I30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P40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S24" i="21" s="1"/>
  <c r="Q21" i="21"/>
  <c r="M21" i="21"/>
  <c r="I21" i="21"/>
  <c r="I24" i="21" s="1"/>
  <c r="E21" i="21"/>
  <c r="T20" i="21"/>
  <c r="S20" i="21"/>
  <c r="Q20" i="21"/>
  <c r="M20" i="21"/>
  <c r="I20" i="21"/>
  <c r="E20" i="21"/>
  <c r="T19" i="21"/>
  <c r="T24" i="21" s="1"/>
  <c r="S19" i="21"/>
  <c r="Q19" i="21"/>
  <c r="Q24" i="21" s="1"/>
  <c r="M19" i="21"/>
  <c r="M24" i="21" s="1"/>
  <c r="I19" i="21"/>
  <c r="E19" i="21"/>
  <c r="E24" i="21" s="1"/>
  <c r="P64" i="20"/>
  <c r="O64" i="20"/>
  <c r="L64" i="20"/>
  <c r="K64" i="20"/>
  <c r="H64" i="20"/>
  <c r="G64" i="20"/>
  <c r="D64" i="20"/>
  <c r="C64" i="20"/>
  <c r="T63" i="20"/>
  <c r="S63" i="20"/>
  <c r="U63" i="20" s="1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U60" i="20" s="1"/>
  <c r="Q60" i="20"/>
  <c r="M60" i="20"/>
  <c r="I60" i="20"/>
  <c r="E60" i="20"/>
  <c r="T59" i="20"/>
  <c r="S59" i="20"/>
  <c r="U59" i="20" s="1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U55" i="20" s="1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U52" i="20" s="1"/>
  <c r="Q52" i="20"/>
  <c r="M52" i="20"/>
  <c r="I52" i="20"/>
  <c r="E52" i="20"/>
  <c r="T51" i="20"/>
  <c r="S51" i="20"/>
  <c r="U51" i="20" s="1"/>
  <c r="Q51" i="20"/>
  <c r="M51" i="20"/>
  <c r="I51" i="20"/>
  <c r="E51" i="20"/>
  <c r="T50" i="20"/>
  <c r="U50" i="20" s="1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U47" i="20" s="1"/>
  <c r="Q47" i="20"/>
  <c r="M47" i="20"/>
  <c r="I47" i="20"/>
  <c r="E47" i="20"/>
  <c r="T46" i="20"/>
  <c r="S46" i="20"/>
  <c r="Q46" i="20"/>
  <c r="M46" i="20"/>
  <c r="M64" i="20" s="1"/>
  <c r="I46" i="20"/>
  <c r="E46" i="20"/>
  <c r="P37" i="20"/>
  <c r="O37" i="20"/>
  <c r="L37" i="20"/>
  <c r="K37" i="20"/>
  <c r="H37" i="20"/>
  <c r="G37" i="20"/>
  <c r="D37" i="20"/>
  <c r="C37" i="20"/>
  <c r="T36" i="20"/>
  <c r="S36" i="20"/>
  <c r="Q36" i="20"/>
  <c r="M36" i="20"/>
  <c r="I36" i="20"/>
  <c r="E36" i="20"/>
  <c r="T35" i="20"/>
  <c r="S35" i="20"/>
  <c r="Q35" i="20"/>
  <c r="M35" i="20"/>
  <c r="I35" i="20"/>
  <c r="E35" i="20"/>
  <c r="T34" i="20"/>
  <c r="S34" i="20"/>
  <c r="U34" i="20" s="1"/>
  <c r="Q34" i="20"/>
  <c r="M34" i="20"/>
  <c r="I34" i="20"/>
  <c r="E34" i="20"/>
  <c r="T33" i="20"/>
  <c r="S33" i="20"/>
  <c r="Q33" i="20"/>
  <c r="M33" i="20"/>
  <c r="I33" i="20"/>
  <c r="E33" i="20"/>
  <c r="T32" i="20"/>
  <c r="S32" i="20"/>
  <c r="Q32" i="20"/>
  <c r="M32" i="20"/>
  <c r="I32" i="20"/>
  <c r="E32" i="20"/>
  <c r="T31" i="20"/>
  <c r="S31" i="20"/>
  <c r="Q31" i="20"/>
  <c r="M31" i="20"/>
  <c r="I31" i="20"/>
  <c r="E31" i="20"/>
  <c r="T30" i="20"/>
  <c r="S30" i="20"/>
  <c r="U30" i="20" s="1"/>
  <c r="Q30" i="20"/>
  <c r="M30" i="20"/>
  <c r="I30" i="20"/>
  <c r="E30" i="20"/>
  <c r="T29" i="20"/>
  <c r="S29" i="20"/>
  <c r="Q29" i="20"/>
  <c r="M29" i="20"/>
  <c r="I29" i="20"/>
  <c r="E29" i="20"/>
  <c r="T28" i="20"/>
  <c r="S28" i="20"/>
  <c r="Q28" i="20"/>
  <c r="M28" i="20"/>
  <c r="I28" i="20"/>
  <c r="E28" i="20"/>
  <c r="T27" i="20"/>
  <c r="S27" i="20"/>
  <c r="Q27" i="20"/>
  <c r="M27" i="20"/>
  <c r="I27" i="20"/>
  <c r="E27" i="20"/>
  <c r="T26" i="20"/>
  <c r="S26" i="20"/>
  <c r="U26" i="20" s="1"/>
  <c r="Q26" i="20"/>
  <c r="M26" i="20"/>
  <c r="I26" i="20"/>
  <c r="E26" i="20"/>
  <c r="T25" i="20"/>
  <c r="S25" i="20"/>
  <c r="Q25" i="20"/>
  <c r="M25" i="20"/>
  <c r="I25" i="20"/>
  <c r="E25" i="20"/>
  <c r="T24" i="20"/>
  <c r="S24" i="20"/>
  <c r="Q24" i="20"/>
  <c r="M24" i="20"/>
  <c r="I24" i="20"/>
  <c r="E24" i="20"/>
  <c r="T23" i="20"/>
  <c r="S23" i="20"/>
  <c r="Q23" i="20"/>
  <c r="M23" i="20"/>
  <c r="I23" i="20"/>
  <c r="E23" i="20"/>
  <c r="T22" i="20"/>
  <c r="S22" i="20"/>
  <c r="U22" i="20" s="1"/>
  <c r="Q22" i="20"/>
  <c r="M22" i="20"/>
  <c r="I22" i="20"/>
  <c r="E22" i="20"/>
  <c r="T21" i="20"/>
  <c r="S21" i="20"/>
  <c r="Q21" i="20"/>
  <c r="M21" i="20"/>
  <c r="I21" i="20"/>
  <c r="E21" i="20"/>
  <c r="T20" i="20"/>
  <c r="S20" i="20"/>
  <c r="Q20" i="20"/>
  <c r="M20" i="20"/>
  <c r="I20" i="20"/>
  <c r="E20" i="20"/>
  <c r="T19" i="20"/>
  <c r="S19" i="20"/>
  <c r="Q19" i="20"/>
  <c r="M19" i="20"/>
  <c r="I19" i="20"/>
  <c r="I37" i="20" s="1"/>
  <c r="E19" i="20"/>
  <c r="T59" i="19"/>
  <c r="S59" i="19"/>
  <c r="T20" i="19"/>
  <c r="S20" i="19"/>
  <c r="H35" i="16"/>
  <c r="G35" i="16"/>
  <c r="D35" i="16"/>
  <c r="C35" i="16"/>
  <c r="H30" i="16"/>
  <c r="D30" i="16"/>
  <c r="C30" i="16"/>
  <c r="E30" i="16" s="1"/>
  <c r="D25" i="16"/>
  <c r="C25" i="16"/>
  <c r="E25" i="16" s="1"/>
  <c r="H25" i="16"/>
  <c r="G25" i="16"/>
  <c r="I25" i="16" s="1"/>
  <c r="H20" i="16"/>
  <c r="G20" i="16"/>
  <c r="I20" i="16" s="1"/>
  <c r="D20" i="16"/>
  <c r="E20" i="16"/>
  <c r="H39" i="16"/>
  <c r="H38" i="16"/>
  <c r="I34" i="16"/>
  <c r="I33" i="16"/>
  <c r="I29" i="16"/>
  <c r="I28" i="16"/>
  <c r="I24" i="16"/>
  <c r="I23" i="16"/>
  <c r="I19" i="16"/>
  <c r="I18" i="16"/>
  <c r="D16" i="14"/>
  <c r="U20" i="19" l="1"/>
  <c r="U37" i="24"/>
  <c r="U66" i="24"/>
  <c r="S37" i="24"/>
  <c r="T66" i="24"/>
  <c r="I35" i="16"/>
  <c r="U24" i="23"/>
  <c r="U33" i="23"/>
  <c r="U38" i="23" s="1"/>
  <c r="E40" i="21"/>
  <c r="U38" i="21"/>
  <c r="U37" i="21"/>
  <c r="U35" i="21"/>
  <c r="U39" i="21"/>
  <c r="T40" i="21"/>
  <c r="U36" i="21"/>
  <c r="S40" i="21"/>
  <c r="U23" i="21"/>
  <c r="U22" i="21"/>
  <c r="U20" i="21"/>
  <c r="U19" i="21"/>
  <c r="U21" i="21"/>
  <c r="M40" i="21"/>
  <c r="I40" i="21"/>
  <c r="Q40" i="21"/>
  <c r="Q64" i="20"/>
  <c r="U62" i="20"/>
  <c r="U58" i="20"/>
  <c r="U53" i="20"/>
  <c r="U61" i="20"/>
  <c r="I64" i="20"/>
  <c r="U54" i="20"/>
  <c r="U56" i="20"/>
  <c r="S64" i="20"/>
  <c r="T64" i="20"/>
  <c r="U49" i="20"/>
  <c r="E64" i="20"/>
  <c r="U48" i="20"/>
  <c r="U57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19" i="20"/>
  <c r="U29" i="20"/>
  <c r="U24" i="20"/>
  <c r="E37" i="20"/>
  <c r="U21" i="20"/>
  <c r="S37" i="20"/>
  <c r="T37" i="20"/>
  <c r="U46" i="20"/>
  <c r="U59" i="19"/>
  <c r="H40" i="16"/>
  <c r="U24" i="21" l="1"/>
  <c r="U40" i="21"/>
  <c r="U64" i="20"/>
  <c r="U37" i="20"/>
  <c r="D40" i="16" l="1"/>
  <c r="C40" i="16"/>
  <c r="E40" i="16" s="1"/>
  <c r="G40" i="16"/>
  <c r="I40" i="16" s="1"/>
  <c r="E39" i="16"/>
  <c r="G39" i="16"/>
  <c r="G38" i="16"/>
  <c r="I38" i="16" s="1"/>
  <c r="I39" i="16" l="1"/>
  <c r="T38" i="19"/>
  <c r="T47" i="19" s="1"/>
  <c r="S38" i="19"/>
  <c r="U38" i="19" l="1"/>
  <c r="U47" i="19" s="1"/>
  <c r="S47" i="19"/>
</calcChain>
</file>

<file path=xl/sharedStrings.xml><?xml version="1.0" encoding="utf-8"?>
<sst xmlns="http://schemas.openxmlformats.org/spreadsheetml/2006/main" count="459" uniqueCount="131">
  <si>
    <t>SUPERINTENDENCIA DE BANCOS</t>
  </si>
  <si>
    <t>GERENCIA DE ANÁLISIS Y REGULACIÓN</t>
  </si>
  <si>
    <t>Boletín Estadístico y Financiero</t>
  </si>
  <si>
    <t>EMPRESAS</t>
  </si>
  <si>
    <t>NOTAS GENERALES</t>
  </si>
  <si>
    <t>1.</t>
  </si>
  <si>
    <r>
      <rPr>
        <sz val="11"/>
        <color rgb="FF000000"/>
        <rFont val="Baskerville"/>
      </rPr>
      <t xml:space="preserve">Unidades económicas consideradas </t>
    </r>
    <r>
      <rPr>
        <b/>
        <sz val="11"/>
        <color rgb="FF000000"/>
        <rFont val="Baskerville"/>
      </rPr>
      <t>MIPYMES</t>
    </r>
    <r>
      <rPr>
        <sz val="11"/>
        <color rgb="FF000000"/>
        <rFont val="Baskerville"/>
      </rPr>
      <t xml:space="preserve"> o </t>
    </r>
    <r>
      <rPr>
        <b/>
        <sz val="11"/>
        <color rgb="FF000000"/>
        <rFont val="Baskerville"/>
      </rPr>
      <t xml:space="preserve">grandes empresas. </t>
    </r>
    <r>
      <rPr>
        <sz val="11"/>
        <color rgb="FF000000"/>
        <rFont val="Baskerville"/>
      </rPr>
      <t xml:space="preserve">Listado proporcionado por la </t>
    </r>
    <r>
      <rPr>
        <b/>
        <sz val="11"/>
        <color rgb="FF000000"/>
        <rFont val="Baskerville"/>
      </rPr>
      <t xml:space="preserve">Subsecretaría de Estado de Tributación (SET), </t>
    </r>
    <r>
      <rPr>
        <sz val="11"/>
        <color rgb="FF000000"/>
        <rFont val="Baskerville"/>
      </rPr>
      <t>confeccionado al: 31.12.2021</t>
    </r>
  </si>
  <si>
    <r>
      <rPr>
        <b/>
        <sz val="11"/>
        <color rgb="FF000000"/>
        <rFont val="Baskerville"/>
      </rPr>
      <t>Microempresa</t>
    </r>
    <r>
      <rPr>
        <sz val="11"/>
        <color rgb="FF000000"/>
        <rFont val="Baskerville"/>
      </rPr>
      <t xml:space="preserve">: ocupa hasta 10 personas y factura anualmente hasta un equivalente a G.500 millones;
</t>
    </r>
    <r>
      <rPr>
        <b/>
        <sz val="11"/>
        <color rgb="FF000000"/>
        <rFont val="Baskerville"/>
      </rPr>
      <t>Pequeña empresa</t>
    </r>
    <r>
      <rPr>
        <sz val="11"/>
        <color rgb="FF000000"/>
        <rFont val="Baskerville"/>
      </rPr>
      <t xml:space="preserve">: ocupa hasta 30 personas y factura anualmente hasta un equivalente a G.2.500 millones;
</t>
    </r>
    <r>
      <rPr>
        <b/>
        <sz val="11"/>
        <color rgb="FF000000"/>
        <rFont val="Baskerville"/>
      </rPr>
      <t>Mediana Empresa</t>
    </r>
    <r>
      <rPr>
        <sz val="11"/>
        <color rgb="FF000000"/>
        <rFont val="Baskerville"/>
      </rPr>
      <t xml:space="preserve">: ocupa hasta 50 personas y factura anualmente hasta un equivalente a G.6.000 millones;
</t>
    </r>
    <r>
      <rPr>
        <b/>
        <sz val="11"/>
        <color rgb="FF000000"/>
        <rFont val="Baskerville"/>
      </rPr>
      <t>Empresa grande</t>
    </r>
    <r>
      <rPr>
        <sz val="11"/>
        <color rgb="FF000000"/>
        <rFont val="Baskerville"/>
      </rPr>
      <t>: ocupa más de 50 personas y factura anualmente un importe mayor a G.6.000 millones.</t>
    </r>
  </si>
  <si>
    <t>2.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</si>
  <si>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</si>
  <si>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t>3.</t>
  </si>
  <si>
    <t>Los importes correspondientes a Moneda Extranjera se encuentran expresados en Guaranies, de acuerdo a la Cotización Referencial Mensual publicada por el Banco Central del Paraguay.</t>
  </si>
  <si>
    <t>4.</t>
  </si>
  <si>
    <t>La cantidad de operaciones no representa cantidad de personas.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</si>
  <si>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</si>
  <si>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</si>
  <si>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</si>
  <si>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</si>
  <si>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Acceso al Crédito de Bancos y Financieras</t>
  </si>
  <si>
    <t>Por Tipo de Entidad</t>
  </si>
  <si>
    <t>Por Entidad</t>
  </si>
  <si>
    <t>Por Zona Geográfica</t>
  </si>
  <si>
    <t xml:space="preserve">Por Actividad Principal del Deudor </t>
  </si>
  <si>
    <t xml:space="preserve">Por Rango  de Saldo </t>
  </si>
  <si>
    <t>Ir a inicio</t>
  </si>
  <si>
    <t>Acceso a Créditos de Bancos y Financieras (*)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</si>
  <si>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</si>
  <si>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</si>
  <si>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</si>
  <si>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</si>
  <si>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</si>
  <si>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</si>
  <si>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</si>
  <si>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</si>
  <si>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</si>
  <si>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</si>
  <si>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</si>
  <si>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</si>
  <si>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t>Acceso al Crédito por Tipo de Entidad</t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</si>
  <si>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</si>
  <si>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Saldo crédito 
(en millones de Guaraníes)</t>
  </si>
  <si>
    <t xml:space="preserve">Cantidad de Operaciones </t>
  </si>
  <si>
    <t>MN</t>
  </si>
  <si>
    <t>ME</t>
  </si>
  <si>
    <t xml:space="preserve">Bancos </t>
  </si>
  <si>
    <t>Financieras - Fondo Ganadero</t>
  </si>
  <si>
    <t>Total Micro</t>
  </si>
  <si>
    <t>Total Pequeña</t>
  </si>
  <si>
    <t>Total Mediana</t>
  </si>
  <si>
    <t>Total Grande</t>
  </si>
  <si>
    <t>Total (i + ii + iii + iv)</t>
  </si>
  <si>
    <t>Acceso al Crédito por Entidad</t>
  </si>
  <si>
    <t>Saldo crédito (en millones de Guaraníes)</t>
  </si>
  <si>
    <t xml:space="preserve">BANCOS </t>
  </si>
  <si>
    <t xml:space="preserve">Banco Nacional de Fomento </t>
  </si>
  <si>
    <t xml:space="preserve">Banco de la Nación Argentina </t>
  </si>
  <si>
    <t xml:space="preserve">Banco GNB Paraguay S.A. </t>
  </si>
  <si>
    <t xml:space="preserve">Banco Do Brasil S.A. </t>
  </si>
  <si>
    <t xml:space="preserve">Citibank N.A. </t>
  </si>
  <si>
    <t xml:space="preserve">Sudameris Bank S.A.E.C.A. </t>
  </si>
  <si>
    <t xml:space="preserve">Banco Itaú Paraguay S.A. </t>
  </si>
  <si>
    <t xml:space="preserve">Banco Continental S.A.E.C.A. </t>
  </si>
  <si>
    <t xml:space="preserve">Banco Regional S.A.E.C.A. </t>
  </si>
  <si>
    <t xml:space="preserve">Banco BASA S.A. </t>
  </si>
  <si>
    <t xml:space="preserve">Visión Banco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</si>
  <si>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</si>
  <si>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</si>
  <si>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</si>
  <si>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</si>
  <si>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</si>
  <si>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Solar Banco S.A.E  </t>
  </si>
  <si>
    <t>FINANCIERAS - FONDO GANADERO</t>
  </si>
  <si>
    <t xml:space="preserve">Financiera UENO S.A.E.C.A. </t>
  </si>
  <si>
    <t xml:space="preserve">Financiera Paraguayo - Japonesa  S.A.E.C.A. </t>
  </si>
  <si>
    <t xml:space="preserve">Finexpar S.A.E.C.A. </t>
  </si>
  <si>
    <t xml:space="preserve">Crisol y Encarnación Financiera (CEFISA) S.A.E.C.A. (1) </t>
  </si>
  <si>
    <t xml:space="preserve">Finlatina S.A. de Finanzas </t>
  </si>
  <si>
    <t xml:space="preserve">Tú Financiera S.A.E.C.A. </t>
  </si>
  <si>
    <t xml:space="preserve">Fic S.A. de Finanzas </t>
  </si>
  <si>
    <t>Fondo Ganadero</t>
  </si>
  <si>
    <t>TOTAL</t>
  </si>
  <si>
    <t>Cantidad de Operaciones</t>
  </si>
  <si>
    <t>Acceso al Crédito por Departamento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</si>
  <si>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</si>
  <si>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</si>
  <si>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</si>
  <si>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</si>
  <si>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</si>
  <si>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</si>
  <si>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</si>
  <si>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</si>
  <si>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</si>
  <si>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</si>
  <si>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</si>
  <si>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</si>
  <si>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</si>
  <si>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</si>
  <si>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</si>
  <si>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</si>
  <si>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</si>
  <si>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</si>
  <si>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</si>
  <si>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</si>
  <si>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</si>
  <si>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</si>
  <si>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</si>
  <si>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</si>
  <si>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</si>
  <si>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</si>
  <si>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</si>
  <si>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</si>
  <si>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</si>
  <si>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</si>
  <si>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</si>
  <si>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</si>
  <si>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</si>
  <si>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</si>
  <si>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</si>
  <si>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</si>
  <si>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</si>
  <si>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</si>
  <si>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</si>
  <si>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</si>
  <si>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RANGO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</si>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</sst>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5"/>
      <name val="Baskerville Old Face"/>
      <family val="1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sz val="11"/>
      <color rgb="FF000000"/>
      <name val="Baskerville"/>
    </font>
    <font>
      <b/>
      <sz val="11"/>
      <color rgb="FF000000"/>
      <name val="Baskervill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2" fillId="2" borderId="0" xfId="0" applyFont="1" applyFill="1"/>
    <xf numFmtId="41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41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25" fillId="0" borderId="0" xfId="10" applyFont="1"/>
    <xf numFmtId="37" fontId="7" fillId="3" borderId="0" xfId="10" applyFont="1" applyFill="1"/>
    <xf numFmtId="37" fontId="26" fillId="0" borderId="0" xfId="12" applyNumberFormat="1" applyFont="1" applyFill="1" applyAlignment="1" applyProtection="1"/>
    <xf numFmtId="37" fontId="27" fillId="0" borderId="0" xfId="10" applyFont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41" fontId="3" fillId="2" borderId="1" xfId="1" applyFont="1" applyFill="1" applyBorder="1"/>
    <xf numFmtId="41" fontId="3" fillId="5" borderId="0" xfId="1" applyFont="1" applyFill="1" applyBorder="1"/>
    <xf numFmtId="41" fontId="3" fillId="5" borderId="1" xfId="1" applyFont="1" applyFill="1" applyBorder="1"/>
    <xf numFmtId="41" fontId="0" fillId="0" borderId="0" xfId="1" applyFont="1"/>
    <xf numFmtId="0" fontId="28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0" xfId="1" applyFont="1" applyFill="1"/>
    <xf numFmtId="41" fontId="0" fillId="2" borderId="3" xfId="1" applyFont="1" applyFill="1" applyBorder="1"/>
    <xf numFmtId="41" fontId="0" fillId="0" borderId="3" xfId="1" applyFont="1" applyBorder="1"/>
    <xf numFmtId="41" fontId="0" fillId="2" borderId="0" xfId="1" applyFont="1" applyFill="1" applyBorder="1"/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28" fillId="0" borderId="0" xfId="1" applyFont="1"/>
    <xf numFmtId="0" fontId="28" fillId="0" borderId="0" xfId="0" applyFont="1"/>
    <xf numFmtId="41" fontId="0" fillId="0" borderId="1" xfId="1" applyFont="1" applyBorder="1"/>
    <xf numFmtId="41" fontId="28" fillId="5" borderId="0" xfId="1" applyFont="1" applyFill="1"/>
    <xf numFmtId="37" fontId="30" fillId="0" borderId="0" xfId="10" applyFont="1"/>
    <xf numFmtId="37" fontId="31" fillId="0" borderId="0" xfId="12" applyNumberFormat="1" applyFont="1" applyFill="1" applyAlignment="1" applyProtection="1">
      <alignment horizontal="left"/>
    </xf>
    <xf numFmtId="0" fontId="32" fillId="0" borderId="0" xfId="2" applyFont="1"/>
    <xf numFmtId="37" fontId="31" fillId="0" borderId="0" xfId="12" applyNumberFormat="1" applyFont="1" applyFill="1" applyAlignment="1" applyProtection="1"/>
    <xf numFmtId="37" fontId="33" fillId="0" borderId="0" xfId="10" applyFont="1"/>
    <xf numFmtId="37" fontId="32" fillId="0" borderId="0" xfId="2" applyNumberFormat="1" applyFont="1" applyFill="1" applyAlignment="1" applyProtection="1"/>
    <xf numFmtId="37" fontId="30" fillId="0" borderId="0" xfId="10" applyFont="1" applyAlignment="1">
      <alignment horizontal="left" indent="2"/>
    </xf>
    <xf numFmtId="37" fontId="32" fillId="0" borderId="0" xfId="2" applyNumberFormat="1" applyFont="1"/>
    <xf numFmtId="37" fontId="31" fillId="0" borderId="0" xfId="10" applyFont="1"/>
    <xf numFmtId="0" fontId="34" fillId="2" borderId="0" xfId="0" applyFont="1" applyFill="1"/>
    <xf numFmtId="37" fontId="10" fillId="4" borderId="0" xfId="10" applyFont="1" applyFill="1"/>
    <xf numFmtId="0" fontId="36" fillId="2" borderId="0" xfId="0" applyFont="1" applyFill="1" applyAlignment="1">
      <alignment horizontal="left" vertical="top" wrapText="1"/>
    </xf>
    <xf numFmtId="0" fontId="38" fillId="2" borderId="0" xfId="2" applyFont="1" applyFill="1" applyBorder="1"/>
    <xf numFmtId="0" fontId="38" fillId="2" borderId="0" xfId="2" applyFont="1" applyFill="1"/>
    <xf numFmtId="0" fontId="36" fillId="2" borderId="0" xfId="0" applyFont="1" applyFill="1"/>
    <xf numFmtId="9" fontId="36" fillId="0" borderId="0" xfId="3" applyFont="1"/>
    <xf numFmtId="0" fontId="36" fillId="0" borderId="0" xfId="0" applyFont="1"/>
    <xf numFmtId="0" fontId="37" fillId="2" borderId="3" xfId="0" applyFont="1" applyFill="1" applyBorder="1"/>
    <xf numFmtId="0" fontId="36" fillId="2" borderId="3" xfId="0" applyFont="1" applyFill="1" applyBorder="1"/>
    <xf numFmtId="9" fontId="36" fillId="0" borderId="3" xfId="3" applyFont="1" applyBorder="1"/>
    <xf numFmtId="0" fontId="36" fillId="0" borderId="3" xfId="0" applyFont="1" applyBorder="1"/>
    <xf numFmtId="0" fontId="41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/>
    </xf>
    <xf numFmtId="9" fontId="36" fillId="0" borderId="0" xfId="3" applyFont="1" applyBorder="1"/>
    <xf numFmtId="0" fontId="41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top" wrapText="1"/>
    </xf>
    <xf numFmtId="0" fontId="41" fillId="2" borderId="0" xfId="0" applyFont="1" applyFill="1"/>
    <xf numFmtId="41" fontId="42" fillId="2" borderId="0" xfId="1" applyFont="1" applyFill="1" applyBorder="1"/>
    <xf numFmtId="41" fontId="36" fillId="2" borderId="0" xfId="1" applyFont="1" applyFill="1" applyBorder="1"/>
    <xf numFmtId="41" fontId="41" fillId="2" borderId="0" xfId="1" applyFont="1" applyFill="1" applyBorder="1"/>
    <xf numFmtId="41" fontId="37" fillId="2" borderId="0" xfId="1" applyFont="1" applyFill="1" applyBorder="1"/>
    <xf numFmtId="0" fontId="42" fillId="2" borderId="0" xfId="0" applyFont="1" applyFill="1"/>
    <xf numFmtId="0" fontId="40" fillId="2" borderId="0" xfId="0" applyFont="1" applyFill="1"/>
    <xf numFmtId="0" fontId="44" fillId="2" borderId="0" xfId="2" applyFont="1" applyFill="1"/>
    <xf numFmtId="0" fontId="44" fillId="2" borderId="0" xfId="2" applyFont="1" applyFill="1" applyBorder="1"/>
    <xf numFmtId="0" fontId="36" fillId="2" borderId="0" xfId="0" applyFont="1" applyFill="1" applyAlignment="1">
      <alignment horizontal="center" vertical="center"/>
    </xf>
    <xf numFmtId="0" fontId="35" fillId="2" borderId="3" xfId="0" applyFont="1" applyFill="1" applyBorder="1"/>
    <xf numFmtId="41" fontId="36" fillId="0" borderId="0" xfId="1" applyFont="1"/>
    <xf numFmtId="0" fontId="37" fillId="2" borderId="0" xfId="0" applyFont="1" applyFill="1"/>
    <xf numFmtId="41" fontId="34" fillId="2" borderId="0" xfId="1" applyFont="1" applyFill="1" applyBorder="1"/>
    <xf numFmtId="41" fontId="35" fillId="2" borderId="0" xfId="1" applyFont="1" applyFill="1" applyBorder="1"/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/>
    </xf>
    <xf numFmtId="0" fontId="42" fillId="0" borderId="0" xfId="0" applyFont="1"/>
    <xf numFmtId="0" fontId="41" fillId="2" borderId="0" xfId="0" applyFont="1" applyFill="1" applyAlignment="1">
      <alignment horizontal="center"/>
    </xf>
    <xf numFmtId="0" fontId="41" fillId="2" borderId="1" xfId="0" applyFont="1" applyFill="1" applyBorder="1" applyAlignment="1">
      <alignment horizontal="center"/>
    </xf>
    <xf numFmtId="41" fontId="42" fillId="0" borderId="0" xfId="1" applyFont="1"/>
    <xf numFmtId="0" fontId="41" fillId="5" borderId="0" xfId="0" applyFont="1" applyFill="1"/>
    <xf numFmtId="0" fontId="42" fillId="2" borderId="0" xfId="0" applyFont="1" applyFill="1" applyAlignment="1">
      <alignment horizontal="left" indent="2"/>
    </xf>
    <xf numFmtId="41" fontId="36" fillId="2" borderId="0" xfId="1" applyFont="1" applyFill="1"/>
    <xf numFmtId="41" fontId="36" fillId="2" borderId="3" xfId="1" applyFont="1" applyFill="1" applyBorder="1"/>
    <xf numFmtId="41" fontId="36" fillId="0" borderId="3" xfId="1" applyFont="1" applyBorder="1"/>
    <xf numFmtId="41" fontId="36" fillId="2" borderId="0" xfId="1" applyFont="1" applyFill="1" applyAlignment="1">
      <alignment horizontal="center" vertical="center"/>
    </xf>
    <xf numFmtId="41" fontId="37" fillId="2" borderId="0" xfId="1" applyFont="1" applyFill="1" applyBorder="1" applyAlignment="1">
      <alignment horizontal="center" vertical="center"/>
    </xf>
    <xf numFmtId="41" fontId="36" fillId="2" borderId="0" xfId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37" fillId="2" borderId="0" xfId="1" applyFont="1" applyFill="1" applyAlignment="1">
      <alignment horizontal="center"/>
    </xf>
    <xf numFmtId="41" fontId="37" fillId="2" borderId="0" xfId="1" applyFont="1" applyFill="1" applyBorder="1" applyAlignment="1">
      <alignment horizontal="center"/>
    </xf>
    <xf numFmtId="41" fontId="37" fillId="2" borderId="1" xfId="1" applyFont="1" applyFill="1" applyBorder="1" applyAlignment="1">
      <alignment horizontal="center"/>
    </xf>
    <xf numFmtId="41" fontId="36" fillId="5" borderId="0" xfId="1" applyFont="1" applyFill="1" applyBorder="1"/>
    <xf numFmtId="41" fontId="34" fillId="5" borderId="0" xfId="1" applyFont="1" applyFill="1" applyBorder="1"/>
    <xf numFmtId="41" fontId="36" fillId="0" borderId="1" xfId="1" applyFont="1" applyBorder="1"/>
    <xf numFmtId="41" fontId="34" fillId="2" borderId="1" xfId="1" applyFont="1" applyFill="1" applyBorder="1"/>
    <xf numFmtId="41" fontId="34" fillId="5" borderId="1" xfId="1" applyFont="1" applyFill="1" applyBorder="1"/>
    <xf numFmtId="0" fontId="37" fillId="0" borderId="0" xfId="0" applyFont="1"/>
    <xf numFmtId="41" fontId="37" fillId="0" borderId="0" xfId="1" applyFont="1"/>
    <xf numFmtId="41" fontId="37" fillId="5" borderId="0" xfId="1" applyFont="1" applyFill="1"/>
    <xf numFmtId="0" fontId="35" fillId="2" borderId="0" xfId="0" applyFont="1" applyFill="1"/>
    <xf numFmtId="41" fontId="35" fillId="2" borderId="0" xfId="1" applyFont="1" applyFill="1" applyBorder="1" applyAlignment="1">
      <alignment horizontal="center"/>
    </xf>
    <xf numFmtId="41" fontId="35" fillId="2" borderId="0" xfId="1" applyFont="1" applyFill="1" applyBorder="1" applyAlignment="1">
      <alignment horizontal="center" vertical="center"/>
    </xf>
    <xf numFmtId="41" fontId="35" fillId="2" borderId="0" xfId="1" applyFont="1" applyFill="1" applyAlignment="1">
      <alignment horizontal="center"/>
    </xf>
    <xf numFmtId="41" fontId="35" fillId="2" borderId="1" xfId="1" applyFont="1" applyFill="1" applyBorder="1" applyAlignment="1">
      <alignment horizontal="center"/>
    </xf>
    <xf numFmtId="3" fontId="36" fillId="2" borderId="0" xfId="1" applyNumberFormat="1" applyFont="1" applyFill="1" applyBorder="1"/>
    <xf numFmtId="3" fontId="36" fillId="2" borderId="0" xfId="1" applyNumberFormat="1" applyFont="1" applyFill="1"/>
    <xf numFmtId="3" fontId="36" fillId="5" borderId="0" xfId="1" applyNumberFormat="1" applyFont="1" applyFill="1" applyBorder="1"/>
    <xf numFmtId="3" fontId="36" fillId="0" borderId="0" xfId="1" applyNumberFormat="1" applyFont="1"/>
    <xf numFmtId="3" fontId="34" fillId="2" borderId="0" xfId="1" applyNumberFormat="1" applyFont="1" applyFill="1" applyBorder="1"/>
    <xf numFmtId="3" fontId="34" fillId="5" borderId="0" xfId="1" applyNumberFormat="1" applyFont="1" applyFill="1" applyBorder="1"/>
    <xf numFmtId="3" fontId="36" fillId="0" borderId="1" xfId="1" applyNumberFormat="1" applyFont="1" applyBorder="1"/>
    <xf numFmtId="3" fontId="34" fillId="2" borderId="1" xfId="1" applyNumberFormat="1" applyFont="1" applyFill="1" applyBorder="1"/>
    <xf numFmtId="3" fontId="34" fillId="5" borderId="1" xfId="1" applyNumberFormat="1" applyFont="1" applyFill="1" applyBorder="1"/>
    <xf numFmtId="3" fontId="37" fillId="0" borderId="0" xfId="1" applyNumberFormat="1" applyFont="1"/>
    <xf numFmtId="3" fontId="37" fillId="5" borderId="0" xfId="1" applyNumberFormat="1" applyFont="1" applyFill="1"/>
    <xf numFmtId="0" fontId="36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1" fontId="36" fillId="0" borderId="0" xfId="0" applyNumberFormat="1" applyFont="1"/>
    <xf numFmtId="41" fontId="36" fillId="5" borderId="1" xfId="1" applyFont="1" applyFill="1" applyBorder="1"/>
    <xf numFmtId="0" fontId="36" fillId="2" borderId="0" xfId="0" applyFont="1" applyFill="1" applyAlignment="1">
      <alignment horizontal="left" indent="2"/>
    </xf>
    <xf numFmtId="0" fontId="36" fillId="0" borderId="0" xfId="0" applyFont="1" applyAlignment="1">
      <alignment horizontal="left" indent="2"/>
    </xf>
    <xf numFmtId="41" fontId="37" fillId="5" borderId="0" xfId="1" applyFont="1" applyFill="1" applyBorder="1"/>
    <xf numFmtId="41" fontId="37" fillId="2" borderId="0" xfId="1" applyFont="1" applyFill="1"/>
    <xf numFmtId="41" fontId="42" fillId="2" borderId="0" xfId="1" applyFont="1" applyFill="1" applyBorder="1" applyAlignment="1">
      <alignment horizontal="center" vertical="center"/>
    </xf>
    <xf numFmtId="41" fontId="41" fillId="5" borderId="0" xfId="1" applyFont="1" applyFill="1" applyBorder="1" applyAlignment="1">
      <alignment horizontal="center" vertical="center"/>
    </xf>
    <xf numFmtId="41" fontId="42" fillId="2" borderId="1" xfId="1" applyFont="1" applyFill="1" applyBorder="1" applyAlignment="1">
      <alignment horizontal="center" vertical="center"/>
    </xf>
    <xf numFmtId="41" fontId="41" fillId="5" borderId="1" xfId="1" applyFont="1" applyFill="1" applyBorder="1" applyAlignment="1">
      <alignment horizontal="center" vertical="center"/>
    </xf>
    <xf numFmtId="41" fontId="41" fillId="2" borderId="0" xfId="1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0" fontId="36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46" fillId="2" borderId="0" xfId="0" applyFont="1" applyFill="1" applyAlignment="1">
      <alignment horizontal="left" vertical="top" wrapText="1"/>
    </xf>
    <xf numFmtId="0" fontId="35" fillId="2" borderId="0" xfId="0" applyFont="1" applyFill="1" applyAlignment="1">
      <alignment horizontal="left" vertical="center"/>
    </xf>
    <xf numFmtId="37" fontId="16" fillId="3" borderId="0" xfId="10" applyFont="1" applyFill="1" applyAlignment="1">
      <alignment horizontal="center"/>
    </xf>
    <xf numFmtId="0" fontId="41" fillId="2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wrapText="1"/>
    </xf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41" fontId="37" fillId="2" borderId="2" xfId="1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/>
    </xf>
    <xf numFmtId="41" fontId="37" fillId="2" borderId="2" xfId="1" applyFont="1" applyFill="1" applyBorder="1" applyAlignment="1">
      <alignment horizontal="center" vertical="center" wrapText="1"/>
    </xf>
    <xf numFmtId="41" fontId="35" fillId="2" borderId="2" xfId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41" fontId="35" fillId="2" borderId="2" xfId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41" fontId="2" fillId="2" borderId="2" xfId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1" fontId="2" fillId="2" borderId="2" xfId="1" applyFont="1" applyFill="1" applyBorder="1" applyAlignment="1">
      <alignment horizontal="center" vertical="center" wrapText="1"/>
    </xf>
  </cellXfs>
  <cellStyles count="13">
    <cellStyle name="Hipervínculo" xfId="2" builtinId="8"/>
    <cellStyle name="Hipervínculo 2" xfId="12" xr:uid="{234B6F96-9BD4-499C-BB59-1DC0D772F1A5}"/>
    <cellStyle name="Millares [0]" xfId="1" builtinId="6"/>
    <cellStyle name="Millares [0] 2" xfId="8" xr:uid="{00000000-0005-0000-0000-000003000000}"/>
    <cellStyle name="Millares [0] 3" xfId="6" xr:uid="{00000000-0005-0000-0000-000004000000}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Porcentaje" xfId="3" builtinId="5"/>
    <cellStyle name="Porcentaje 2" xfId="9" xr:uid="{00000000-0005-0000-0000-000009000000}"/>
    <cellStyle name="Porcentaje 3" xfId="5" xr:uid="{00000000-0005-0000-0000-00000A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118110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2</xdr:col>
      <xdr:colOff>245746</xdr:colOff>
      <xdr:row>7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33350"/>
          <a:ext cx="1590675" cy="1285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Desktop/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zoomScale="115" zoomScaleNormal="115" zoomScaleSheetLayoutView="80" workbookViewId="0">
      <selection activeCell="B1" sqref="B1:M8"/>
    </sheetView>
  </sheetViews>
  <sheetFormatPr baseColWidth="10" defaultColWidth="14.6640625" defaultRowHeight="13.8" x14ac:dyDescent="0.3"/>
  <cols>
    <col min="1" max="1" width="2.88671875" style="8" customWidth="1"/>
    <col min="2" max="2" width="27.88671875" style="8" customWidth="1"/>
    <col min="3" max="5" width="13.6640625" style="8" customWidth="1"/>
    <col min="6" max="6" width="3.33203125" style="8" customWidth="1"/>
    <col min="7" max="7" width="13.6640625" style="8" customWidth="1"/>
    <col min="8" max="8" width="22.33203125" style="8" customWidth="1"/>
    <col min="9" max="12" width="13.6640625" style="8" customWidth="1"/>
    <col min="13" max="13" width="3.33203125" style="8" customWidth="1"/>
    <col min="14" max="14" width="13.6640625" style="8" customWidth="1"/>
    <col min="15" max="16384" width="14.6640625" style="8"/>
  </cols>
  <sheetData>
    <row r="1" spans="1:14" x14ac:dyDescent="0.3">
      <c r="A1" s="61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x14ac:dyDescent="0.3">
      <c r="A2" s="61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4" x14ac:dyDescent="0.3">
      <c r="A3" s="61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4" ht="27.75" customHeight="1" x14ac:dyDescent="0.5">
      <c r="A4" s="6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9"/>
    </row>
    <row r="5" spans="1:14" ht="18" x14ac:dyDescent="0.35">
      <c r="A5" s="61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0"/>
    </row>
    <row r="6" spans="1:14" ht="15.75" customHeight="1" x14ac:dyDescent="0.3">
      <c r="A6" s="61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1"/>
    </row>
    <row r="7" spans="1:14" x14ac:dyDescent="0.3">
      <c r="A7" s="61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4" x14ac:dyDescent="0.3">
      <c r="A8" s="61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 ht="28.8" x14ac:dyDescent="0.55000000000000004">
      <c r="A9" s="61"/>
      <c r="B9" s="156" t="s">
        <v>0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1:14" ht="23.4" customHeight="1" x14ac:dyDescent="0.3">
      <c r="A10" s="61"/>
      <c r="B10" s="150" t="s">
        <v>1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</row>
    <row r="11" spans="1:14" ht="29.4" customHeight="1" x14ac:dyDescent="0.3">
      <c r="A11" s="6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</row>
    <row r="12" spans="1:14" ht="15.75" customHeight="1" x14ac:dyDescent="0.45">
      <c r="B12" s="155"/>
      <c r="C12" s="155"/>
      <c r="D12" s="155"/>
      <c r="E12" s="155"/>
      <c r="F12" s="155"/>
      <c r="G12" s="155"/>
      <c r="H12" s="155"/>
      <c r="I12" s="155"/>
    </row>
    <row r="13" spans="1:14" ht="33" x14ac:dyDescent="0.6">
      <c r="B13" s="151" t="s">
        <v>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</row>
    <row r="14" spans="1:14" ht="9" customHeight="1" x14ac:dyDescent="0.3"/>
    <row r="15" spans="1:14" ht="33" x14ac:dyDescent="0.6">
      <c r="B15" s="151" t="s">
        <v>3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</row>
    <row r="16" spans="1:14" ht="12.75" customHeight="1" x14ac:dyDescent="0.55000000000000004">
      <c r="B16" s="13"/>
      <c r="C16" s="13"/>
      <c r="D16" s="13"/>
      <c r="E16" s="13"/>
      <c r="F16" s="13"/>
      <c r="G16" s="13"/>
      <c r="H16" s="13"/>
      <c r="I16" s="13"/>
    </row>
    <row r="17" spans="1:13" ht="29.4" x14ac:dyDescent="0.55000000000000004">
      <c r="B17" s="152">
        <v>44926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</row>
    <row r="18" spans="1:13" ht="11.25" customHeight="1" x14ac:dyDescent="0.55000000000000004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 x14ac:dyDescent="0.3">
      <c r="B19" s="158" t="s">
        <v>4</v>
      </c>
      <c r="C19" s="158"/>
      <c r="D19" s="158"/>
      <c r="E19" s="158"/>
      <c r="F19" s="158"/>
      <c r="G19" s="158"/>
      <c r="H19" s="158"/>
      <c r="I19" s="60"/>
      <c r="J19" s="60"/>
      <c r="K19" s="60"/>
      <c r="L19" s="60"/>
      <c r="M19" s="60"/>
    </row>
    <row r="20" spans="1:13" s="4" customFormat="1" ht="13.5" customHeight="1" x14ac:dyDescent="0.3">
      <c r="A20" s="62" t="s">
        <v>5</v>
      </c>
      <c r="B20" s="157" t="s">
        <v>6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</row>
    <row r="21" spans="1:13" s="4" customFormat="1" ht="60.75" customHeight="1" x14ac:dyDescent="0.3">
      <c r="A21" s="62"/>
      <c r="B21" s="157" t="s">
        <v>7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3" s="4" customFormat="1" ht="14.25" customHeight="1" x14ac:dyDescent="0.3">
      <c r="A22" s="62" t="s">
        <v>8</v>
      </c>
      <c r="B22" s="153" t="s">
        <v>9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1:13" s="4" customFormat="1" ht="14.25" customHeight="1" x14ac:dyDescent="0.3">
      <c r="A23" s="62" t="s">
        <v>10</v>
      </c>
      <c r="B23" s="153" t="s">
        <v>11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s="4" customFormat="1" ht="14.25" customHeight="1" x14ac:dyDescent="0.3">
      <c r="A24" s="62" t="s">
        <v>12</v>
      </c>
      <c r="B24" s="153" t="s">
        <v>13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5" spans="1:13" ht="28.8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1:13" ht="29.4" customHeight="1" x14ac:dyDescent="0.3">
      <c r="A26" s="61"/>
      <c r="B26" s="154" t="s">
        <v>14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</row>
    <row r="27" spans="1:13" ht="29.4" customHeight="1" x14ac:dyDescent="0.3">
      <c r="A27" s="61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</row>
    <row r="28" spans="1:13" ht="29.4" x14ac:dyDescent="0.55000000000000004">
      <c r="B28" s="14"/>
      <c r="C28" s="14"/>
      <c r="D28" s="14"/>
      <c r="E28" s="14"/>
      <c r="F28" s="14"/>
      <c r="G28" s="14"/>
      <c r="H28" s="14"/>
      <c r="I28" s="15"/>
    </row>
    <row r="29" spans="1:13" ht="29.4" x14ac:dyDescent="0.55000000000000004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  <mergeCell ref="B1:M8"/>
    <mergeCell ref="B10:M11"/>
    <mergeCell ref="B13:M13"/>
    <mergeCell ref="B15:M15"/>
    <mergeCell ref="B17:M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2"/>
  <sheetViews>
    <sheetView showGridLines="0" tabSelected="1" zoomScaleNormal="100" workbookViewId="0">
      <selection activeCell="G33" sqref="G33"/>
    </sheetView>
  </sheetViews>
  <sheetFormatPr baseColWidth="10" defaultColWidth="14.6640625" defaultRowHeight="18" x14ac:dyDescent="0.35"/>
  <cols>
    <col min="1" max="1" width="8.6640625" style="8" customWidth="1"/>
    <col min="2" max="2" width="46.33203125" style="21" customWidth="1"/>
    <col min="3" max="4" width="13.6640625" style="8" customWidth="1"/>
    <col min="5" max="5" width="12.88671875" style="8" customWidth="1"/>
    <col min="6" max="6" width="5.6640625" style="8" customWidth="1"/>
    <col min="7" max="7" width="15.44140625" style="8" customWidth="1"/>
    <col min="8" max="8" width="13.6640625" style="8" customWidth="1"/>
    <col min="9" max="9" width="20.33203125" style="8" customWidth="1"/>
    <col min="10" max="10" width="3.33203125" style="8" customWidth="1"/>
    <col min="11" max="11" width="5" style="8" customWidth="1"/>
    <col min="12" max="13" width="13.6640625" style="8" customWidth="1"/>
    <col min="14" max="14" width="3.33203125" style="8" customWidth="1"/>
    <col min="15" max="17" width="13.6640625" style="8" customWidth="1"/>
    <col min="18" max="16384" width="14.6640625" style="8"/>
  </cols>
  <sheetData>
    <row r="1" spans="1:15" x14ac:dyDescent="0.35">
      <c r="A1" s="7"/>
      <c r="B1" s="24" t="s">
        <v>15</v>
      </c>
      <c r="C1" s="7"/>
      <c r="D1" s="7"/>
      <c r="E1" s="7"/>
      <c r="F1" s="7"/>
      <c r="G1" s="24" t="s">
        <v>2</v>
      </c>
      <c r="H1" s="7"/>
      <c r="I1" s="7"/>
    </row>
    <row r="2" spans="1:15" x14ac:dyDescent="0.35">
      <c r="A2" s="17"/>
      <c r="B2" s="24" t="s">
        <v>16</v>
      </c>
      <c r="C2" s="17"/>
      <c r="D2" s="17"/>
      <c r="E2" s="17"/>
      <c r="F2" s="17"/>
      <c r="G2" s="24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4" x14ac:dyDescent="0.4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3.8" x14ac:dyDescent="0.3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4" x14ac:dyDescent="0.4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4" x14ac:dyDescent="0.4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3.8" x14ac:dyDescent="0.3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4" x14ac:dyDescent="0.45">
      <c r="A8" s="159" t="s">
        <v>17</v>
      </c>
      <c r="B8" s="159"/>
      <c r="C8" s="159"/>
      <c r="D8" s="159"/>
      <c r="E8" s="159"/>
      <c r="F8" s="159"/>
      <c r="G8" s="159"/>
      <c r="H8" s="159"/>
      <c r="I8" s="159"/>
      <c r="J8" s="12"/>
      <c r="K8" s="12"/>
      <c r="L8" s="12"/>
      <c r="M8" s="20"/>
      <c r="N8" s="20"/>
      <c r="O8" s="20"/>
    </row>
    <row r="9" spans="1:15" ht="13.8" x14ac:dyDescent="0.3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3.8" x14ac:dyDescent="0.3">
      <c r="A10" s="17"/>
      <c r="B10" s="17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3.8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51" customFormat="1" ht="21" x14ac:dyDescent="0.4">
      <c r="B12" s="52" t="s">
        <v>18</v>
      </c>
      <c r="G12" s="53">
        <v>1</v>
      </c>
      <c r="H12" s="54"/>
    </row>
    <row r="13" spans="1:15" s="51" customFormat="1" ht="6" customHeight="1" x14ac:dyDescent="0.4">
      <c r="B13" s="55"/>
      <c r="C13" s="55"/>
      <c r="D13" s="55"/>
      <c r="E13" s="55"/>
      <c r="F13" s="55"/>
      <c r="G13" s="54"/>
    </row>
    <row r="14" spans="1:15" s="51" customFormat="1" ht="21" x14ac:dyDescent="0.4">
      <c r="B14" s="54" t="s">
        <v>19</v>
      </c>
      <c r="G14" s="56">
        <v>2</v>
      </c>
    </row>
    <row r="15" spans="1:15" s="51" customFormat="1" ht="6" customHeight="1" x14ac:dyDescent="0.4">
      <c r="B15" s="55"/>
      <c r="C15" s="55"/>
      <c r="D15" s="55"/>
      <c r="E15" s="55"/>
      <c r="F15" s="55"/>
      <c r="G15" s="54"/>
    </row>
    <row r="16" spans="1:15" s="51" customFormat="1" ht="21" x14ac:dyDescent="0.4">
      <c r="B16" s="54" t="s">
        <v>20</v>
      </c>
      <c r="G16" s="56">
        <v>3</v>
      </c>
    </row>
    <row r="17" spans="1:9" s="51" customFormat="1" ht="6" customHeight="1" x14ac:dyDescent="0.4">
      <c r="B17" s="57"/>
    </row>
    <row r="18" spans="1:9" s="51" customFormat="1" ht="21" x14ac:dyDescent="0.4">
      <c r="B18" s="54" t="s">
        <v>21</v>
      </c>
      <c r="G18" s="58">
        <v>4</v>
      </c>
    </row>
    <row r="19" spans="1:9" s="51" customFormat="1" ht="6" customHeight="1" x14ac:dyDescent="0.4">
      <c r="G19" s="59"/>
    </row>
    <row r="20" spans="1:9" s="51" customFormat="1" ht="21" x14ac:dyDescent="0.4">
      <c r="B20" s="54" t="s">
        <v>22</v>
      </c>
      <c r="G20" s="58">
        <v>5</v>
      </c>
    </row>
    <row r="21" spans="1:9" s="51" customFormat="1" ht="6" customHeight="1" x14ac:dyDescent="0.4">
      <c r="B21" s="54"/>
      <c r="G21" s="59"/>
    </row>
    <row r="22" spans="1:9" s="51" customFormat="1" ht="21" x14ac:dyDescent="0.4">
      <c r="B22" s="54" t="s">
        <v>23</v>
      </c>
      <c r="G22" s="58">
        <v>6</v>
      </c>
    </row>
    <row r="23" spans="1:9" s="23" customFormat="1" ht="6" customHeight="1" x14ac:dyDescent="0.35">
      <c r="B23" s="25"/>
      <c r="C23" s="26"/>
      <c r="D23" s="26"/>
      <c r="E23" s="26"/>
      <c r="F23" s="26"/>
      <c r="G23" s="27"/>
      <c r="H23" s="26"/>
    </row>
    <row r="24" spans="1:9" s="23" customFormat="1" ht="6" customHeight="1" x14ac:dyDescent="0.35">
      <c r="H24" s="22"/>
    </row>
    <row r="26" spans="1:9" ht="13.8" x14ac:dyDescent="0.3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13.8" x14ac:dyDescent="0.3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3.8" x14ac:dyDescent="0.3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3.8" x14ac:dyDescent="0.3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3.8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3.8" x14ac:dyDescent="0.3">
      <c r="B31" s="20"/>
      <c r="C31" s="20"/>
      <c r="D31" s="20"/>
      <c r="E31" s="20"/>
      <c r="F31" s="20"/>
      <c r="G31" s="20"/>
    </row>
    <row r="32" spans="1:9" ht="13.8" x14ac:dyDescent="0.3">
      <c r="B32" s="20"/>
      <c r="C32" s="20"/>
      <c r="D32" s="20"/>
      <c r="E32" s="20"/>
      <c r="F32" s="20"/>
      <c r="G32" s="20"/>
    </row>
  </sheetData>
  <mergeCells count="1">
    <mergeCell ref="A8:I8"/>
  </mergeCells>
  <hyperlinks>
    <hyperlink ref="G12" location="'1_Acceso'!Área_de_impresión" display="'1_Acceso'!Área_de_impresión" xr:uid="{8E83723B-458E-4251-B77D-BA7D218A2709}"/>
    <hyperlink ref="G14" location="'2_TipoEntidad '!Área_de_impresión" display="'2_TipoEntidad '!Área_de_impresión" xr:uid="{BBAB6D98-0A41-43A1-80FD-465F3CB02F59}"/>
    <hyperlink ref="G20" location="'4_Actividad del Deudor '!Área_de_impresión" display="'4_Actividad del Deudor '!Área_de_impresión" xr:uid="{EA276792-C642-4EC9-A327-A4175BACE6CA}"/>
    <hyperlink ref="G22" location="'5_Rango de Saldo'!Área_de_impresión" display="'5_Rango de Saldo'!Área_de_impresión" xr:uid="{E6A53C97-298A-4D67-BF6C-0AC139E51675}"/>
    <hyperlink ref="G18" location="'3_Zona'!Área_de_impresión" display="'3_Zona'!Área_de_impresión" xr:uid="{6BDC0C58-0C69-423A-9838-45B3E8FBF79F}"/>
    <hyperlink ref="G16" location="'2_TipoEntidad '!Área_de_impresión" display="'2_TipoEntidad '!Área_de_impresión" xr:uid="{0BA7F03D-ACD7-4D66-A635-028B76F16C63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topLeftCell="A11" zoomScaleNormal="100" workbookViewId="0">
      <selection activeCell="D20" sqref="D20"/>
    </sheetView>
  </sheetViews>
  <sheetFormatPr baseColWidth="10" defaultColWidth="11.44140625" defaultRowHeight="14.4" x14ac:dyDescent="0.3"/>
  <cols>
    <col min="1" max="1" width="1.6640625" style="67" customWidth="1"/>
    <col min="2" max="2" width="20.44140625" style="67" customWidth="1"/>
    <col min="3" max="3" width="20.88671875" style="67" customWidth="1"/>
    <col min="4" max="5" width="28.109375" style="67" customWidth="1"/>
    <col min="6" max="6" width="24.6640625" style="67" customWidth="1"/>
    <col min="7" max="7" width="24.44140625" style="66" customWidth="1"/>
    <col min="8" max="8" width="1.6640625" style="67" customWidth="1"/>
    <col min="9" max="16384" width="11.44140625" style="67"/>
  </cols>
  <sheetData>
    <row r="1" spans="1:8" x14ac:dyDescent="0.3">
      <c r="A1" s="63"/>
      <c r="B1" s="64" t="s">
        <v>24</v>
      </c>
      <c r="C1" s="65"/>
      <c r="D1" s="65"/>
      <c r="E1" s="65"/>
      <c r="F1" s="65"/>
    </row>
    <row r="2" spans="1:8" x14ac:dyDescent="0.3">
      <c r="A2" s="63"/>
      <c r="B2" s="64"/>
      <c r="C2" s="65"/>
      <c r="D2" s="65"/>
      <c r="E2" s="65"/>
      <c r="F2" s="65"/>
    </row>
    <row r="3" spans="1:8" x14ac:dyDescent="0.3">
      <c r="A3" s="63"/>
      <c r="B3" s="64"/>
      <c r="C3" s="65"/>
      <c r="D3" s="65"/>
      <c r="E3" s="65"/>
      <c r="F3" s="65"/>
    </row>
    <row r="4" spans="1:8" x14ac:dyDescent="0.3">
      <c r="A4" s="63"/>
      <c r="B4" s="64"/>
      <c r="C4" s="65"/>
      <c r="D4" s="65"/>
      <c r="E4" s="65"/>
      <c r="F4" s="65"/>
    </row>
    <row r="5" spans="1:8" x14ac:dyDescent="0.3">
      <c r="A5" s="63"/>
      <c r="B5" s="64"/>
      <c r="C5" s="65"/>
      <c r="D5" s="65"/>
      <c r="E5" s="65"/>
      <c r="F5" s="65"/>
    </row>
    <row r="6" spans="1:8" x14ac:dyDescent="0.3">
      <c r="A6" s="63"/>
      <c r="B6" s="64"/>
      <c r="C6" s="65"/>
      <c r="D6" s="65"/>
      <c r="E6" s="65"/>
      <c r="F6" s="65"/>
    </row>
    <row r="7" spans="1:8" x14ac:dyDescent="0.3">
      <c r="A7" s="63"/>
      <c r="B7" s="64"/>
      <c r="C7" s="65"/>
      <c r="D7" s="65"/>
      <c r="E7" s="65"/>
      <c r="F7" s="65"/>
    </row>
    <row r="8" spans="1:8" ht="18" x14ac:dyDescent="0.3">
      <c r="A8" s="65"/>
      <c r="B8" s="161" t="s">
        <v>25</v>
      </c>
      <c r="C8" s="161"/>
      <c r="D8" s="161"/>
      <c r="E8" s="161"/>
      <c r="F8" s="161"/>
      <c r="G8" s="161"/>
      <c r="H8" s="161"/>
    </row>
    <row r="9" spans="1:8" ht="18" x14ac:dyDescent="0.3">
      <c r="A9" s="65"/>
      <c r="B9" s="162" t="s">
        <v>26</v>
      </c>
      <c r="C9" s="162"/>
      <c r="D9" s="162"/>
      <c r="E9" s="162"/>
      <c r="F9" s="162"/>
      <c r="G9" s="162"/>
      <c r="H9" s="162"/>
    </row>
    <row r="10" spans="1:8" ht="15" thickBot="1" x14ac:dyDescent="0.35">
      <c r="A10" s="65"/>
      <c r="B10" s="68"/>
      <c r="C10" s="69"/>
      <c r="D10" s="69"/>
      <c r="E10" s="69"/>
      <c r="F10" s="69"/>
      <c r="G10" s="70"/>
      <c r="H10" s="71"/>
    </row>
    <row r="11" spans="1:8" x14ac:dyDescent="0.3">
      <c r="A11" s="65"/>
      <c r="B11" s="65"/>
      <c r="C11" s="65"/>
      <c r="D11" s="65"/>
      <c r="E11" s="65"/>
      <c r="F11" s="65"/>
    </row>
    <row r="12" spans="1:8" x14ac:dyDescent="0.3">
      <c r="A12" s="65"/>
      <c r="B12" s="65"/>
      <c r="C12" s="65"/>
      <c r="D12" s="65"/>
      <c r="E12" s="65"/>
      <c r="F12" s="65"/>
    </row>
    <row r="13" spans="1:8" ht="24" customHeight="1" x14ac:dyDescent="0.3">
      <c r="A13" s="65"/>
      <c r="B13" s="65"/>
      <c r="C13" s="72"/>
      <c r="D13" s="160" t="s">
        <v>27</v>
      </c>
      <c r="E13" s="160"/>
      <c r="F13" s="160"/>
      <c r="G13" s="73"/>
      <c r="H13" s="74"/>
    </row>
    <row r="14" spans="1:8" ht="16.2" x14ac:dyDescent="0.3">
      <c r="A14" s="65"/>
      <c r="B14" s="65"/>
      <c r="C14" s="72"/>
      <c r="D14" s="75"/>
      <c r="E14" s="75"/>
      <c r="F14" s="75"/>
      <c r="G14" s="73"/>
      <c r="H14" s="66"/>
    </row>
    <row r="15" spans="1:8" ht="32.25" customHeight="1" x14ac:dyDescent="0.3">
      <c r="A15" s="65"/>
      <c r="B15" s="65"/>
      <c r="C15" s="72" t="s">
        <v>28</v>
      </c>
      <c r="D15" s="76" t="s">
        <v>29</v>
      </c>
      <c r="E15" s="76" t="s">
        <v>30</v>
      </c>
      <c r="F15" s="76" t="s">
        <v>31</v>
      </c>
      <c r="G15" s="73"/>
      <c r="H15" s="66"/>
    </row>
    <row r="16" spans="1:8" ht="16.2" x14ac:dyDescent="0.35">
      <c r="A16" s="65"/>
      <c r="B16" s="65"/>
      <c r="C16" s="77" t="s">
        <v>32</v>
      </c>
      <c r="D16" s="143">
        <f>+F16-E16</f>
        <v>187745</v>
      </c>
      <c r="E16" s="143">
        <v>125049</v>
      </c>
      <c r="F16" s="144">
        <v>312794</v>
      </c>
      <c r="G16" s="79"/>
      <c r="H16" s="66"/>
    </row>
    <row r="17" spans="1:8" ht="16.2" x14ac:dyDescent="0.35">
      <c r="A17" s="65"/>
      <c r="B17" s="65"/>
      <c r="C17" s="77" t="s">
        <v>33</v>
      </c>
      <c r="D17" s="143">
        <v>11394</v>
      </c>
      <c r="E17" s="143">
        <v>20838</v>
      </c>
      <c r="F17" s="144">
        <v>32232</v>
      </c>
      <c r="G17" s="79"/>
      <c r="H17" s="66"/>
    </row>
    <row r="18" spans="1:8" ht="16.2" x14ac:dyDescent="0.35">
      <c r="A18" s="65"/>
      <c r="B18" s="65"/>
      <c r="C18" s="77" t="s">
        <v>34</v>
      </c>
      <c r="D18" s="143">
        <v>1977</v>
      </c>
      <c r="E18" s="143">
        <v>5863</v>
      </c>
      <c r="F18" s="144">
        <v>7840</v>
      </c>
      <c r="G18" s="79"/>
      <c r="H18" s="66"/>
    </row>
    <row r="19" spans="1:8" ht="16.2" x14ac:dyDescent="0.35">
      <c r="A19" s="65"/>
      <c r="B19" s="65"/>
      <c r="C19" s="77" t="s">
        <v>35</v>
      </c>
      <c r="D19" s="145">
        <v>1414</v>
      </c>
      <c r="E19" s="145">
        <v>5745</v>
      </c>
      <c r="F19" s="146">
        <v>7159</v>
      </c>
      <c r="G19" s="79"/>
      <c r="H19" s="66"/>
    </row>
    <row r="20" spans="1:8" ht="16.2" x14ac:dyDescent="0.35">
      <c r="A20" s="65"/>
      <c r="B20" s="65"/>
      <c r="C20" s="77" t="s">
        <v>36</v>
      </c>
      <c r="D20" s="147">
        <v>202530</v>
      </c>
      <c r="E20" s="147">
        <v>157495</v>
      </c>
      <c r="F20" s="147">
        <v>360025</v>
      </c>
      <c r="G20" s="81"/>
      <c r="H20" s="66"/>
    </row>
    <row r="21" spans="1:8" ht="16.2" x14ac:dyDescent="0.35">
      <c r="A21" s="65"/>
      <c r="B21" s="65"/>
      <c r="C21" s="82"/>
      <c r="D21" s="82"/>
      <c r="E21" s="82"/>
      <c r="F21" s="82"/>
      <c r="G21" s="65"/>
      <c r="H21" s="66"/>
    </row>
    <row r="22" spans="1:8" ht="18" x14ac:dyDescent="0.35">
      <c r="A22" s="65"/>
      <c r="B22" s="65"/>
      <c r="C22" s="83" t="s">
        <v>37</v>
      </c>
      <c r="D22" s="82"/>
      <c r="E22" s="82"/>
      <c r="F22" s="82"/>
      <c r="G22" s="65"/>
      <c r="H22" s="66"/>
    </row>
    <row r="23" spans="1:8" x14ac:dyDescent="0.3">
      <c r="A23" s="65"/>
      <c r="B23" s="65"/>
      <c r="C23" s="65"/>
      <c r="D23" s="65"/>
      <c r="E23" s="65"/>
      <c r="F23" s="65"/>
      <c r="G23" s="65"/>
      <c r="H23" s="66"/>
    </row>
    <row r="24" spans="1:8" x14ac:dyDescent="0.3">
      <c r="G24" s="67"/>
      <c r="H24" s="66"/>
    </row>
  </sheetData>
  <mergeCells count="3">
    <mergeCell ref="D13:F13"/>
    <mergeCell ref="B8:H8"/>
    <mergeCell ref="B9:H9"/>
  </mergeCells>
  <hyperlinks>
    <hyperlink ref="B1" location="Inicio!B10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zoomScaleNormal="100" workbookViewId="0">
      <selection activeCell="D12" sqref="D12"/>
    </sheetView>
  </sheetViews>
  <sheetFormatPr baseColWidth="10" defaultColWidth="11.44140625" defaultRowHeight="14.4" x14ac:dyDescent="0.3"/>
  <cols>
    <col min="1" max="1" width="1.6640625" style="67" customWidth="1"/>
    <col min="2" max="2" width="31.33203125" style="67" bestFit="1" customWidth="1"/>
    <col min="3" max="5" width="15.6640625" style="67" customWidth="1"/>
    <col min="6" max="6" width="4.5546875" style="67" customWidth="1"/>
    <col min="7" max="9" width="13" style="67" customWidth="1"/>
    <col min="10" max="10" width="2.109375" style="67" customWidth="1"/>
    <col min="11" max="16384" width="11.44140625" style="67"/>
  </cols>
  <sheetData>
    <row r="1" spans="1:13" x14ac:dyDescent="0.3">
      <c r="A1" s="84"/>
      <c r="B1" s="84" t="s">
        <v>24</v>
      </c>
      <c r="C1" s="65"/>
      <c r="D1" s="65"/>
      <c r="E1" s="65"/>
      <c r="F1" s="65"/>
      <c r="G1" s="65"/>
      <c r="H1" s="65"/>
      <c r="I1" s="65"/>
      <c r="J1" s="65"/>
    </row>
    <row r="2" spans="1:13" x14ac:dyDescent="0.3">
      <c r="A2" s="85"/>
      <c r="B2" s="84"/>
      <c r="C2" s="65"/>
      <c r="D2" s="65"/>
      <c r="E2" s="65"/>
      <c r="F2" s="65"/>
      <c r="G2" s="66"/>
    </row>
    <row r="3" spans="1:13" x14ac:dyDescent="0.3">
      <c r="A3" s="85"/>
      <c r="B3" s="84"/>
      <c r="C3" s="65"/>
      <c r="D3" s="65"/>
      <c r="E3" s="65"/>
      <c r="F3" s="65"/>
      <c r="G3" s="66"/>
    </row>
    <row r="4" spans="1:13" x14ac:dyDescent="0.3">
      <c r="A4" s="85"/>
      <c r="B4" s="84"/>
      <c r="C4" s="65"/>
      <c r="D4" s="65"/>
      <c r="E4" s="65"/>
      <c r="F4" s="65"/>
      <c r="G4" s="66"/>
    </row>
    <row r="5" spans="1:13" x14ac:dyDescent="0.3">
      <c r="A5" s="85"/>
      <c r="B5" s="84"/>
      <c r="C5" s="65"/>
      <c r="D5" s="65"/>
      <c r="E5" s="65"/>
      <c r="F5" s="65"/>
      <c r="G5" s="66"/>
    </row>
    <row r="6" spans="1:13" x14ac:dyDescent="0.3">
      <c r="A6" s="85"/>
      <c r="B6" s="84"/>
      <c r="C6" s="65"/>
      <c r="D6" s="65"/>
      <c r="E6" s="65"/>
      <c r="F6" s="65"/>
      <c r="G6" s="66"/>
    </row>
    <row r="7" spans="1:13" x14ac:dyDescent="0.3">
      <c r="A7" s="85"/>
      <c r="B7" s="84"/>
      <c r="C7" s="65"/>
      <c r="D7" s="65"/>
      <c r="E7" s="65"/>
      <c r="F7" s="65"/>
      <c r="G7" s="66"/>
    </row>
    <row r="8" spans="1:13" ht="27" x14ac:dyDescent="0.3">
      <c r="A8" s="65"/>
      <c r="B8" s="168" t="s">
        <v>38</v>
      </c>
      <c r="C8" s="168"/>
      <c r="D8" s="168"/>
      <c r="E8" s="168"/>
      <c r="F8" s="168"/>
      <c r="G8" s="168"/>
      <c r="H8" s="168"/>
      <c r="I8" s="168"/>
      <c r="J8" s="168"/>
    </row>
    <row r="9" spans="1:13" x14ac:dyDescent="0.3">
      <c r="A9" s="65"/>
      <c r="B9" s="169" t="s">
        <v>26</v>
      </c>
      <c r="C9" s="169"/>
      <c r="D9" s="169"/>
      <c r="E9" s="169"/>
      <c r="F9" s="169"/>
      <c r="G9" s="169"/>
      <c r="H9" s="169"/>
      <c r="I9" s="169"/>
      <c r="J9" s="169"/>
    </row>
    <row r="10" spans="1:13" ht="15" thickBot="1" x14ac:dyDescent="0.35">
      <c r="A10" s="65"/>
      <c r="B10" s="87"/>
      <c r="C10" s="69"/>
      <c r="D10" s="69"/>
      <c r="E10" s="69"/>
      <c r="F10" s="69"/>
      <c r="G10" s="70"/>
      <c r="H10" s="71"/>
      <c r="I10" s="71"/>
      <c r="J10" s="71"/>
    </row>
    <row r="11" spans="1:13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3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3" s="94" customFormat="1" ht="32.25" customHeight="1" x14ac:dyDescent="0.35">
      <c r="A13" s="82"/>
      <c r="B13" s="163" t="s">
        <v>39</v>
      </c>
      <c r="C13" s="166" t="s">
        <v>40</v>
      </c>
      <c r="D13" s="167"/>
      <c r="E13" s="167"/>
      <c r="F13" s="82"/>
      <c r="G13" s="165" t="s">
        <v>41</v>
      </c>
      <c r="H13" s="165"/>
      <c r="I13" s="165"/>
      <c r="J13" s="93"/>
    </row>
    <row r="14" spans="1:13" s="94" customFormat="1" ht="16.2" x14ac:dyDescent="0.35">
      <c r="A14" s="82"/>
      <c r="B14" s="164"/>
      <c r="C14" s="95"/>
      <c r="D14" s="95"/>
      <c r="E14" s="95"/>
      <c r="F14" s="82"/>
      <c r="G14" s="95"/>
      <c r="H14" s="95"/>
      <c r="I14" s="95"/>
      <c r="J14" s="95"/>
    </row>
    <row r="15" spans="1:13" s="94" customFormat="1" ht="16.2" x14ac:dyDescent="0.35">
      <c r="A15" s="82"/>
      <c r="B15" s="164"/>
      <c r="C15" s="96" t="s">
        <v>42</v>
      </c>
      <c r="D15" s="96" t="s">
        <v>43</v>
      </c>
      <c r="E15" s="96" t="s">
        <v>31</v>
      </c>
      <c r="F15" s="82"/>
      <c r="G15" s="96" t="s">
        <v>42</v>
      </c>
      <c r="H15" s="96" t="s">
        <v>43</v>
      </c>
      <c r="I15" s="96" t="s">
        <v>31</v>
      </c>
      <c r="J15" s="95"/>
      <c r="M15" s="97"/>
    </row>
    <row r="16" spans="1:13" s="94" customFormat="1" ht="16.2" x14ac:dyDescent="0.35">
      <c r="A16" s="82"/>
      <c r="B16" s="92"/>
      <c r="C16" s="95"/>
      <c r="D16" s="95"/>
      <c r="E16" s="95"/>
      <c r="F16" s="82"/>
      <c r="G16" s="95"/>
      <c r="H16" s="95"/>
      <c r="I16" s="95"/>
      <c r="J16" s="95"/>
      <c r="M16" s="97"/>
    </row>
    <row r="17" spans="1:10" s="94" customFormat="1" ht="16.2" x14ac:dyDescent="0.35">
      <c r="A17" s="82"/>
      <c r="B17" s="77" t="s">
        <v>32</v>
      </c>
      <c r="C17" s="78"/>
      <c r="D17" s="78"/>
      <c r="E17" s="78"/>
      <c r="F17" s="82"/>
      <c r="G17" s="78"/>
      <c r="H17" s="78"/>
      <c r="I17" s="78"/>
      <c r="J17" s="78"/>
    </row>
    <row r="18" spans="1:10" s="94" customFormat="1" ht="16.2" x14ac:dyDescent="0.35">
      <c r="A18" s="82"/>
      <c r="B18" s="99" t="s">
        <v>44</v>
      </c>
      <c r="C18" s="143">
        <v>5798337.4007949997</v>
      </c>
      <c r="D18" s="143">
        <v>2475207.8692211602</v>
      </c>
      <c r="E18" s="143">
        <f>+C18+D18</f>
        <v>8273545.2700161599</v>
      </c>
      <c r="F18" s="148"/>
      <c r="G18" s="143">
        <v>311066</v>
      </c>
      <c r="H18" s="143">
        <v>7558</v>
      </c>
      <c r="I18" s="143">
        <f t="shared" ref="I18:I19" si="0">+G18+H18</f>
        <v>318624</v>
      </c>
      <c r="J18" s="78"/>
    </row>
    <row r="19" spans="1:10" s="94" customFormat="1" ht="16.2" x14ac:dyDescent="0.35">
      <c r="A19" s="82"/>
      <c r="B19" s="99" t="s">
        <v>45</v>
      </c>
      <c r="C19" s="145">
        <v>414819.08624600014</v>
      </c>
      <c r="D19" s="145">
        <v>217833.43212006998</v>
      </c>
      <c r="E19" s="145">
        <f>+C19+D19</f>
        <v>632652.51836607012</v>
      </c>
      <c r="F19" s="148"/>
      <c r="G19" s="145">
        <v>20432</v>
      </c>
      <c r="H19" s="145">
        <v>667</v>
      </c>
      <c r="I19" s="145">
        <f t="shared" si="0"/>
        <v>21099</v>
      </c>
      <c r="J19" s="78"/>
    </row>
    <row r="20" spans="1:10" s="94" customFormat="1" ht="16.2" x14ac:dyDescent="0.35">
      <c r="A20" s="82"/>
      <c r="B20" s="77" t="s">
        <v>46</v>
      </c>
      <c r="C20" s="147">
        <f>SUM(C18:C19)</f>
        <v>6213156.4870410003</v>
      </c>
      <c r="D20" s="147">
        <f>SUM(D18:D19)</f>
        <v>2693041.30134123</v>
      </c>
      <c r="E20" s="147">
        <f t="shared" ref="E20" si="1">+C20+D20</f>
        <v>8906197.7883822303</v>
      </c>
      <c r="F20" s="148"/>
      <c r="G20" s="147">
        <f>SUM(G18:G19)</f>
        <v>331498</v>
      </c>
      <c r="H20" s="147">
        <f>SUM(H18:H19)</f>
        <v>8225</v>
      </c>
      <c r="I20" s="147">
        <f>+G20+H20</f>
        <v>339723</v>
      </c>
      <c r="J20" s="80"/>
    </row>
    <row r="21" spans="1:10" s="94" customFormat="1" ht="16.2" x14ac:dyDescent="0.35">
      <c r="A21" s="82"/>
      <c r="B21" s="82"/>
      <c r="C21" s="148"/>
      <c r="D21" s="148"/>
      <c r="E21" s="148"/>
      <c r="F21" s="148"/>
      <c r="G21" s="148"/>
      <c r="H21" s="148"/>
      <c r="I21" s="148"/>
      <c r="J21" s="82"/>
    </row>
    <row r="22" spans="1:10" s="94" customFormat="1" ht="16.2" x14ac:dyDescent="0.35">
      <c r="A22" s="82"/>
      <c r="B22" s="77" t="s">
        <v>33</v>
      </c>
      <c r="C22" s="143"/>
      <c r="D22" s="143"/>
      <c r="E22" s="143"/>
      <c r="F22" s="148"/>
      <c r="G22" s="143"/>
      <c r="H22" s="143"/>
      <c r="I22" s="143"/>
      <c r="J22" s="78"/>
    </row>
    <row r="23" spans="1:10" s="94" customFormat="1" ht="16.2" x14ac:dyDescent="0.35">
      <c r="A23" s="82"/>
      <c r="B23" s="99" t="s">
        <v>44</v>
      </c>
      <c r="C23" s="143">
        <v>3981513.495505</v>
      </c>
      <c r="D23" s="143">
        <v>2560473.5334653188</v>
      </c>
      <c r="E23" s="143">
        <f>+C23+D23</f>
        <v>6541987.0289703188</v>
      </c>
      <c r="F23" s="148"/>
      <c r="G23" s="143">
        <v>73533</v>
      </c>
      <c r="H23" s="143">
        <v>8538</v>
      </c>
      <c r="I23" s="143">
        <f t="shared" ref="I23:I24" si="2">+G23+H23</f>
        <v>82071</v>
      </c>
      <c r="J23" s="78"/>
    </row>
    <row r="24" spans="1:10" s="94" customFormat="1" ht="16.2" x14ac:dyDescent="0.35">
      <c r="A24" s="82"/>
      <c r="B24" s="99" t="s">
        <v>45</v>
      </c>
      <c r="C24" s="145">
        <v>302289.96134476003</v>
      </c>
      <c r="D24" s="145">
        <v>187762.25842428973</v>
      </c>
      <c r="E24" s="145">
        <f>+C24+D24</f>
        <v>490052.21976904979</v>
      </c>
      <c r="F24" s="148"/>
      <c r="G24" s="145">
        <v>5532</v>
      </c>
      <c r="H24" s="145">
        <v>673</v>
      </c>
      <c r="I24" s="145">
        <f t="shared" si="2"/>
        <v>6205</v>
      </c>
      <c r="J24" s="78"/>
    </row>
    <row r="25" spans="1:10" s="94" customFormat="1" ht="16.2" x14ac:dyDescent="0.35">
      <c r="A25" s="82"/>
      <c r="B25" s="77" t="s">
        <v>47</v>
      </c>
      <c r="C25" s="147">
        <f>SUM(C23:C24)</f>
        <v>4283803.4568497604</v>
      </c>
      <c r="D25" s="147">
        <f>SUM(D23:D24)</f>
        <v>2748235.7918896084</v>
      </c>
      <c r="E25" s="147">
        <f>+C25+D25</f>
        <v>7032039.2487393692</v>
      </c>
      <c r="F25" s="148"/>
      <c r="G25" s="147">
        <f>SUM(G23:G24)</f>
        <v>79065</v>
      </c>
      <c r="H25" s="147">
        <f>SUM(H23:H24)</f>
        <v>9211</v>
      </c>
      <c r="I25" s="147">
        <f>+G25+H25</f>
        <v>88276</v>
      </c>
      <c r="J25" s="80"/>
    </row>
    <row r="26" spans="1:10" s="94" customFormat="1" ht="16.2" x14ac:dyDescent="0.35">
      <c r="A26" s="82"/>
      <c r="B26" s="82"/>
      <c r="C26" s="148"/>
      <c r="D26" s="148"/>
      <c r="E26" s="148"/>
      <c r="F26" s="148"/>
      <c r="G26" s="148"/>
      <c r="H26" s="148"/>
      <c r="I26" s="148"/>
      <c r="J26" s="82"/>
    </row>
    <row r="27" spans="1:10" s="94" customFormat="1" ht="16.2" x14ac:dyDescent="0.35">
      <c r="A27" s="82"/>
      <c r="B27" s="77" t="s">
        <v>34</v>
      </c>
      <c r="C27" s="143"/>
      <c r="D27" s="143"/>
      <c r="E27" s="143"/>
      <c r="F27" s="148"/>
      <c r="G27" s="143"/>
      <c r="H27" s="143"/>
      <c r="I27" s="143"/>
      <c r="J27" s="78"/>
    </row>
    <row r="28" spans="1:10" s="94" customFormat="1" ht="16.2" x14ac:dyDescent="0.35">
      <c r="A28" s="82"/>
      <c r="B28" s="99" t="s">
        <v>44</v>
      </c>
      <c r="C28" s="143">
        <v>3137415.9226440401</v>
      </c>
      <c r="D28" s="143">
        <v>3436317.0047680107</v>
      </c>
      <c r="E28" s="143">
        <f>+C28+D28</f>
        <v>6573732.9274120508</v>
      </c>
      <c r="F28" s="148"/>
      <c r="G28" s="143">
        <v>32277</v>
      </c>
      <c r="H28" s="143">
        <v>5762</v>
      </c>
      <c r="I28" s="143">
        <f t="shared" ref="I28:I29" si="3">+G28+H28</f>
        <v>38039</v>
      </c>
      <c r="J28" s="78"/>
    </row>
    <row r="29" spans="1:10" s="94" customFormat="1" ht="16.2" x14ac:dyDescent="0.35">
      <c r="A29" s="82"/>
      <c r="B29" s="99" t="s">
        <v>45</v>
      </c>
      <c r="C29" s="145">
        <v>260193.58252848987</v>
      </c>
      <c r="D29" s="145">
        <v>131138.30306933998</v>
      </c>
      <c r="E29" s="145">
        <f>+C29+D29</f>
        <v>391331.88559782982</v>
      </c>
      <c r="F29" s="148"/>
      <c r="G29" s="145">
        <v>3684</v>
      </c>
      <c r="H29" s="145">
        <v>370</v>
      </c>
      <c r="I29" s="145">
        <f t="shared" si="3"/>
        <v>4054</v>
      </c>
      <c r="J29" s="78"/>
    </row>
    <row r="30" spans="1:10" s="94" customFormat="1" ht="16.2" x14ac:dyDescent="0.35">
      <c r="A30" s="82"/>
      <c r="B30" s="77" t="s">
        <v>48</v>
      </c>
      <c r="C30" s="147">
        <f>SUM(C28:C29)</f>
        <v>3397609.5051725302</v>
      </c>
      <c r="D30" s="147">
        <f>SUM(D28:D29)</f>
        <v>3567455.3078373508</v>
      </c>
      <c r="E30" s="147">
        <f>+C30+D30</f>
        <v>6965064.8130098805</v>
      </c>
      <c r="F30" s="148"/>
      <c r="G30" s="147">
        <f>SUM(G28:G29)</f>
        <v>35961</v>
      </c>
      <c r="H30" s="147">
        <f>SUM(H28:H29)</f>
        <v>6132</v>
      </c>
      <c r="I30" s="147">
        <f>+G30+H30</f>
        <v>42093</v>
      </c>
      <c r="J30" s="80"/>
    </row>
    <row r="31" spans="1:10" s="94" customFormat="1" ht="16.2" x14ac:dyDescent="0.35">
      <c r="A31" s="82"/>
      <c r="B31" s="82"/>
      <c r="C31" s="148"/>
      <c r="D31" s="148"/>
      <c r="E31" s="148"/>
      <c r="F31" s="148"/>
      <c r="G31" s="148"/>
      <c r="H31" s="148"/>
      <c r="I31" s="148"/>
      <c r="J31" s="82"/>
    </row>
    <row r="32" spans="1:10" s="94" customFormat="1" ht="16.2" x14ac:dyDescent="0.35">
      <c r="A32" s="82"/>
      <c r="B32" s="77" t="s">
        <v>35</v>
      </c>
      <c r="C32" s="143"/>
      <c r="D32" s="143"/>
      <c r="E32" s="143"/>
      <c r="F32" s="148"/>
      <c r="G32" s="143"/>
      <c r="H32" s="143"/>
      <c r="I32" s="143"/>
      <c r="J32" s="78"/>
    </row>
    <row r="33" spans="1:14" s="94" customFormat="1" ht="16.2" x14ac:dyDescent="0.35">
      <c r="A33" s="82"/>
      <c r="B33" s="99" t="s">
        <v>44</v>
      </c>
      <c r="C33" s="143">
        <v>30125861.262566194</v>
      </c>
      <c r="D33" s="143">
        <v>44833622.897750877</v>
      </c>
      <c r="E33" s="143">
        <f>+C33+D33</f>
        <v>74959484.160317063</v>
      </c>
      <c r="F33" s="148"/>
      <c r="G33" s="143">
        <v>96684</v>
      </c>
      <c r="H33" s="143">
        <v>24726</v>
      </c>
      <c r="I33" s="143">
        <f t="shared" ref="I33:I35" si="4">+G33+H33</f>
        <v>121410</v>
      </c>
      <c r="J33" s="78"/>
    </row>
    <row r="34" spans="1:14" s="94" customFormat="1" ht="16.2" x14ac:dyDescent="0.35">
      <c r="A34" s="82"/>
      <c r="B34" s="99" t="s">
        <v>45</v>
      </c>
      <c r="C34" s="145">
        <v>1152430.1511862606</v>
      </c>
      <c r="D34" s="145">
        <v>1402223.7097479692</v>
      </c>
      <c r="E34" s="145">
        <f>+C34+D34</f>
        <v>2554653.8609342296</v>
      </c>
      <c r="F34" s="148"/>
      <c r="G34" s="145">
        <v>5668</v>
      </c>
      <c r="H34" s="145">
        <v>2104</v>
      </c>
      <c r="I34" s="145">
        <f t="shared" si="4"/>
        <v>7772</v>
      </c>
      <c r="J34" s="78"/>
    </row>
    <row r="35" spans="1:14" s="94" customFormat="1" ht="16.2" x14ac:dyDescent="0.35">
      <c r="A35" s="82"/>
      <c r="B35" s="77" t="s">
        <v>49</v>
      </c>
      <c r="C35" s="147">
        <f>SUM(C33:C34)</f>
        <v>31278291.413752455</v>
      </c>
      <c r="D35" s="147">
        <f>SUM(D33:D34)</f>
        <v>46235846.607498847</v>
      </c>
      <c r="E35" s="147">
        <f>+C35+D35</f>
        <v>77514138.021251306</v>
      </c>
      <c r="F35" s="148"/>
      <c r="G35" s="147">
        <f>SUM(G33:G34)</f>
        <v>102352</v>
      </c>
      <c r="H35" s="147">
        <f>SUM(H33:H34)</f>
        <v>26830</v>
      </c>
      <c r="I35" s="147">
        <f t="shared" si="4"/>
        <v>129182</v>
      </c>
      <c r="J35" s="80"/>
    </row>
    <row r="36" spans="1:14" s="94" customFormat="1" ht="16.2" x14ac:dyDescent="0.35">
      <c r="A36" s="82"/>
      <c r="B36" s="82"/>
      <c r="C36" s="148"/>
      <c r="D36" s="148"/>
      <c r="E36" s="148"/>
      <c r="F36" s="148"/>
      <c r="G36" s="148"/>
      <c r="H36" s="148"/>
      <c r="I36" s="148"/>
      <c r="J36" s="82"/>
    </row>
    <row r="37" spans="1:14" s="94" customFormat="1" ht="16.2" x14ac:dyDescent="0.35">
      <c r="A37" s="82"/>
      <c r="B37" s="77" t="s">
        <v>50</v>
      </c>
      <c r="C37" s="143"/>
      <c r="D37" s="143"/>
      <c r="E37" s="143"/>
      <c r="F37" s="148"/>
      <c r="G37" s="143"/>
      <c r="H37" s="143"/>
      <c r="I37" s="143"/>
      <c r="J37" s="78"/>
    </row>
    <row r="38" spans="1:14" s="94" customFormat="1" ht="16.2" x14ac:dyDescent="0.35">
      <c r="A38" s="82"/>
      <c r="B38" s="99" t="s">
        <v>44</v>
      </c>
      <c r="C38" s="143">
        <f>+C18+C23+C28+C33</f>
        <v>43043128.081510231</v>
      </c>
      <c r="D38" s="143">
        <f>+D18+D23+D28+D33</f>
        <v>53305621.305205368</v>
      </c>
      <c r="E38" s="143">
        <f>+C38+D38</f>
        <v>96348749.386715591</v>
      </c>
      <c r="F38" s="148"/>
      <c r="G38" s="143">
        <f t="shared" ref="G38:G40" si="5">+G18+G23+G28+G33</f>
        <v>513560</v>
      </c>
      <c r="H38" s="143">
        <f>+H18+H23+H28+H33</f>
        <v>46584</v>
      </c>
      <c r="I38" s="143">
        <f t="shared" ref="I38:I39" si="6">+G38+H38</f>
        <v>560144</v>
      </c>
      <c r="J38" s="78"/>
    </row>
    <row r="39" spans="1:14" s="94" customFormat="1" ht="16.2" x14ac:dyDescent="0.35">
      <c r="A39" s="82"/>
      <c r="B39" s="99" t="s">
        <v>45</v>
      </c>
      <c r="C39" s="145">
        <f>+C19+C24+C29+C34</f>
        <v>2129732.7813055106</v>
      </c>
      <c r="D39" s="145">
        <f>+D19+D24+D29+D34</f>
        <v>1938957.7033616689</v>
      </c>
      <c r="E39" s="145">
        <f t="shared" ref="E39" si="7">+C39+D39</f>
        <v>4068690.4846671792</v>
      </c>
      <c r="F39" s="148"/>
      <c r="G39" s="145">
        <f t="shared" si="5"/>
        <v>35316</v>
      </c>
      <c r="H39" s="145">
        <f>+H19+H24+H29+H34</f>
        <v>3814</v>
      </c>
      <c r="I39" s="145">
        <f t="shared" si="6"/>
        <v>39130</v>
      </c>
      <c r="J39" s="78"/>
    </row>
    <row r="40" spans="1:14" s="94" customFormat="1" ht="16.2" x14ac:dyDescent="0.35">
      <c r="A40" s="82"/>
      <c r="B40" s="98" t="s">
        <v>36</v>
      </c>
      <c r="C40" s="144">
        <f t="shared" ref="C40:D40" si="8">+C20+C25+C30+C35</f>
        <v>45172860.862815745</v>
      </c>
      <c r="D40" s="144">
        <f t="shared" si="8"/>
        <v>55244579.008567035</v>
      </c>
      <c r="E40" s="144">
        <f>+C40+D40</f>
        <v>100417439.87138277</v>
      </c>
      <c r="F40" s="148"/>
      <c r="G40" s="144">
        <f t="shared" si="5"/>
        <v>548876</v>
      </c>
      <c r="H40" s="144">
        <f>+H20+H25+H30+H35</f>
        <v>50398</v>
      </c>
      <c r="I40" s="144">
        <f>+G40+H40</f>
        <v>599274</v>
      </c>
      <c r="J40" s="80"/>
    </row>
    <row r="41" spans="1:14" x14ac:dyDescent="0.3">
      <c r="A41" s="65"/>
      <c r="B41" s="65"/>
      <c r="G41" s="65"/>
      <c r="H41" s="65"/>
      <c r="I41" s="91"/>
      <c r="J41" s="65"/>
      <c r="K41" s="65"/>
      <c r="L41" s="65"/>
      <c r="M41" s="65"/>
      <c r="N41" s="65"/>
    </row>
    <row r="42" spans="1:14" x14ac:dyDescent="0.3">
      <c r="A42" s="65"/>
      <c r="B42" s="65"/>
      <c r="G42" s="65"/>
      <c r="H42" s="65"/>
      <c r="I42" s="65"/>
      <c r="J42" s="65"/>
      <c r="K42" s="65"/>
      <c r="L42" s="65"/>
      <c r="M42" s="65"/>
      <c r="N42" s="65"/>
    </row>
  </sheetData>
  <mergeCells count="5">
    <mergeCell ref="B13:B15"/>
    <mergeCell ref="G13:I13"/>
    <mergeCell ref="C13:E13"/>
    <mergeCell ref="B8:J8"/>
    <mergeCell ref="B9:J9"/>
  </mergeCells>
  <hyperlinks>
    <hyperlink ref="B1" location="Inicio!B10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91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sheetPr>
    <pageSetUpPr fitToPage="1"/>
  </sheetPr>
  <dimension ref="A1:AM88"/>
  <sheetViews>
    <sheetView showGridLines="0" topLeftCell="A3" zoomScaleNormal="100" workbookViewId="0">
      <selection activeCell="C53" sqref="C53"/>
    </sheetView>
  </sheetViews>
  <sheetFormatPr baseColWidth="10" defaultColWidth="11.44140625" defaultRowHeight="14.4" x14ac:dyDescent="0.3"/>
  <cols>
    <col min="1" max="1" width="1.6640625" style="67" customWidth="1"/>
    <col min="2" max="2" width="57.88671875" style="67" bestFit="1" customWidth="1"/>
    <col min="3" max="5" width="12.33203125" style="88" customWidth="1"/>
    <col min="6" max="6" width="2.6640625" style="88" customWidth="1"/>
    <col min="7" max="9" width="12.33203125" style="88" customWidth="1"/>
    <col min="10" max="10" width="2.6640625" style="88" customWidth="1"/>
    <col min="11" max="13" width="12.33203125" style="88" customWidth="1"/>
    <col min="14" max="14" width="2.6640625" style="88" customWidth="1"/>
    <col min="15" max="17" width="13.109375" style="88" customWidth="1"/>
    <col min="18" max="18" width="2.6640625" style="88" customWidth="1"/>
    <col min="19" max="20" width="13.44140625" style="88" customWidth="1"/>
    <col min="21" max="21" width="14.5546875" style="88" customWidth="1"/>
    <col min="22" max="16384" width="11.44140625" style="67"/>
  </cols>
  <sheetData>
    <row r="1" spans="1:21" x14ac:dyDescent="0.3">
      <c r="A1" s="84"/>
      <c r="B1" s="84" t="s">
        <v>24</v>
      </c>
      <c r="C1" s="100"/>
      <c r="D1" s="100"/>
      <c r="E1" s="100"/>
      <c r="F1" s="100"/>
      <c r="G1" s="100"/>
      <c r="H1" s="100"/>
      <c r="I1" s="100"/>
      <c r="J1" s="100"/>
    </row>
    <row r="2" spans="1:21" x14ac:dyDescent="0.3">
      <c r="A2" s="85"/>
      <c r="B2" s="84"/>
      <c r="C2" s="100"/>
      <c r="D2" s="100"/>
      <c r="E2" s="100"/>
      <c r="F2" s="100"/>
    </row>
    <row r="3" spans="1:21" x14ac:dyDescent="0.3">
      <c r="A3" s="85"/>
      <c r="B3" s="84"/>
      <c r="C3" s="100"/>
      <c r="D3" s="100"/>
      <c r="E3" s="100"/>
      <c r="F3" s="100"/>
    </row>
    <row r="4" spans="1:21" x14ac:dyDescent="0.3">
      <c r="A4" s="85"/>
      <c r="B4" s="84"/>
      <c r="C4" s="100"/>
      <c r="D4" s="100"/>
      <c r="E4" s="100"/>
      <c r="F4" s="100"/>
    </row>
    <row r="5" spans="1:21" x14ac:dyDescent="0.3">
      <c r="A5" s="85"/>
      <c r="B5" s="84"/>
      <c r="C5" s="100"/>
      <c r="D5" s="100"/>
      <c r="E5" s="100"/>
      <c r="F5" s="100"/>
    </row>
    <row r="6" spans="1:21" x14ac:dyDescent="0.3">
      <c r="A6" s="85"/>
      <c r="B6" s="84"/>
      <c r="C6" s="100"/>
      <c r="D6" s="100"/>
      <c r="E6" s="100"/>
      <c r="F6" s="100"/>
    </row>
    <row r="7" spans="1:21" x14ac:dyDescent="0.3">
      <c r="A7" s="85"/>
      <c r="B7" s="84"/>
      <c r="C7" s="100"/>
      <c r="D7" s="100"/>
      <c r="E7" s="100"/>
      <c r="F7" s="100"/>
    </row>
    <row r="8" spans="1:21" ht="27" x14ac:dyDescent="0.3">
      <c r="A8" s="65"/>
      <c r="B8" s="168" t="s">
        <v>51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x14ac:dyDescent="0.3">
      <c r="A9" s="65"/>
      <c r="B9" s="169" t="s">
        <v>26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</row>
    <row r="10" spans="1:21" ht="15" thickBot="1" x14ac:dyDescent="0.35">
      <c r="A10" s="65"/>
      <c r="B10" s="87"/>
      <c r="C10" s="101"/>
      <c r="D10" s="101"/>
      <c r="E10" s="101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</row>
    <row r="11" spans="1:21" x14ac:dyDescent="0.3">
      <c r="A11" s="65"/>
      <c r="B11" s="65"/>
      <c r="C11" s="100"/>
      <c r="D11" s="100"/>
      <c r="E11" s="100"/>
      <c r="F11" s="100"/>
      <c r="G11" s="100"/>
      <c r="H11" s="100"/>
      <c r="I11" s="100"/>
      <c r="J11" s="100"/>
    </row>
    <row r="12" spans="1:21" x14ac:dyDescent="0.3">
      <c r="A12" s="65"/>
      <c r="B12" s="65"/>
      <c r="C12" s="100"/>
      <c r="D12" s="100"/>
      <c r="E12" s="100"/>
      <c r="F12" s="100"/>
      <c r="G12" s="100"/>
      <c r="H12" s="100"/>
      <c r="I12" s="100"/>
      <c r="J12" s="100"/>
    </row>
    <row r="13" spans="1:21" x14ac:dyDescent="0.3">
      <c r="A13" s="65"/>
      <c r="B13" s="89" t="s">
        <v>52</v>
      </c>
      <c r="C13" s="100"/>
      <c r="D13" s="100"/>
      <c r="E13" s="100"/>
      <c r="F13" s="100"/>
      <c r="G13" s="100"/>
      <c r="H13" s="100"/>
      <c r="I13" s="100"/>
      <c r="J13" s="79"/>
      <c r="R13" s="79"/>
    </row>
    <row r="14" spans="1:21" x14ac:dyDescent="0.3">
      <c r="A14" s="65"/>
      <c r="B14" s="89"/>
      <c r="C14" s="100"/>
      <c r="D14" s="100"/>
      <c r="E14" s="100"/>
      <c r="F14" s="100"/>
      <c r="G14" s="100"/>
      <c r="H14" s="100"/>
      <c r="I14" s="100"/>
      <c r="J14" s="79"/>
      <c r="N14" s="79"/>
      <c r="R14" s="79"/>
    </row>
    <row r="15" spans="1:21" s="106" customFormat="1" ht="24" customHeight="1" x14ac:dyDescent="0.3">
      <c r="A15" s="86"/>
      <c r="B15" s="171"/>
      <c r="C15" s="172" t="s">
        <v>32</v>
      </c>
      <c r="D15" s="170"/>
      <c r="E15" s="170"/>
      <c r="F15" s="103"/>
      <c r="G15" s="170" t="s">
        <v>33</v>
      </c>
      <c r="H15" s="170"/>
      <c r="I15" s="170"/>
      <c r="J15" s="104"/>
      <c r="K15" s="172" t="s">
        <v>34</v>
      </c>
      <c r="L15" s="170"/>
      <c r="M15" s="170"/>
      <c r="N15" s="105"/>
      <c r="O15" s="170" t="s">
        <v>35</v>
      </c>
      <c r="P15" s="170"/>
      <c r="Q15" s="170"/>
      <c r="R15" s="104"/>
      <c r="S15" s="170" t="s">
        <v>50</v>
      </c>
      <c r="T15" s="170"/>
      <c r="U15" s="170"/>
    </row>
    <row r="16" spans="1:21" x14ac:dyDescent="0.3">
      <c r="A16" s="65"/>
      <c r="B16" s="171"/>
      <c r="C16" s="107"/>
      <c r="D16" s="107"/>
      <c r="E16" s="107"/>
      <c r="F16" s="100"/>
      <c r="G16" s="107"/>
      <c r="H16" s="107"/>
      <c r="I16" s="107"/>
      <c r="J16" s="108"/>
      <c r="K16" s="107"/>
      <c r="L16" s="107"/>
      <c r="M16" s="107"/>
      <c r="N16" s="108"/>
      <c r="O16" s="107"/>
      <c r="P16" s="107"/>
      <c r="Q16" s="107"/>
      <c r="R16" s="108"/>
      <c r="S16" s="107"/>
      <c r="T16" s="107"/>
      <c r="U16" s="107"/>
    </row>
    <row r="17" spans="1:21" x14ac:dyDescent="0.3">
      <c r="A17" s="65"/>
      <c r="B17" s="171"/>
      <c r="C17" s="109" t="s">
        <v>42</v>
      </c>
      <c r="D17" s="109" t="s">
        <v>43</v>
      </c>
      <c r="E17" s="109" t="s">
        <v>31</v>
      </c>
      <c r="F17" s="100"/>
      <c r="G17" s="109" t="s">
        <v>42</v>
      </c>
      <c r="H17" s="109" t="s">
        <v>43</v>
      </c>
      <c r="I17" s="109" t="s">
        <v>31</v>
      </c>
      <c r="J17" s="108"/>
      <c r="K17" s="109" t="s">
        <v>42</v>
      </c>
      <c r="L17" s="109" t="s">
        <v>43</v>
      </c>
      <c r="M17" s="109" t="s">
        <v>31</v>
      </c>
      <c r="N17" s="108"/>
      <c r="O17" s="109" t="s">
        <v>42</v>
      </c>
      <c r="P17" s="109" t="s">
        <v>43</v>
      </c>
      <c r="Q17" s="109" t="s">
        <v>31</v>
      </c>
      <c r="R17" s="108"/>
      <c r="S17" s="109" t="s">
        <v>42</v>
      </c>
      <c r="T17" s="109" t="s">
        <v>43</v>
      </c>
      <c r="U17" s="109" t="s">
        <v>31</v>
      </c>
    </row>
    <row r="18" spans="1:21" x14ac:dyDescent="0.3">
      <c r="A18" s="65"/>
      <c r="C18" s="79"/>
      <c r="D18" s="79"/>
      <c r="E18" s="79"/>
      <c r="F18" s="100"/>
      <c r="G18" s="79"/>
      <c r="H18" s="79"/>
      <c r="I18" s="79"/>
      <c r="J18" s="79"/>
      <c r="K18" s="79"/>
      <c r="L18" s="79"/>
      <c r="M18" s="79"/>
      <c r="N18" s="108"/>
      <c r="O18" s="79"/>
      <c r="P18" s="79"/>
      <c r="Q18" s="79"/>
      <c r="R18" s="79"/>
      <c r="S18" s="79"/>
      <c r="T18" s="79"/>
      <c r="U18" s="79"/>
    </row>
    <row r="19" spans="1:21" s="115" customFormat="1" x14ac:dyDescent="0.3">
      <c r="A19" s="89"/>
      <c r="B19" s="115" t="s">
        <v>53</v>
      </c>
      <c r="C19" s="81">
        <f>+SUM(C20:C36)</f>
        <v>5798337.4007949987</v>
      </c>
      <c r="D19" s="81">
        <f t="shared" ref="D19:E19" si="0">+SUM(D20:D36)</f>
        <v>2475207.8692211597</v>
      </c>
      <c r="E19" s="81">
        <f t="shared" si="0"/>
        <v>8273545.2700161608</v>
      </c>
      <c r="F19" s="142"/>
      <c r="G19" s="81">
        <f>+SUM(G20:G36)</f>
        <v>3981513.4955050005</v>
      </c>
      <c r="H19" s="81">
        <f t="shared" ref="H19" si="1">+SUM(H20:H36)</f>
        <v>2560473.5334653193</v>
      </c>
      <c r="I19" s="81">
        <f t="shared" ref="I19" si="2">+SUM(I20:I36)</f>
        <v>6541987.0289703198</v>
      </c>
      <c r="J19" s="81"/>
      <c r="K19" s="81">
        <f>+SUM(K20:K36)</f>
        <v>3137415.9226440405</v>
      </c>
      <c r="L19" s="81">
        <f t="shared" ref="L19" si="3">+SUM(L20:L36)</f>
        <v>3436317.0047680102</v>
      </c>
      <c r="M19" s="81">
        <f t="shared" ref="M19" si="4">+SUM(M20:M36)</f>
        <v>6573732.9274120498</v>
      </c>
      <c r="N19" s="108"/>
      <c r="O19" s="81">
        <f>+SUM(O20:O36)</f>
        <v>30125861.262566198</v>
      </c>
      <c r="P19" s="81">
        <f t="shared" ref="P19" si="5">+SUM(P20:P36)</f>
        <v>44833622.897750854</v>
      </c>
      <c r="Q19" s="81">
        <f t="shared" ref="Q19" si="6">+SUM(Q20:Q36)</f>
        <v>74959484.160317123</v>
      </c>
      <c r="R19" s="81"/>
      <c r="S19" s="141">
        <f>+C19+G19+K19+O19</f>
        <v>43043128.081510238</v>
      </c>
      <c r="T19" s="141">
        <f>+D19+H19+L19+P19</f>
        <v>53305621.305205345</v>
      </c>
      <c r="U19" s="141">
        <f>+S19+T19</f>
        <v>96348749.386715591</v>
      </c>
    </row>
    <row r="20" spans="1:21" x14ac:dyDescent="0.3">
      <c r="A20" s="65"/>
      <c r="B20" s="139" t="s">
        <v>54</v>
      </c>
      <c r="C20" s="79">
        <v>1147125.8129670001</v>
      </c>
      <c r="D20" s="79">
        <v>61579.749671999998</v>
      </c>
      <c r="E20" s="79">
        <v>1208705.5626389999</v>
      </c>
      <c r="F20" s="100"/>
      <c r="G20" s="79">
        <v>643711.033742</v>
      </c>
      <c r="H20" s="79">
        <v>314742.19405200001</v>
      </c>
      <c r="I20" s="79">
        <v>958453.22779399995</v>
      </c>
      <c r="J20" s="100"/>
      <c r="K20" s="79">
        <v>320559.13739599998</v>
      </c>
      <c r="L20" s="79">
        <v>290846.03412700002</v>
      </c>
      <c r="M20" s="79">
        <v>611405.171523</v>
      </c>
      <c r="N20" s="100"/>
      <c r="O20" s="79">
        <v>1288575.816809</v>
      </c>
      <c r="P20" s="79">
        <v>1063951.003398</v>
      </c>
      <c r="Q20" s="79">
        <v>2352526.8202069998</v>
      </c>
      <c r="R20" s="79"/>
      <c r="S20" s="110">
        <f>+C20+G20+K20+O20</f>
        <v>3399971.8009139998</v>
      </c>
      <c r="T20" s="110">
        <f>+D20+H20+L20+P20</f>
        <v>1731118.9812489999</v>
      </c>
      <c r="U20" s="110">
        <f>+S20+T20</f>
        <v>5131090.7821629997</v>
      </c>
    </row>
    <row r="21" spans="1:21" x14ac:dyDescent="0.3">
      <c r="B21" s="140" t="s">
        <v>55</v>
      </c>
      <c r="C21" s="88">
        <v>22540.073369999998</v>
      </c>
      <c r="D21" s="88">
        <v>14010.731487999999</v>
      </c>
      <c r="E21" s="90">
        <v>36550.804858000003</v>
      </c>
      <c r="G21" s="88">
        <v>27351.273404</v>
      </c>
      <c r="H21" s="88">
        <v>31963.360861000001</v>
      </c>
      <c r="I21" s="90">
        <v>59314.634265000001</v>
      </c>
      <c r="K21" s="88">
        <v>20894.543244</v>
      </c>
      <c r="L21" s="88">
        <v>42551.660139</v>
      </c>
      <c r="M21" s="90">
        <v>63446.203383</v>
      </c>
      <c r="O21" s="88">
        <v>31911.556734000002</v>
      </c>
      <c r="P21" s="88">
        <v>192980.81456599999</v>
      </c>
      <c r="Q21" s="90">
        <v>224892.3713</v>
      </c>
      <c r="S21" s="110">
        <f t="shared" ref="S21:S46" si="7">+C21+G21+K21+O21</f>
        <v>102697.446752</v>
      </c>
      <c r="T21" s="110">
        <f t="shared" ref="T21:T46" si="8">+D21+H21+L21+P21</f>
        <v>281506.56705399998</v>
      </c>
      <c r="U21" s="110">
        <f t="shared" ref="U21:U46" si="9">+S21+T21</f>
        <v>384204.013806</v>
      </c>
    </row>
    <row r="22" spans="1:21" x14ac:dyDescent="0.3">
      <c r="B22" s="140" t="s">
        <v>56</v>
      </c>
      <c r="C22" s="88">
        <v>294786.13264500001</v>
      </c>
      <c r="D22" s="88">
        <v>80877.814987000005</v>
      </c>
      <c r="E22" s="90">
        <v>375663.94763200002</v>
      </c>
      <c r="G22" s="88">
        <v>180104.36567900001</v>
      </c>
      <c r="H22" s="88">
        <v>93509.972446</v>
      </c>
      <c r="I22" s="90">
        <v>273614.33812500001</v>
      </c>
      <c r="K22" s="88">
        <v>219714.569361</v>
      </c>
      <c r="L22" s="88">
        <v>287352.11118499999</v>
      </c>
      <c r="M22" s="90">
        <v>507066.68054600002</v>
      </c>
      <c r="O22" s="88">
        <v>4350990.2636200003</v>
      </c>
      <c r="P22" s="88">
        <v>6985807.9936939999</v>
      </c>
      <c r="Q22" s="90">
        <v>11336798.257314</v>
      </c>
      <c r="S22" s="110">
        <f t="shared" si="7"/>
        <v>5045595.331305</v>
      </c>
      <c r="T22" s="110">
        <f t="shared" si="8"/>
        <v>7447547.8923119996</v>
      </c>
      <c r="U22" s="110">
        <f t="shared" si="9"/>
        <v>12493143.223616999</v>
      </c>
    </row>
    <row r="23" spans="1:21" x14ac:dyDescent="0.3">
      <c r="B23" s="140" t="s">
        <v>57</v>
      </c>
      <c r="C23" s="88">
        <v>0</v>
      </c>
      <c r="D23" s="88">
        <v>0</v>
      </c>
      <c r="E23" s="90">
        <v>0</v>
      </c>
      <c r="G23" s="88">
        <v>0</v>
      </c>
      <c r="H23" s="88">
        <v>326.95662900000002</v>
      </c>
      <c r="I23" s="90">
        <v>326.95662900000002</v>
      </c>
      <c r="K23" s="88">
        <v>0</v>
      </c>
      <c r="L23" s="88">
        <v>0</v>
      </c>
      <c r="M23" s="90">
        <v>0</v>
      </c>
      <c r="O23" s="88">
        <v>139147.27072</v>
      </c>
      <c r="P23" s="88">
        <v>533116.42853200005</v>
      </c>
      <c r="Q23" s="90">
        <v>672263.69925199996</v>
      </c>
      <c r="S23" s="110">
        <f t="shared" si="7"/>
        <v>139147.27072</v>
      </c>
      <c r="T23" s="110">
        <f t="shared" si="8"/>
        <v>533443.38516100007</v>
      </c>
      <c r="U23" s="110">
        <f t="shared" si="9"/>
        <v>672590.6558810001</v>
      </c>
    </row>
    <row r="24" spans="1:21" x14ac:dyDescent="0.3">
      <c r="B24" s="140" t="s">
        <v>58</v>
      </c>
      <c r="C24" s="88">
        <v>0</v>
      </c>
      <c r="D24" s="88">
        <v>0</v>
      </c>
      <c r="E24" s="90">
        <v>0</v>
      </c>
      <c r="G24" s="88">
        <v>0</v>
      </c>
      <c r="H24" s="88">
        <v>2.3382095199999999</v>
      </c>
      <c r="I24" s="90">
        <v>2.3382095199999999</v>
      </c>
      <c r="K24" s="88">
        <v>6.6701039999999989E-2</v>
      </c>
      <c r="L24" s="88">
        <v>0</v>
      </c>
      <c r="M24" s="90">
        <v>6.6701039999999989E-2</v>
      </c>
      <c r="O24" s="88">
        <v>136324.19531020013</v>
      </c>
      <c r="P24" s="88">
        <v>370647.83275803004</v>
      </c>
      <c r="Q24" s="90">
        <v>506972.0280682302</v>
      </c>
      <c r="S24" s="110">
        <f t="shared" si="7"/>
        <v>136324.26201124012</v>
      </c>
      <c r="T24" s="110">
        <f t="shared" si="8"/>
        <v>370650.17096755002</v>
      </c>
      <c r="U24" s="110">
        <f t="shared" si="9"/>
        <v>506974.43297879014</v>
      </c>
    </row>
    <row r="25" spans="1:21" x14ac:dyDescent="0.3">
      <c r="B25" s="140" t="s">
        <v>59</v>
      </c>
      <c r="C25" s="88">
        <v>328734.59887699998</v>
      </c>
      <c r="D25" s="88">
        <v>383265.95842600003</v>
      </c>
      <c r="E25" s="90">
        <v>712000.55730300001</v>
      </c>
      <c r="G25" s="88">
        <v>285740.246522</v>
      </c>
      <c r="H25" s="88">
        <v>180177.45697500001</v>
      </c>
      <c r="I25" s="90">
        <v>465917.70349699998</v>
      </c>
      <c r="K25" s="88">
        <v>247664.80432200001</v>
      </c>
      <c r="L25" s="88">
        <v>242330.02263600001</v>
      </c>
      <c r="M25" s="90">
        <v>489994.82695800002</v>
      </c>
      <c r="O25" s="88">
        <v>3405714.783423</v>
      </c>
      <c r="P25" s="88">
        <v>7341116.4545750003</v>
      </c>
      <c r="Q25" s="90">
        <v>10746831.237997999</v>
      </c>
      <c r="S25" s="110">
        <f t="shared" si="7"/>
        <v>4267854.4331440004</v>
      </c>
      <c r="T25" s="110">
        <f t="shared" si="8"/>
        <v>8146889.8926120009</v>
      </c>
      <c r="U25" s="110">
        <f t="shared" si="9"/>
        <v>12414744.325756002</v>
      </c>
    </row>
    <row r="26" spans="1:21" x14ac:dyDescent="0.3">
      <c r="B26" s="140" t="s">
        <v>60</v>
      </c>
      <c r="C26" s="88">
        <v>823896.01113799994</v>
      </c>
      <c r="D26" s="88">
        <v>353649.81216500001</v>
      </c>
      <c r="E26" s="90">
        <v>1177545.8233030001</v>
      </c>
      <c r="G26" s="88">
        <v>359120.715791</v>
      </c>
      <c r="H26" s="88">
        <v>186828.954306</v>
      </c>
      <c r="I26" s="90">
        <v>545949.67009699997</v>
      </c>
      <c r="K26" s="88">
        <v>312945.95474199997</v>
      </c>
      <c r="L26" s="88">
        <v>410498.56385600002</v>
      </c>
      <c r="M26" s="90">
        <v>723444.51859800005</v>
      </c>
      <c r="O26" s="88">
        <v>3041722.2777410001</v>
      </c>
      <c r="P26" s="88">
        <v>5517841.4667250002</v>
      </c>
      <c r="Q26" s="90">
        <v>8559563.7444659993</v>
      </c>
      <c r="S26" s="110">
        <f t="shared" si="7"/>
        <v>4537684.9594120001</v>
      </c>
      <c r="T26" s="110">
        <f t="shared" si="8"/>
        <v>6468818.7970519997</v>
      </c>
      <c r="U26" s="110">
        <f t="shared" si="9"/>
        <v>11006503.756464001</v>
      </c>
    </row>
    <row r="27" spans="1:21" x14ac:dyDescent="0.3">
      <c r="B27" s="140" t="s">
        <v>61</v>
      </c>
      <c r="C27" s="88">
        <v>416285.14975099999</v>
      </c>
      <c r="D27" s="88">
        <v>416615.95031316008</v>
      </c>
      <c r="E27" s="90">
        <v>832901.10006415984</v>
      </c>
      <c r="G27" s="88">
        <v>429518.9032</v>
      </c>
      <c r="H27" s="88">
        <v>388378.89876579988</v>
      </c>
      <c r="I27" s="90">
        <v>817897.80196579942</v>
      </c>
      <c r="K27" s="88">
        <v>430160.74778500001</v>
      </c>
      <c r="L27" s="88">
        <v>536221.4099720103</v>
      </c>
      <c r="M27" s="90">
        <v>966382.15775700926</v>
      </c>
      <c r="O27" s="88">
        <v>6561427.1064409995</v>
      </c>
      <c r="P27" s="88">
        <v>7275510.4306278136</v>
      </c>
      <c r="Q27" s="90">
        <v>13836937.537068874</v>
      </c>
      <c r="S27" s="110">
        <f t="shared" si="7"/>
        <v>7837391.9071769994</v>
      </c>
      <c r="T27" s="110">
        <f t="shared" si="8"/>
        <v>8616726.6896787845</v>
      </c>
      <c r="U27" s="110">
        <f t="shared" si="9"/>
        <v>16454118.596855784</v>
      </c>
    </row>
    <row r="28" spans="1:21" x14ac:dyDescent="0.3">
      <c r="B28" s="140" t="s">
        <v>62</v>
      </c>
      <c r="C28" s="88">
        <v>358137.22141400003</v>
      </c>
      <c r="D28" s="88">
        <v>314283.43609099998</v>
      </c>
      <c r="E28" s="90">
        <v>672420.65750500001</v>
      </c>
      <c r="G28" s="88">
        <v>347559.413894</v>
      </c>
      <c r="H28" s="88">
        <v>462533.60351799999</v>
      </c>
      <c r="I28" s="90">
        <v>810093.01741199999</v>
      </c>
      <c r="K28" s="88">
        <v>314209.09450200002</v>
      </c>
      <c r="L28" s="88">
        <v>596742.98520300002</v>
      </c>
      <c r="M28" s="90">
        <v>910952.07970500004</v>
      </c>
      <c r="O28" s="88">
        <v>3104565.7721660002</v>
      </c>
      <c r="P28" s="88">
        <v>5664232.2702900004</v>
      </c>
      <c r="Q28" s="90">
        <v>8768798.0424559992</v>
      </c>
      <c r="S28" s="110">
        <f t="shared" si="7"/>
        <v>4124471.5019760001</v>
      </c>
      <c r="T28" s="110">
        <f t="shared" si="8"/>
        <v>7037792.2951020002</v>
      </c>
      <c r="U28" s="110">
        <f t="shared" si="9"/>
        <v>11162263.797078</v>
      </c>
    </row>
    <row r="29" spans="1:21" x14ac:dyDescent="0.3">
      <c r="B29" s="140" t="s">
        <v>63</v>
      </c>
      <c r="C29" s="88">
        <v>250613.27381899999</v>
      </c>
      <c r="D29" s="88">
        <v>245008.37268299999</v>
      </c>
      <c r="E29" s="90">
        <v>495621.64650199999</v>
      </c>
      <c r="G29" s="88">
        <v>197837.03360299999</v>
      </c>
      <c r="H29" s="88">
        <v>102935.37089999999</v>
      </c>
      <c r="I29" s="90">
        <v>300772.40450300003</v>
      </c>
      <c r="K29" s="88">
        <v>217403.453671</v>
      </c>
      <c r="L29" s="88">
        <v>74204.988731000005</v>
      </c>
      <c r="M29" s="90">
        <v>291608.44240200002</v>
      </c>
      <c r="O29" s="88">
        <v>2188974.4626330002</v>
      </c>
      <c r="P29" s="88">
        <v>2879643.3910420001</v>
      </c>
      <c r="Q29" s="90">
        <v>5068617.8536750004</v>
      </c>
      <c r="S29" s="110">
        <f t="shared" si="7"/>
        <v>2854828.2237260002</v>
      </c>
      <c r="T29" s="110">
        <f t="shared" si="8"/>
        <v>3301792.1233560001</v>
      </c>
      <c r="U29" s="110">
        <f t="shared" si="9"/>
        <v>6156620.3470820002</v>
      </c>
    </row>
    <row r="30" spans="1:21" x14ac:dyDescent="0.3">
      <c r="B30" s="140" t="s">
        <v>64</v>
      </c>
      <c r="C30" s="88">
        <v>890272.82874999999</v>
      </c>
      <c r="D30" s="88">
        <v>157440.20543199999</v>
      </c>
      <c r="E30" s="90">
        <v>1047713.034182</v>
      </c>
      <c r="G30" s="88">
        <v>640070.77877400001</v>
      </c>
      <c r="H30" s="88">
        <v>205868.71784900001</v>
      </c>
      <c r="I30" s="90">
        <v>845939.49662300001</v>
      </c>
      <c r="K30" s="88">
        <v>347238.77802000003</v>
      </c>
      <c r="L30" s="88">
        <v>118636.766046</v>
      </c>
      <c r="M30" s="90">
        <v>465875.54406599997</v>
      </c>
      <c r="O30" s="88">
        <v>655899.24835799995</v>
      </c>
      <c r="P30" s="88">
        <v>475111.82282300002</v>
      </c>
      <c r="Q30" s="90">
        <v>1131011.071181</v>
      </c>
      <c r="S30" s="110">
        <f t="shared" si="7"/>
        <v>2533481.6339020003</v>
      </c>
      <c r="T30" s="110">
        <f t="shared" si="8"/>
        <v>957057.51215000008</v>
      </c>
      <c r="U30" s="110">
        <f t="shared" si="9"/>
        <v>3490539.1460520001</v>
      </c>
    </row>
    <row r="31" spans="1:21" x14ac:dyDescent="0.3">
      <c r="B31" s="140" t="s">
        <v>65</v>
      </c>
      <c r="C31" s="88">
        <v>111443.472051</v>
      </c>
      <c r="D31" s="88">
        <v>65620.761048999993</v>
      </c>
      <c r="E31" s="90">
        <v>177064.23310000001</v>
      </c>
      <c r="G31" s="88">
        <v>132470.51441500001</v>
      </c>
      <c r="H31" s="88">
        <v>122070.167094</v>
      </c>
      <c r="I31" s="90">
        <v>254540.68150899999</v>
      </c>
      <c r="K31" s="88">
        <v>152595.283818</v>
      </c>
      <c r="L31" s="88">
        <v>161839.27235499999</v>
      </c>
      <c r="M31" s="90">
        <v>314434.55617300002</v>
      </c>
      <c r="O31" s="88">
        <v>726931.07612400001</v>
      </c>
      <c r="P31" s="88">
        <v>1179253.709242</v>
      </c>
      <c r="Q31" s="90">
        <v>1906184.7853659999</v>
      </c>
      <c r="S31" s="110">
        <f t="shared" si="7"/>
        <v>1123440.346408</v>
      </c>
      <c r="T31" s="110">
        <f t="shared" si="8"/>
        <v>1528783.90974</v>
      </c>
      <c r="U31" s="110">
        <f t="shared" si="9"/>
        <v>2652224.2561480002</v>
      </c>
    </row>
    <row r="32" spans="1:21" x14ac:dyDescent="0.3">
      <c r="B32" s="140" t="s">
        <v>66</v>
      </c>
      <c r="C32" s="88">
        <v>476798.56180099997</v>
      </c>
      <c r="D32" s="88">
        <v>48568.162446000002</v>
      </c>
      <c r="E32" s="90">
        <v>525366.72424699995</v>
      </c>
      <c r="G32" s="88">
        <v>303147.07119699998</v>
      </c>
      <c r="H32" s="88">
        <v>85368.531864000004</v>
      </c>
      <c r="I32" s="90">
        <v>388515.603061</v>
      </c>
      <c r="K32" s="88">
        <v>161589.76306699999</v>
      </c>
      <c r="L32" s="88">
        <v>78927.353019999995</v>
      </c>
      <c r="M32" s="90">
        <v>240517.116087</v>
      </c>
      <c r="O32" s="88">
        <v>1188865.315405</v>
      </c>
      <c r="P32" s="88">
        <v>1104776.5042880001</v>
      </c>
      <c r="Q32" s="90">
        <v>2293641.8196930001</v>
      </c>
      <c r="S32" s="110">
        <f t="shared" si="7"/>
        <v>2130400.71147</v>
      </c>
      <c r="T32" s="110">
        <f t="shared" si="8"/>
        <v>1317640.551618</v>
      </c>
      <c r="U32" s="110">
        <f t="shared" si="9"/>
        <v>3448041.263088</v>
      </c>
    </row>
    <row r="33" spans="1:21" x14ac:dyDescent="0.3">
      <c r="B33" s="140" t="s">
        <v>67</v>
      </c>
      <c r="C33" s="88">
        <v>336246.902282</v>
      </c>
      <c r="D33" s="88">
        <v>196748.21707799999</v>
      </c>
      <c r="E33" s="90">
        <v>532995.11936000001</v>
      </c>
      <c r="G33" s="88">
        <v>221253.23152500001</v>
      </c>
      <c r="H33" s="88">
        <v>182980.91118200001</v>
      </c>
      <c r="I33" s="90">
        <v>404234.14270700002</v>
      </c>
      <c r="K33" s="88">
        <v>138448.65880999999</v>
      </c>
      <c r="L33" s="88">
        <v>291180.22442899999</v>
      </c>
      <c r="M33" s="90">
        <v>429628.88323899999</v>
      </c>
      <c r="O33" s="88">
        <v>1436857.4340679999</v>
      </c>
      <c r="P33" s="88">
        <v>2196935.7683199998</v>
      </c>
      <c r="Q33" s="90">
        <v>3633793.2023880002</v>
      </c>
      <c r="S33" s="110">
        <f t="shared" si="7"/>
        <v>2132806.2266849997</v>
      </c>
      <c r="T33" s="110">
        <f t="shared" si="8"/>
        <v>2867845.1210089996</v>
      </c>
      <c r="U33" s="110">
        <f t="shared" si="9"/>
        <v>5000651.3476939993</v>
      </c>
    </row>
    <row r="34" spans="1:21" x14ac:dyDescent="0.3">
      <c r="B34" s="140" t="s">
        <v>68</v>
      </c>
      <c r="C34" s="88">
        <v>114382.73931400001</v>
      </c>
      <c r="D34" s="88">
        <v>40196.715122000001</v>
      </c>
      <c r="E34" s="90">
        <v>154579.454436</v>
      </c>
      <c r="G34" s="88">
        <v>104059.54167999999</v>
      </c>
      <c r="H34" s="88">
        <v>155769.93363700001</v>
      </c>
      <c r="I34" s="90">
        <v>259829.475317</v>
      </c>
      <c r="K34" s="88">
        <v>137684.01946700001</v>
      </c>
      <c r="L34" s="88">
        <v>246411.62109299999</v>
      </c>
      <c r="M34" s="90">
        <v>384095.64056000003</v>
      </c>
      <c r="O34" s="88">
        <v>1060763.439399</v>
      </c>
      <c r="P34" s="88">
        <v>1257083.6369409999</v>
      </c>
      <c r="Q34" s="90">
        <v>2317847.0763400001</v>
      </c>
      <c r="S34" s="110">
        <f t="shared" si="7"/>
        <v>1416889.7398600001</v>
      </c>
      <c r="T34" s="110">
        <f t="shared" si="8"/>
        <v>1699461.9067929999</v>
      </c>
      <c r="U34" s="110">
        <f t="shared" si="9"/>
        <v>3116351.6466530003</v>
      </c>
    </row>
    <row r="35" spans="1:21" x14ac:dyDescent="0.3">
      <c r="B35" s="140" t="s">
        <v>69</v>
      </c>
      <c r="C35" s="88">
        <v>132758.474904</v>
      </c>
      <c r="D35" s="88">
        <v>79111.368440000006</v>
      </c>
      <c r="E35" s="90">
        <v>211869.84334399999</v>
      </c>
      <c r="G35" s="88">
        <v>69972.437388000006</v>
      </c>
      <c r="H35" s="88">
        <v>34382.109897000002</v>
      </c>
      <c r="I35" s="90">
        <v>104354.54728499999</v>
      </c>
      <c r="K35" s="88">
        <v>78570.571595000001</v>
      </c>
      <c r="L35" s="88">
        <v>48502.655467999997</v>
      </c>
      <c r="M35" s="90">
        <v>127073.227063</v>
      </c>
      <c r="O35" s="88">
        <v>556077.023483</v>
      </c>
      <c r="P35" s="88">
        <v>495883.44474100001</v>
      </c>
      <c r="Q35" s="90">
        <v>1051960.468224</v>
      </c>
      <c r="S35" s="110">
        <f t="shared" si="7"/>
        <v>837378.50737000001</v>
      </c>
      <c r="T35" s="110">
        <f t="shared" si="8"/>
        <v>657879.57854599995</v>
      </c>
      <c r="U35" s="110">
        <f t="shared" si="9"/>
        <v>1495258.085916</v>
      </c>
    </row>
    <row r="36" spans="1:21" x14ac:dyDescent="0.3">
      <c r="B36" s="140" t="s">
        <v>70</v>
      </c>
      <c r="C36" s="88">
        <v>94316.147712000005</v>
      </c>
      <c r="D36" s="88">
        <v>18230.613829000002</v>
      </c>
      <c r="E36" s="90">
        <v>112546.761541</v>
      </c>
      <c r="G36" s="88">
        <v>39596.934691000002</v>
      </c>
      <c r="H36" s="88">
        <v>12634.05528</v>
      </c>
      <c r="I36" s="90">
        <v>52230.989971000003</v>
      </c>
      <c r="K36" s="88">
        <v>37736.476143</v>
      </c>
      <c r="L36" s="88">
        <v>10071.336508</v>
      </c>
      <c r="M36" s="90">
        <v>47807.812651</v>
      </c>
      <c r="O36" s="88">
        <v>251114.22013199999</v>
      </c>
      <c r="P36" s="88">
        <v>299729.92518800002</v>
      </c>
      <c r="Q36" s="90">
        <v>550844.14532000001</v>
      </c>
      <c r="S36" s="110">
        <f>+C36+G36+K36+O36</f>
        <v>422763.77867799997</v>
      </c>
      <c r="T36" s="110">
        <f>+D36+H36+L36+P36</f>
        <v>340665.93080500001</v>
      </c>
      <c r="U36" s="110">
        <f>+S36+T36</f>
        <v>763429.70948299998</v>
      </c>
    </row>
    <row r="37" spans="1:21" x14ac:dyDescent="0.3">
      <c r="B37" s="140"/>
      <c r="E37" s="90"/>
      <c r="I37" s="90"/>
      <c r="M37" s="90"/>
      <c r="Q37" s="90"/>
      <c r="S37" s="110"/>
      <c r="T37" s="110"/>
      <c r="U37" s="110"/>
    </row>
    <row r="38" spans="1:21" s="115" customFormat="1" x14ac:dyDescent="0.3">
      <c r="A38" s="89"/>
      <c r="B38" s="115" t="s">
        <v>71</v>
      </c>
      <c r="C38" s="81">
        <f>+SUM(C39:C46)</f>
        <v>414819.08624599996</v>
      </c>
      <c r="D38" s="81">
        <f>+SUM(D39:D46)</f>
        <v>217833.43212007001</v>
      </c>
      <c r="E38" s="81">
        <f>+SUM(E39:E46)</f>
        <v>632652.51836607</v>
      </c>
      <c r="F38" s="142"/>
      <c r="G38" s="81">
        <f>+SUM(G39:G46)</f>
        <v>302289.96134475997</v>
      </c>
      <c r="H38" s="81">
        <f>+SUM(H39:H46)</f>
        <v>187762.25842428999</v>
      </c>
      <c r="I38" s="81">
        <f>+SUM(I39:I46)</f>
        <v>490052.21976904967</v>
      </c>
      <c r="J38" s="81"/>
      <c r="K38" s="81">
        <f>+SUM(K39:K46)</f>
        <v>260193.58252849002</v>
      </c>
      <c r="L38" s="81">
        <f>+SUM(L39:L46)</f>
        <v>131138.30306933998</v>
      </c>
      <c r="M38" s="81">
        <f>+SUM(M39:M46)</f>
        <v>391331.88559783</v>
      </c>
      <c r="N38" s="108"/>
      <c r="O38" s="81">
        <f>+SUM(O39:O46)</f>
        <v>1152430.1511862609</v>
      </c>
      <c r="P38" s="81">
        <f>+SUM(P39:P46)</f>
        <v>1402223.7097479703</v>
      </c>
      <c r="Q38" s="81">
        <f>+SUM(Q39:Q46)</f>
        <v>2554653.8609342305</v>
      </c>
      <c r="R38" s="81"/>
      <c r="S38" s="141">
        <f>+C38+G38+K38+O38</f>
        <v>2129732.7813055106</v>
      </c>
      <c r="T38" s="141">
        <f>+D38+H38+L38+P38</f>
        <v>1938957.7033616703</v>
      </c>
      <c r="U38" s="141">
        <f>+S38+T38</f>
        <v>4068690.484667181</v>
      </c>
    </row>
    <row r="39" spans="1:21" x14ac:dyDescent="0.3">
      <c r="B39" s="140" t="s">
        <v>72</v>
      </c>
      <c r="C39" s="88">
        <v>52375.607208000001</v>
      </c>
      <c r="D39" s="88">
        <v>49060.620948000003</v>
      </c>
      <c r="E39" s="90">
        <v>101436.228156</v>
      </c>
      <c r="G39" s="88">
        <v>45791.780422000003</v>
      </c>
      <c r="H39" s="88">
        <v>30812.501108</v>
      </c>
      <c r="I39" s="90">
        <v>76604.281529999993</v>
      </c>
      <c r="K39" s="88">
        <v>20551.709113000001</v>
      </c>
      <c r="L39" s="88">
        <v>1829.1760919999999</v>
      </c>
      <c r="M39" s="90">
        <v>22380.885204999999</v>
      </c>
      <c r="O39" s="88">
        <v>181315.46473499999</v>
      </c>
      <c r="P39" s="88">
        <v>305668.26568200003</v>
      </c>
      <c r="Q39" s="90">
        <v>486983.73041700001</v>
      </c>
      <c r="S39" s="110">
        <f t="shared" si="7"/>
        <v>300034.56147800002</v>
      </c>
      <c r="T39" s="110">
        <f t="shared" si="8"/>
        <v>387370.56383</v>
      </c>
      <c r="U39" s="110">
        <f t="shared" si="9"/>
        <v>687405.12530800002</v>
      </c>
    </row>
    <row r="40" spans="1:21" x14ac:dyDescent="0.3">
      <c r="B40" s="140" t="s">
        <v>73</v>
      </c>
      <c r="C40" s="88">
        <v>77997.150077999962</v>
      </c>
      <c r="D40" s="88">
        <v>14208.880298979999</v>
      </c>
      <c r="E40" s="90">
        <v>92206.030376979979</v>
      </c>
      <c r="G40" s="88">
        <v>60006.580167759981</v>
      </c>
      <c r="H40" s="88">
        <v>20260.079287880013</v>
      </c>
      <c r="I40" s="90">
        <v>80266.659455639659</v>
      </c>
      <c r="K40" s="88">
        <v>32627.270487490023</v>
      </c>
      <c r="L40" s="88">
        <v>7382.5642260399973</v>
      </c>
      <c r="M40" s="90">
        <v>40009.834713530014</v>
      </c>
      <c r="O40" s="88">
        <v>168593.54601326073</v>
      </c>
      <c r="P40" s="88">
        <v>184717.05270608029</v>
      </c>
      <c r="Q40" s="90">
        <v>353310.59871934023</v>
      </c>
      <c r="S40" s="110">
        <f t="shared" si="7"/>
        <v>339224.54674651066</v>
      </c>
      <c r="T40" s="110">
        <f t="shared" si="8"/>
        <v>226568.57651898029</v>
      </c>
      <c r="U40" s="110">
        <f t="shared" si="9"/>
        <v>565793.12326549098</v>
      </c>
    </row>
    <row r="41" spans="1:21" x14ac:dyDescent="0.3">
      <c r="B41" s="140" t="s">
        <v>74</v>
      </c>
      <c r="C41" s="88">
        <v>98997.641554999995</v>
      </c>
      <c r="D41" s="88">
        <v>126660.32627799999</v>
      </c>
      <c r="E41" s="90">
        <v>225657.967833</v>
      </c>
      <c r="G41" s="88">
        <v>124694.927096</v>
      </c>
      <c r="H41" s="88">
        <v>122540.34146700001</v>
      </c>
      <c r="I41" s="90">
        <v>247235.26856299999</v>
      </c>
      <c r="K41" s="88">
        <v>152454.33821700001</v>
      </c>
      <c r="L41" s="88">
        <v>108977.182428</v>
      </c>
      <c r="M41" s="90">
        <v>261431.52064500001</v>
      </c>
      <c r="O41" s="88">
        <v>397772.635106</v>
      </c>
      <c r="P41" s="88">
        <v>575633.98001000006</v>
      </c>
      <c r="Q41" s="90">
        <v>973406.61511599994</v>
      </c>
      <c r="S41" s="110">
        <f t="shared" si="7"/>
        <v>773919.54197399993</v>
      </c>
      <c r="T41" s="110">
        <f t="shared" si="8"/>
        <v>933811.83018300007</v>
      </c>
      <c r="U41" s="110">
        <f t="shared" si="9"/>
        <v>1707731.372157</v>
      </c>
    </row>
    <row r="42" spans="1:21" x14ac:dyDescent="0.3">
      <c r="B42" s="140" t="s">
        <v>75</v>
      </c>
      <c r="C42" s="88">
        <v>58254.188683</v>
      </c>
      <c r="D42" s="88">
        <v>19189.895853999999</v>
      </c>
      <c r="E42" s="90">
        <v>77444.084537000002</v>
      </c>
      <c r="G42" s="88">
        <v>21558.718646000001</v>
      </c>
      <c r="H42" s="88">
        <v>8151.5075299999999</v>
      </c>
      <c r="I42" s="90">
        <v>29710.226176</v>
      </c>
      <c r="K42" s="88">
        <v>21698.506839000001</v>
      </c>
      <c r="L42" s="88">
        <v>9762.5372349999998</v>
      </c>
      <c r="M42" s="90">
        <v>31461.044074000001</v>
      </c>
      <c r="O42" s="88">
        <v>81783.250685000006</v>
      </c>
      <c r="P42" s="88">
        <v>72685.183470000004</v>
      </c>
      <c r="Q42" s="90">
        <v>154468.434155</v>
      </c>
      <c r="S42" s="110">
        <f t="shared" si="7"/>
        <v>183294.66485300002</v>
      </c>
      <c r="T42" s="110">
        <f t="shared" si="8"/>
        <v>109789.124089</v>
      </c>
      <c r="U42" s="110">
        <f t="shared" si="9"/>
        <v>293083.78894200001</v>
      </c>
    </row>
    <row r="43" spans="1:21" x14ac:dyDescent="0.3">
      <c r="B43" s="140" t="s">
        <v>76</v>
      </c>
      <c r="C43" s="88">
        <v>4606.5043079999996</v>
      </c>
      <c r="D43" s="88">
        <v>1119.6595250399998</v>
      </c>
      <c r="E43" s="90">
        <v>5726.163833040001</v>
      </c>
      <c r="G43" s="88">
        <v>4172.4616820000001</v>
      </c>
      <c r="H43" s="88">
        <v>8.0116283900000003</v>
      </c>
      <c r="I43" s="90">
        <v>4180.4733103900007</v>
      </c>
      <c r="K43" s="88">
        <v>4931.8183639999997</v>
      </c>
      <c r="L43" s="88">
        <v>1059.8959769400001</v>
      </c>
      <c r="M43" s="90">
        <v>5991.7143409399987</v>
      </c>
      <c r="O43" s="88">
        <v>69562.973391000007</v>
      </c>
      <c r="P43" s="88">
        <v>20456.327051639997</v>
      </c>
      <c r="Q43" s="90">
        <v>90019.30044264</v>
      </c>
      <c r="S43" s="110">
        <f t="shared" si="7"/>
        <v>83273.75774500001</v>
      </c>
      <c r="T43" s="110">
        <f t="shared" si="8"/>
        <v>22643.894182009997</v>
      </c>
      <c r="U43" s="110">
        <f t="shared" si="9"/>
        <v>105917.65192701001</v>
      </c>
    </row>
    <row r="44" spans="1:21" x14ac:dyDescent="0.3">
      <c r="B44" s="140" t="s">
        <v>77</v>
      </c>
      <c r="C44" s="88">
        <v>93396.843943</v>
      </c>
      <c r="D44" s="88">
        <v>4338.0581562099997</v>
      </c>
      <c r="E44" s="90">
        <v>97734.902099210012</v>
      </c>
      <c r="G44" s="88">
        <v>29928.255496999998</v>
      </c>
      <c r="H44" s="88">
        <v>440.66764889000001</v>
      </c>
      <c r="I44" s="90">
        <v>30368.923145889999</v>
      </c>
      <c r="K44" s="88">
        <v>23321.418544</v>
      </c>
      <c r="L44" s="88">
        <v>814.45001736000006</v>
      </c>
      <c r="M44" s="90">
        <v>24135.868561359996</v>
      </c>
      <c r="O44" s="88">
        <v>64649.044494000002</v>
      </c>
      <c r="P44" s="88">
        <v>22868.158869609997</v>
      </c>
      <c r="Q44" s="90">
        <v>87517.20336361001</v>
      </c>
      <c r="S44" s="110">
        <f t="shared" si="7"/>
        <v>211295.56247799998</v>
      </c>
      <c r="T44" s="110">
        <f t="shared" si="8"/>
        <v>28461.334692069999</v>
      </c>
      <c r="U44" s="110">
        <f t="shared" si="9"/>
        <v>239756.89717006998</v>
      </c>
    </row>
    <row r="45" spans="1:21" x14ac:dyDescent="0.3">
      <c r="B45" s="140" t="s">
        <v>78</v>
      </c>
      <c r="C45" s="88">
        <v>9612.6640910000006</v>
      </c>
      <c r="D45" s="88">
        <v>2542.9157580000001</v>
      </c>
      <c r="E45" s="90">
        <v>12155.579849</v>
      </c>
      <c r="G45" s="88">
        <v>8921.5973209999993</v>
      </c>
      <c r="H45" s="88">
        <v>2682.5073080000002</v>
      </c>
      <c r="I45" s="90">
        <v>11604.104628999999</v>
      </c>
      <c r="K45" s="88">
        <v>4061.8869709999999</v>
      </c>
      <c r="L45" s="88">
        <v>1312.4970940000001</v>
      </c>
      <c r="M45" s="90">
        <v>5374.3840650000002</v>
      </c>
      <c r="O45" s="88">
        <v>188753.23676199999</v>
      </c>
      <c r="P45" s="88">
        <v>219584.02829799999</v>
      </c>
      <c r="Q45" s="90">
        <v>408337.26506000001</v>
      </c>
      <c r="S45" s="110">
        <f t="shared" si="7"/>
        <v>211349.38514499998</v>
      </c>
      <c r="T45" s="110">
        <f t="shared" si="8"/>
        <v>226121.948458</v>
      </c>
      <c r="U45" s="110">
        <f t="shared" si="9"/>
        <v>437471.33360299998</v>
      </c>
    </row>
    <row r="46" spans="1:21" x14ac:dyDescent="0.3">
      <c r="B46" s="140" t="s">
        <v>79</v>
      </c>
      <c r="C46" s="112">
        <v>19578.486379999998</v>
      </c>
      <c r="D46" s="112">
        <v>713.07530183999995</v>
      </c>
      <c r="E46" s="113">
        <v>20291.561681839998</v>
      </c>
      <c r="G46" s="112">
        <v>7215.6405130000003</v>
      </c>
      <c r="H46" s="112">
        <v>2866.6424461300003</v>
      </c>
      <c r="I46" s="113">
        <v>10082.28295913</v>
      </c>
      <c r="K46" s="112">
        <v>546.63399300000003</v>
      </c>
      <c r="L46" s="112">
        <v>0</v>
      </c>
      <c r="M46" s="113">
        <v>546.63399300000003</v>
      </c>
      <c r="O46" s="112">
        <v>0</v>
      </c>
      <c r="P46" s="112">
        <v>610.71366063999994</v>
      </c>
      <c r="Q46" s="113">
        <v>610.71366063999994</v>
      </c>
      <c r="S46" s="138">
        <f t="shared" si="7"/>
        <v>27340.760886</v>
      </c>
      <c r="T46" s="138">
        <f t="shared" si="8"/>
        <v>4190.4314086100003</v>
      </c>
      <c r="U46" s="138">
        <f t="shared" si="9"/>
        <v>31531.192294610002</v>
      </c>
    </row>
    <row r="47" spans="1:21" x14ac:dyDescent="0.3">
      <c r="B47" s="115" t="s">
        <v>80</v>
      </c>
      <c r="C47" s="116">
        <f>+C19+C38</f>
        <v>6213156.4870409984</v>
      </c>
      <c r="D47" s="116">
        <f t="shared" ref="D47:E47" si="10">+D19+D38</f>
        <v>2693041.3013412296</v>
      </c>
      <c r="E47" s="116">
        <f t="shared" si="10"/>
        <v>8906197.7883822303</v>
      </c>
      <c r="G47" s="116">
        <f>+G19+G38</f>
        <v>4283803.4568497604</v>
      </c>
      <c r="H47" s="116">
        <f>+H19+H38</f>
        <v>2748235.7918896093</v>
      </c>
      <c r="I47" s="116">
        <f>+I19+I38</f>
        <v>7032039.2487393692</v>
      </c>
      <c r="K47" s="116">
        <f>+K19+K38</f>
        <v>3397609.5051725307</v>
      </c>
      <c r="L47" s="116">
        <f>+L19+L38</f>
        <v>3567455.3078373503</v>
      </c>
      <c r="M47" s="116">
        <f>+M19+M38</f>
        <v>6965064.8130098796</v>
      </c>
      <c r="O47" s="116">
        <f>+O19+O38</f>
        <v>31278291.413752459</v>
      </c>
      <c r="P47" s="116">
        <f>+P19+P38</f>
        <v>46235846.607498825</v>
      </c>
      <c r="Q47" s="116">
        <f>+Q19+Q38</f>
        <v>77514138.021251351</v>
      </c>
      <c r="S47" s="117">
        <f>+S19+S38</f>
        <v>45172860.862815753</v>
      </c>
      <c r="T47" s="117">
        <f>+T19+T38</f>
        <v>55244579.008567013</v>
      </c>
      <c r="U47" s="117">
        <f>+U19+U38</f>
        <v>100417439.87138277</v>
      </c>
    </row>
    <row r="49" spans="1:39" ht="15" thickBot="1" x14ac:dyDescent="0.35">
      <c r="A49" s="65"/>
      <c r="B49" s="87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</row>
    <row r="50" spans="1:39" x14ac:dyDescent="0.3">
      <c r="A50" s="65"/>
      <c r="B50" s="65"/>
      <c r="C50" s="100"/>
      <c r="D50" s="100"/>
      <c r="E50" s="100"/>
      <c r="F50" s="100"/>
      <c r="G50" s="100"/>
      <c r="H50" s="100"/>
      <c r="I50" s="100"/>
      <c r="J50" s="100"/>
    </row>
    <row r="51" spans="1:39" x14ac:dyDescent="0.3">
      <c r="A51" s="65"/>
      <c r="B51" s="65"/>
      <c r="C51" s="100"/>
      <c r="D51" s="100"/>
      <c r="E51" s="100"/>
      <c r="F51" s="100"/>
      <c r="G51" s="100"/>
      <c r="H51" s="100"/>
      <c r="I51" s="100"/>
      <c r="J51" s="100"/>
    </row>
    <row r="52" spans="1:39" x14ac:dyDescent="0.3">
      <c r="A52" s="65"/>
      <c r="B52" s="89" t="s">
        <v>81</v>
      </c>
      <c r="C52" s="100"/>
      <c r="D52" s="100"/>
      <c r="E52" s="100"/>
      <c r="F52" s="100"/>
      <c r="G52" s="100"/>
      <c r="H52" s="100"/>
      <c r="I52" s="100"/>
      <c r="J52" s="79"/>
      <c r="R52" s="79"/>
    </row>
    <row r="53" spans="1:39" x14ac:dyDescent="0.3">
      <c r="A53" s="65"/>
      <c r="B53" s="89"/>
      <c r="C53" s="100"/>
      <c r="D53" s="100"/>
      <c r="E53" s="100"/>
      <c r="F53" s="100"/>
      <c r="G53" s="100"/>
      <c r="H53" s="100"/>
      <c r="I53" s="100"/>
      <c r="J53" s="79"/>
      <c r="N53" s="79"/>
      <c r="R53" s="79"/>
    </row>
    <row r="54" spans="1:39" s="106" customFormat="1" ht="24" customHeight="1" x14ac:dyDescent="0.3">
      <c r="A54" s="86"/>
      <c r="B54" s="171"/>
      <c r="C54" s="172" t="s">
        <v>32</v>
      </c>
      <c r="D54" s="170"/>
      <c r="E54" s="170"/>
      <c r="F54" s="103"/>
      <c r="G54" s="170" t="s">
        <v>33</v>
      </c>
      <c r="H54" s="170"/>
      <c r="I54" s="170"/>
      <c r="J54" s="104"/>
      <c r="K54" s="172" t="s">
        <v>34</v>
      </c>
      <c r="L54" s="170"/>
      <c r="M54" s="170"/>
      <c r="N54" s="105"/>
      <c r="O54" s="170" t="s">
        <v>35</v>
      </c>
      <c r="P54" s="170"/>
      <c r="Q54" s="170"/>
      <c r="R54" s="104"/>
      <c r="S54" s="170" t="s">
        <v>50</v>
      </c>
      <c r="T54" s="170"/>
      <c r="U54" s="170"/>
    </row>
    <row r="55" spans="1:39" x14ac:dyDescent="0.3">
      <c r="A55" s="65"/>
      <c r="B55" s="171"/>
      <c r="C55" s="107"/>
      <c r="D55" s="107"/>
      <c r="E55" s="107"/>
      <c r="F55" s="100"/>
      <c r="G55" s="107"/>
      <c r="H55" s="107"/>
      <c r="I55" s="107"/>
      <c r="J55" s="108"/>
      <c r="K55" s="107"/>
      <c r="L55" s="107"/>
      <c r="M55" s="107"/>
      <c r="N55" s="108"/>
      <c r="O55" s="107"/>
      <c r="P55" s="107"/>
      <c r="Q55" s="107"/>
      <c r="R55" s="108"/>
      <c r="S55" s="107"/>
      <c r="T55" s="107"/>
      <c r="U55" s="107"/>
    </row>
    <row r="56" spans="1:39" x14ac:dyDescent="0.3">
      <c r="A56" s="65"/>
      <c r="B56" s="171"/>
      <c r="C56" s="109" t="s">
        <v>42</v>
      </c>
      <c r="D56" s="109" t="s">
        <v>43</v>
      </c>
      <c r="E56" s="109" t="s">
        <v>31</v>
      </c>
      <c r="F56" s="100"/>
      <c r="G56" s="109" t="s">
        <v>42</v>
      </c>
      <c r="H56" s="109" t="s">
        <v>43</v>
      </c>
      <c r="I56" s="109" t="s">
        <v>31</v>
      </c>
      <c r="J56" s="108"/>
      <c r="K56" s="109" t="s">
        <v>42</v>
      </c>
      <c r="L56" s="109" t="s">
        <v>43</v>
      </c>
      <c r="M56" s="109" t="s">
        <v>31</v>
      </c>
      <c r="N56" s="108"/>
      <c r="O56" s="109" t="s">
        <v>42</v>
      </c>
      <c r="P56" s="109" t="s">
        <v>43</v>
      </c>
      <c r="Q56" s="109" t="s">
        <v>31</v>
      </c>
      <c r="R56" s="108"/>
      <c r="S56" s="109" t="s">
        <v>42</v>
      </c>
      <c r="T56" s="109" t="s">
        <v>43</v>
      </c>
      <c r="U56" s="109" t="s">
        <v>31</v>
      </c>
    </row>
    <row r="57" spans="1:39" x14ac:dyDescent="0.3">
      <c r="A57" s="65"/>
      <c r="B57" s="118"/>
      <c r="C57" s="90"/>
      <c r="D57" s="90"/>
      <c r="E57" s="90"/>
      <c r="F57" s="100"/>
      <c r="G57" s="90"/>
      <c r="H57" s="90"/>
      <c r="I57" s="90"/>
      <c r="J57" s="90"/>
      <c r="K57" s="90"/>
      <c r="L57" s="90"/>
      <c r="M57" s="90"/>
      <c r="N57" s="119"/>
      <c r="O57" s="90"/>
      <c r="P57" s="90"/>
      <c r="Q57" s="90"/>
      <c r="R57" s="90"/>
      <c r="S57" s="90"/>
      <c r="T57" s="90"/>
      <c r="U57" s="90"/>
    </row>
    <row r="58" spans="1:39" s="115" customFormat="1" x14ac:dyDescent="0.3">
      <c r="A58" s="89"/>
      <c r="B58" s="115" t="s">
        <v>53</v>
      </c>
      <c r="C58" s="81">
        <f>+SUM(C59:C75)</f>
        <v>311066</v>
      </c>
      <c r="D58" s="81">
        <f t="shared" ref="D58:E58" si="11">+SUM(D59:D75)</f>
        <v>7558</v>
      </c>
      <c r="E58" s="81">
        <f t="shared" si="11"/>
        <v>318624</v>
      </c>
      <c r="F58" s="142"/>
      <c r="G58" s="81">
        <f>+SUM(G59:G75)</f>
        <v>73533</v>
      </c>
      <c r="H58" s="81">
        <f t="shared" ref="H58" si="12">+SUM(H59:H75)</f>
        <v>8538</v>
      </c>
      <c r="I58" s="81">
        <f t="shared" ref="I58" si="13">+SUM(I59:I75)</f>
        <v>82071</v>
      </c>
      <c r="J58" s="81"/>
      <c r="K58" s="81">
        <f>+SUM(K59:K75)</f>
        <v>32277</v>
      </c>
      <c r="L58" s="81">
        <f t="shared" ref="L58" si="14">+SUM(L59:L75)</f>
        <v>5762</v>
      </c>
      <c r="M58" s="81">
        <f t="shared" ref="M58" si="15">+SUM(M59:M75)</f>
        <v>38039</v>
      </c>
      <c r="N58" s="108"/>
      <c r="O58" s="81">
        <f>+SUM(O59:O75)</f>
        <v>96684</v>
      </c>
      <c r="P58" s="81">
        <f t="shared" ref="P58" si="16">+SUM(P59:P75)</f>
        <v>24726</v>
      </c>
      <c r="Q58" s="81">
        <f>+SUM(Q59:Q75)</f>
        <v>121410</v>
      </c>
      <c r="R58" s="81"/>
      <c r="S58" s="141">
        <f>+C58+G58+K58+O58</f>
        <v>513560</v>
      </c>
      <c r="T58" s="141">
        <f>+D58+H58+L58+P58</f>
        <v>46584</v>
      </c>
      <c r="U58" s="141">
        <f>+S58+T58</f>
        <v>560144</v>
      </c>
    </row>
    <row r="59" spans="1:39" x14ac:dyDescent="0.3">
      <c r="A59" s="65"/>
      <c r="B59" s="139" t="s">
        <v>54</v>
      </c>
      <c r="C59" s="79">
        <v>37601</v>
      </c>
      <c r="D59" s="79">
        <v>219</v>
      </c>
      <c r="E59" s="79">
        <v>37820</v>
      </c>
      <c r="F59" s="100"/>
      <c r="G59" s="79">
        <v>5037</v>
      </c>
      <c r="H59" s="79">
        <v>737</v>
      </c>
      <c r="I59" s="79">
        <v>5774</v>
      </c>
      <c r="J59" s="79"/>
      <c r="K59" s="79">
        <v>1055</v>
      </c>
      <c r="L59" s="79">
        <v>347</v>
      </c>
      <c r="M59" s="79">
        <v>1402</v>
      </c>
      <c r="N59" s="79"/>
      <c r="O59" s="79">
        <v>768</v>
      </c>
      <c r="P59" s="79">
        <v>274</v>
      </c>
      <c r="Q59" s="79">
        <v>1042</v>
      </c>
      <c r="R59" s="79"/>
      <c r="S59" s="110">
        <f>+C59+G59+K59+O59</f>
        <v>44461</v>
      </c>
      <c r="T59" s="110">
        <f>+D59+H59+L59+P59</f>
        <v>1577</v>
      </c>
      <c r="U59" s="110">
        <f>+S59+T59</f>
        <v>46038</v>
      </c>
    </row>
    <row r="60" spans="1:39" x14ac:dyDescent="0.3">
      <c r="A60" s="65"/>
      <c r="B60" s="139" t="s">
        <v>55</v>
      </c>
      <c r="C60" s="79">
        <v>424</v>
      </c>
      <c r="D60" s="79">
        <v>118</v>
      </c>
      <c r="E60" s="79">
        <v>542</v>
      </c>
      <c r="F60" s="100"/>
      <c r="G60" s="79">
        <v>488</v>
      </c>
      <c r="H60" s="79">
        <v>167</v>
      </c>
      <c r="I60" s="79">
        <v>655</v>
      </c>
      <c r="J60" s="79"/>
      <c r="K60" s="79">
        <v>231</v>
      </c>
      <c r="L60" s="79">
        <v>116</v>
      </c>
      <c r="M60" s="79">
        <v>347</v>
      </c>
      <c r="N60" s="79"/>
      <c r="O60" s="79">
        <v>236</v>
      </c>
      <c r="P60" s="79">
        <v>214</v>
      </c>
      <c r="Q60" s="79">
        <v>450</v>
      </c>
      <c r="R60" s="79"/>
      <c r="S60" s="110">
        <f t="shared" ref="S60:S85" si="17">+C60+G60+K60+O60</f>
        <v>1379</v>
      </c>
      <c r="T60" s="110">
        <f t="shared" ref="T60:T85" si="18">+D60+H60+L60+P60</f>
        <v>615</v>
      </c>
      <c r="U60" s="110">
        <f t="shared" ref="U60:U85" si="19">+S60+T60</f>
        <v>1994</v>
      </c>
    </row>
    <row r="61" spans="1:39" x14ac:dyDescent="0.3">
      <c r="A61" s="65"/>
      <c r="B61" s="139" t="s">
        <v>56</v>
      </c>
      <c r="C61" s="79">
        <v>21757</v>
      </c>
      <c r="D61" s="79">
        <v>323</v>
      </c>
      <c r="E61" s="79">
        <v>22080</v>
      </c>
      <c r="F61" s="100"/>
      <c r="G61" s="79">
        <v>5764</v>
      </c>
      <c r="H61" s="79">
        <v>491</v>
      </c>
      <c r="I61" s="79">
        <v>6255</v>
      </c>
      <c r="J61" s="79"/>
      <c r="K61" s="79">
        <v>3162</v>
      </c>
      <c r="L61" s="79">
        <v>429</v>
      </c>
      <c r="M61" s="79">
        <v>3591</v>
      </c>
      <c r="N61" s="79"/>
      <c r="O61" s="79">
        <v>9847</v>
      </c>
      <c r="P61" s="79">
        <v>2674</v>
      </c>
      <c r="Q61" s="79">
        <v>12521</v>
      </c>
      <c r="R61" s="79"/>
      <c r="S61" s="110">
        <f t="shared" si="17"/>
        <v>40530</v>
      </c>
      <c r="T61" s="110">
        <f t="shared" si="18"/>
        <v>3917</v>
      </c>
      <c r="U61" s="110">
        <f t="shared" si="19"/>
        <v>44447</v>
      </c>
    </row>
    <row r="62" spans="1:39" x14ac:dyDescent="0.3">
      <c r="A62" s="65"/>
      <c r="B62" s="139" t="s">
        <v>57</v>
      </c>
      <c r="C62" s="79"/>
      <c r="D62" s="79"/>
      <c r="E62" s="79"/>
      <c r="F62" s="100"/>
      <c r="G62" s="79"/>
      <c r="H62" s="79">
        <v>1</v>
      </c>
      <c r="I62" s="79">
        <v>1</v>
      </c>
      <c r="J62" s="79"/>
      <c r="K62" s="79"/>
      <c r="L62" s="79"/>
      <c r="M62" s="79"/>
      <c r="N62" s="79"/>
      <c r="O62" s="79">
        <v>72</v>
      </c>
      <c r="P62" s="79">
        <v>122</v>
      </c>
      <c r="Q62" s="79">
        <v>194</v>
      </c>
      <c r="R62" s="79"/>
      <c r="S62" s="110">
        <f t="shared" si="17"/>
        <v>72</v>
      </c>
      <c r="T62" s="110">
        <f t="shared" si="18"/>
        <v>123</v>
      </c>
      <c r="U62" s="110">
        <f t="shared" si="19"/>
        <v>195</v>
      </c>
    </row>
    <row r="63" spans="1:39" x14ac:dyDescent="0.3">
      <c r="A63" s="65"/>
      <c r="B63" s="139" t="s">
        <v>58</v>
      </c>
      <c r="C63" s="79"/>
      <c r="D63" s="79"/>
      <c r="E63" s="79"/>
      <c r="F63" s="100"/>
      <c r="G63" s="79"/>
      <c r="H63" s="79">
        <v>1</v>
      </c>
      <c r="I63" s="79">
        <v>1</v>
      </c>
      <c r="J63" s="79"/>
      <c r="K63" s="79">
        <v>1</v>
      </c>
      <c r="L63" s="79"/>
      <c r="M63" s="79">
        <v>1</v>
      </c>
      <c r="N63" s="79"/>
      <c r="O63" s="79">
        <v>770</v>
      </c>
      <c r="P63" s="79">
        <v>165</v>
      </c>
      <c r="Q63" s="79">
        <v>935</v>
      </c>
      <c r="R63" s="79"/>
      <c r="S63" s="110">
        <f t="shared" si="17"/>
        <v>771</v>
      </c>
      <c r="T63" s="110">
        <f t="shared" si="18"/>
        <v>166</v>
      </c>
      <c r="U63" s="110">
        <f t="shared" si="19"/>
        <v>937</v>
      </c>
    </row>
    <row r="64" spans="1:39" x14ac:dyDescent="0.3">
      <c r="A64" s="65"/>
      <c r="B64" s="139" t="s">
        <v>59</v>
      </c>
      <c r="C64" s="79">
        <v>12661</v>
      </c>
      <c r="D64" s="79">
        <v>1678</v>
      </c>
      <c r="E64" s="79">
        <v>14339</v>
      </c>
      <c r="F64" s="100"/>
      <c r="G64" s="79">
        <v>3896</v>
      </c>
      <c r="H64" s="79">
        <v>1305</v>
      </c>
      <c r="I64" s="79">
        <v>5201</v>
      </c>
      <c r="J64" s="79"/>
      <c r="K64" s="79">
        <v>1612</v>
      </c>
      <c r="L64" s="79">
        <v>1183</v>
      </c>
      <c r="M64" s="79">
        <v>2795</v>
      </c>
      <c r="N64" s="79"/>
      <c r="O64" s="79">
        <v>6958</v>
      </c>
      <c r="P64" s="79">
        <v>3501</v>
      </c>
      <c r="Q64" s="79">
        <v>10459</v>
      </c>
      <c r="R64" s="79"/>
      <c r="S64" s="110">
        <f t="shared" si="17"/>
        <v>25127</v>
      </c>
      <c r="T64" s="110">
        <f t="shared" si="18"/>
        <v>7667</v>
      </c>
      <c r="U64" s="110">
        <f t="shared" si="19"/>
        <v>32794</v>
      </c>
    </row>
    <row r="65" spans="1:21" x14ac:dyDescent="0.3">
      <c r="A65" s="65"/>
      <c r="B65" s="139" t="s">
        <v>60</v>
      </c>
      <c r="C65" s="79">
        <v>72345</v>
      </c>
      <c r="D65" s="79">
        <v>804</v>
      </c>
      <c r="E65" s="79">
        <v>73149</v>
      </c>
      <c r="F65" s="100"/>
      <c r="G65" s="79">
        <v>10609</v>
      </c>
      <c r="H65" s="79">
        <v>496</v>
      </c>
      <c r="I65" s="79">
        <v>11105</v>
      </c>
      <c r="J65" s="79"/>
      <c r="K65" s="79">
        <v>3547</v>
      </c>
      <c r="L65" s="79">
        <v>453</v>
      </c>
      <c r="M65" s="79">
        <v>4000</v>
      </c>
      <c r="N65" s="79"/>
      <c r="O65" s="79">
        <v>7256</v>
      </c>
      <c r="P65" s="79">
        <v>1732</v>
      </c>
      <c r="Q65" s="79">
        <v>8988</v>
      </c>
      <c r="R65" s="79"/>
      <c r="S65" s="110">
        <f t="shared" si="17"/>
        <v>93757</v>
      </c>
      <c r="T65" s="110">
        <f t="shared" si="18"/>
        <v>3485</v>
      </c>
      <c r="U65" s="110">
        <f t="shared" si="19"/>
        <v>97242</v>
      </c>
    </row>
    <row r="66" spans="1:21" x14ac:dyDescent="0.3">
      <c r="A66" s="65"/>
      <c r="B66" s="139" t="s">
        <v>61</v>
      </c>
      <c r="C66" s="79">
        <v>18993</v>
      </c>
      <c r="D66" s="79">
        <v>349</v>
      </c>
      <c r="E66" s="79">
        <v>19342</v>
      </c>
      <c r="F66" s="100"/>
      <c r="G66" s="79">
        <v>9355</v>
      </c>
      <c r="H66" s="79">
        <v>659</v>
      </c>
      <c r="I66" s="79">
        <v>10014</v>
      </c>
      <c r="J66" s="79"/>
      <c r="K66" s="79">
        <v>5081</v>
      </c>
      <c r="L66" s="79">
        <v>515</v>
      </c>
      <c r="M66" s="79">
        <v>5596</v>
      </c>
      <c r="N66" s="79"/>
      <c r="O66" s="79">
        <v>17983</v>
      </c>
      <c r="P66" s="79">
        <v>2462</v>
      </c>
      <c r="Q66" s="79">
        <v>20445</v>
      </c>
      <c r="R66" s="79"/>
      <c r="S66" s="110">
        <f t="shared" si="17"/>
        <v>51412</v>
      </c>
      <c r="T66" s="110">
        <f t="shared" si="18"/>
        <v>3985</v>
      </c>
      <c r="U66" s="110">
        <f t="shared" si="19"/>
        <v>55397</v>
      </c>
    </row>
    <row r="67" spans="1:21" x14ac:dyDescent="0.3">
      <c r="B67" s="140" t="s">
        <v>62</v>
      </c>
      <c r="C67" s="88">
        <v>11818</v>
      </c>
      <c r="D67" s="88">
        <v>887</v>
      </c>
      <c r="E67" s="90">
        <v>12705</v>
      </c>
      <c r="G67" s="88">
        <v>4412</v>
      </c>
      <c r="H67" s="88">
        <v>1281</v>
      </c>
      <c r="I67" s="90">
        <v>5693</v>
      </c>
      <c r="K67" s="88">
        <v>2421</v>
      </c>
      <c r="L67" s="88">
        <v>879</v>
      </c>
      <c r="M67" s="90">
        <v>3300</v>
      </c>
      <c r="O67" s="88">
        <v>7328</v>
      </c>
      <c r="P67" s="88">
        <v>2912</v>
      </c>
      <c r="Q67" s="90">
        <v>10240</v>
      </c>
      <c r="S67" s="110">
        <f t="shared" si="17"/>
        <v>25979</v>
      </c>
      <c r="T67" s="110">
        <f t="shared" si="18"/>
        <v>5959</v>
      </c>
      <c r="U67" s="110">
        <f t="shared" si="19"/>
        <v>31938</v>
      </c>
    </row>
    <row r="68" spans="1:21" x14ac:dyDescent="0.3">
      <c r="B68" s="140" t="s">
        <v>63</v>
      </c>
      <c r="C68" s="88">
        <v>13218</v>
      </c>
      <c r="D68" s="88">
        <v>198</v>
      </c>
      <c r="E68" s="90">
        <v>13416</v>
      </c>
      <c r="G68" s="88">
        <v>3308</v>
      </c>
      <c r="H68" s="88">
        <v>127</v>
      </c>
      <c r="I68" s="90">
        <v>3435</v>
      </c>
      <c r="K68" s="88">
        <v>1482</v>
      </c>
      <c r="L68" s="88">
        <v>98</v>
      </c>
      <c r="M68" s="90">
        <v>1580</v>
      </c>
      <c r="O68" s="88">
        <v>4666</v>
      </c>
      <c r="P68" s="88">
        <v>1034</v>
      </c>
      <c r="Q68" s="90">
        <v>5700</v>
      </c>
      <c r="S68" s="110">
        <f t="shared" si="17"/>
        <v>22674</v>
      </c>
      <c r="T68" s="110">
        <f t="shared" si="18"/>
        <v>1457</v>
      </c>
      <c r="U68" s="110">
        <f t="shared" si="19"/>
        <v>24131</v>
      </c>
    </row>
    <row r="69" spans="1:21" x14ac:dyDescent="0.3">
      <c r="B69" s="140" t="s">
        <v>64</v>
      </c>
      <c r="C69" s="88">
        <v>42081</v>
      </c>
      <c r="D69" s="88">
        <v>1354</v>
      </c>
      <c r="E69" s="90">
        <v>43435</v>
      </c>
      <c r="G69" s="88">
        <v>11086</v>
      </c>
      <c r="H69" s="88">
        <v>1188</v>
      </c>
      <c r="I69" s="90">
        <v>12274</v>
      </c>
      <c r="K69" s="88">
        <v>3969</v>
      </c>
      <c r="L69" s="88">
        <v>453</v>
      </c>
      <c r="M69" s="90">
        <v>4422</v>
      </c>
      <c r="O69" s="88">
        <v>3758</v>
      </c>
      <c r="P69" s="88">
        <v>681</v>
      </c>
      <c r="Q69" s="90">
        <v>4439</v>
      </c>
      <c r="S69" s="110">
        <f t="shared" si="17"/>
        <v>60894</v>
      </c>
      <c r="T69" s="110">
        <f t="shared" si="18"/>
        <v>3676</v>
      </c>
      <c r="U69" s="110">
        <f t="shared" si="19"/>
        <v>64570</v>
      </c>
    </row>
    <row r="70" spans="1:21" x14ac:dyDescent="0.3">
      <c r="B70" s="140" t="s">
        <v>65</v>
      </c>
      <c r="C70" s="88">
        <v>3139</v>
      </c>
      <c r="D70" s="88">
        <v>363</v>
      </c>
      <c r="E70" s="90">
        <v>3502</v>
      </c>
      <c r="G70" s="88">
        <v>2393</v>
      </c>
      <c r="H70" s="88">
        <v>526</v>
      </c>
      <c r="I70" s="90">
        <v>2919</v>
      </c>
      <c r="K70" s="88">
        <v>1499</v>
      </c>
      <c r="L70" s="88">
        <v>397</v>
      </c>
      <c r="M70" s="90">
        <v>1896</v>
      </c>
      <c r="O70" s="88">
        <v>2889</v>
      </c>
      <c r="P70" s="88">
        <v>1221</v>
      </c>
      <c r="Q70" s="90">
        <v>4110</v>
      </c>
      <c r="S70" s="110">
        <f t="shared" si="17"/>
        <v>9920</v>
      </c>
      <c r="T70" s="110">
        <f t="shared" si="18"/>
        <v>2507</v>
      </c>
      <c r="U70" s="110">
        <f t="shared" si="19"/>
        <v>12427</v>
      </c>
    </row>
    <row r="71" spans="1:21" x14ac:dyDescent="0.3">
      <c r="B71" s="140" t="s">
        <v>66</v>
      </c>
      <c r="C71" s="88">
        <v>40498</v>
      </c>
      <c r="D71" s="88">
        <v>152</v>
      </c>
      <c r="E71" s="90">
        <v>40650</v>
      </c>
      <c r="G71" s="88">
        <v>8033</v>
      </c>
      <c r="H71" s="88">
        <v>370</v>
      </c>
      <c r="I71" s="90">
        <v>8403</v>
      </c>
      <c r="K71" s="88">
        <v>3021</v>
      </c>
      <c r="L71" s="88">
        <v>171</v>
      </c>
      <c r="M71" s="90">
        <v>3192</v>
      </c>
      <c r="O71" s="88">
        <v>9278</v>
      </c>
      <c r="P71" s="88">
        <v>621</v>
      </c>
      <c r="Q71" s="90">
        <v>9899</v>
      </c>
      <c r="S71" s="110">
        <f t="shared" si="17"/>
        <v>60830</v>
      </c>
      <c r="T71" s="110">
        <f t="shared" si="18"/>
        <v>1314</v>
      </c>
      <c r="U71" s="110">
        <f t="shared" si="19"/>
        <v>62144</v>
      </c>
    </row>
    <row r="72" spans="1:21" x14ac:dyDescent="0.3">
      <c r="B72" s="140" t="s">
        <v>67</v>
      </c>
      <c r="C72" s="88">
        <v>17591</v>
      </c>
      <c r="D72" s="88">
        <v>649</v>
      </c>
      <c r="E72" s="90">
        <v>18240</v>
      </c>
      <c r="G72" s="88">
        <v>4129</v>
      </c>
      <c r="H72" s="88">
        <v>606</v>
      </c>
      <c r="I72" s="90">
        <v>4735</v>
      </c>
      <c r="K72" s="88">
        <v>2102</v>
      </c>
      <c r="L72" s="88">
        <v>337</v>
      </c>
      <c r="M72" s="90">
        <v>2439</v>
      </c>
      <c r="O72" s="88">
        <v>6222</v>
      </c>
      <c r="P72" s="88">
        <v>1439</v>
      </c>
      <c r="Q72" s="90">
        <v>7661</v>
      </c>
      <c r="S72" s="110">
        <f t="shared" si="17"/>
        <v>30044</v>
      </c>
      <c r="T72" s="110">
        <f t="shared" si="18"/>
        <v>3031</v>
      </c>
      <c r="U72" s="110">
        <f t="shared" si="19"/>
        <v>33075</v>
      </c>
    </row>
    <row r="73" spans="1:21" x14ac:dyDescent="0.3">
      <c r="B73" s="140" t="s">
        <v>68</v>
      </c>
      <c r="C73" s="88">
        <v>2860</v>
      </c>
      <c r="D73" s="88">
        <v>92</v>
      </c>
      <c r="E73" s="90">
        <v>2952</v>
      </c>
      <c r="G73" s="88">
        <v>1828</v>
      </c>
      <c r="H73" s="88">
        <v>289</v>
      </c>
      <c r="I73" s="90">
        <v>2117</v>
      </c>
      <c r="K73" s="88">
        <v>749</v>
      </c>
      <c r="L73" s="88">
        <v>205</v>
      </c>
      <c r="M73" s="90">
        <v>954</v>
      </c>
      <c r="O73" s="88">
        <v>4794</v>
      </c>
      <c r="P73" s="88">
        <v>546</v>
      </c>
      <c r="Q73" s="90">
        <v>5340</v>
      </c>
      <c r="S73" s="110">
        <f t="shared" si="17"/>
        <v>10231</v>
      </c>
      <c r="T73" s="110">
        <f t="shared" si="18"/>
        <v>1132</v>
      </c>
      <c r="U73" s="110">
        <f t="shared" si="19"/>
        <v>11363</v>
      </c>
    </row>
    <row r="74" spans="1:21" x14ac:dyDescent="0.3">
      <c r="B74" s="140" t="s">
        <v>69</v>
      </c>
      <c r="C74" s="88">
        <v>8011</v>
      </c>
      <c r="D74" s="88">
        <v>151</v>
      </c>
      <c r="E74" s="90">
        <v>8162</v>
      </c>
      <c r="G74" s="88">
        <v>1971</v>
      </c>
      <c r="H74" s="88">
        <v>174</v>
      </c>
      <c r="I74" s="90">
        <v>2145</v>
      </c>
      <c r="K74" s="88">
        <v>1192</v>
      </c>
      <c r="L74" s="88">
        <v>61</v>
      </c>
      <c r="M74" s="90">
        <v>1253</v>
      </c>
      <c r="O74" s="88">
        <v>2097</v>
      </c>
      <c r="P74" s="88">
        <v>291</v>
      </c>
      <c r="Q74" s="90">
        <v>2388</v>
      </c>
      <c r="S74" s="110">
        <f t="shared" si="17"/>
        <v>13271</v>
      </c>
      <c r="T74" s="110">
        <f t="shared" si="18"/>
        <v>677</v>
      </c>
      <c r="U74" s="110">
        <f t="shared" si="19"/>
        <v>13948</v>
      </c>
    </row>
    <row r="75" spans="1:21" x14ac:dyDescent="0.3">
      <c r="B75" s="140" t="s">
        <v>70</v>
      </c>
      <c r="C75" s="88">
        <v>8069</v>
      </c>
      <c r="D75" s="88">
        <v>221</v>
      </c>
      <c r="E75" s="90">
        <v>8290</v>
      </c>
      <c r="G75" s="88">
        <v>1224</v>
      </c>
      <c r="H75" s="88">
        <v>120</v>
      </c>
      <c r="I75" s="90">
        <v>1344</v>
      </c>
      <c r="K75" s="88">
        <v>1153</v>
      </c>
      <c r="L75" s="88">
        <v>118</v>
      </c>
      <c r="M75" s="90">
        <v>1271</v>
      </c>
      <c r="O75" s="88">
        <v>11762</v>
      </c>
      <c r="P75" s="88">
        <v>4837</v>
      </c>
      <c r="Q75" s="90">
        <v>16599</v>
      </c>
      <c r="S75" s="110">
        <f>+C75+G75+K75+O75</f>
        <v>22208</v>
      </c>
      <c r="T75" s="110">
        <f>+D75+H75+L75+P75</f>
        <v>5296</v>
      </c>
      <c r="U75" s="110">
        <f>+S75+T75</f>
        <v>27504</v>
      </c>
    </row>
    <row r="76" spans="1:21" x14ac:dyDescent="0.3">
      <c r="E76" s="90"/>
      <c r="I76" s="90"/>
      <c r="M76" s="90"/>
      <c r="Q76" s="90"/>
      <c r="S76" s="110"/>
      <c r="T76" s="110"/>
      <c r="U76" s="110"/>
    </row>
    <row r="77" spans="1:21" s="115" customFormat="1" x14ac:dyDescent="0.3">
      <c r="A77" s="89"/>
      <c r="B77" s="115" t="s">
        <v>71</v>
      </c>
      <c r="C77" s="81">
        <f>+SUM(C78:C85)</f>
        <v>20432</v>
      </c>
      <c r="D77" s="81">
        <f>+SUM(D78:D85)</f>
        <v>667</v>
      </c>
      <c r="E77" s="81">
        <f>+SUM(E78:E85)</f>
        <v>21099</v>
      </c>
      <c r="F77" s="142"/>
      <c r="G77" s="81">
        <f>+SUM(G78:G85)</f>
        <v>5532</v>
      </c>
      <c r="H77" s="81">
        <f>+SUM(H78:H85)</f>
        <v>673</v>
      </c>
      <c r="I77" s="81">
        <f>+SUM(I78:I85)</f>
        <v>6205</v>
      </c>
      <c r="J77" s="81"/>
      <c r="K77" s="81">
        <f>+SUM(K78:K85)</f>
        <v>3684</v>
      </c>
      <c r="L77" s="81">
        <f>+SUM(L78:L85)</f>
        <v>370</v>
      </c>
      <c r="M77" s="81">
        <f>+SUM(M78:M85)</f>
        <v>4054</v>
      </c>
      <c r="N77" s="108"/>
      <c r="O77" s="81">
        <f>+SUM(O78:O85)</f>
        <v>5668</v>
      </c>
      <c r="P77" s="81">
        <f>+SUM(P78:P85)</f>
        <v>2104</v>
      </c>
      <c r="Q77" s="81">
        <f>+SUM(Q78:Q85)</f>
        <v>7772</v>
      </c>
      <c r="R77" s="81"/>
      <c r="S77" s="141">
        <f>+C77+G77+K77+O77</f>
        <v>35316</v>
      </c>
      <c r="T77" s="141">
        <f>+D77+H77+L77+P77</f>
        <v>3814</v>
      </c>
      <c r="U77" s="141">
        <f>+S77+T77</f>
        <v>39130</v>
      </c>
    </row>
    <row r="78" spans="1:21" x14ac:dyDescent="0.3">
      <c r="B78" s="140" t="s">
        <v>72</v>
      </c>
      <c r="C78" s="88">
        <v>2263</v>
      </c>
      <c r="D78" s="88">
        <v>53</v>
      </c>
      <c r="E78" s="90">
        <v>2316</v>
      </c>
      <c r="G78" s="88">
        <v>827</v>
      </c>
      <c r="H78" s="88">
        <v>50</v>
      </c>
      <c r="I78" s="90">
        <v>877</v>
      </c>
      <c r="K78" s="88">
        <v>300</v>
      </c>
      <c r="L78" s="88">
        <v>11</v>
      </c>
      <c r="M78" s="90">
        <v>311</v>
      </c>
      <c r="O78" s="88">
        <v>312</v>
      </c>
      <c r="P78" s="88">
        <v>292</v>
      </c>
      <c r="Q78" s="90">
        <v>604</v>
      </c>
      <c r="S78" s="110">
        <f t="shared" si="17"/>
        <v>3702</v>
      </c>
      <c r="T78" s="110">
        <f t="shared" si="18"/>
        <v>406</v>
      </c>
      <c r="U78" s="110">
        <f t="shared" si="19"/>
        <v>4108</v>
      </c>
    </row>
    <row r="79" spans="1:21" x14ac:dyDescent="0.3">
      <c r="B79" s="140" t="s">
        <v>73</v>
      </c>
      <c r="C79" s="88">
        <v>6227</v>
      </c>
      <c r="D79" s="88">
        <v>147</v>
      </c>
      <c r="E79" s="90">
        <v>6374</v>
      </c>
      <c r="G79" s="88">
        <v>934</v>
      </c>
      <c r="H79" s="88">
        <v>148</v>
      </c>
      <c r="I79" s="90">
        <v>1082</v>
      </c>
      <c r="K79" s="88">
        <v>312</v>
      </c>
      <c r="L79" s="88">
        <v>50</v>
      </c>
      <c r="M79" s="90">
        <v>362</v>
      </c>
      <c r="O79" s="88">
        <v>881</v>
      </c>
      <c r="P79" s="88">
        <v>325</v>
      </c>
      <c r="Q79" s="90">
        <v>1206</v>
      </c>
      <c r="S79" s="110">
        <f t="shared" si="17"/>
        <v>8354</v>
      </c>
      <c r="T79" s="110">
        <f t="shared" si="18"/>
        <v>670</v>
      </c>
      <c r="U79" s="110">
        <f t="shared" si="19"/>
        <v>9024</v>
      </c>
    </row>
    <row r="80" spans="1:21" x14ac:dyDescent="0.3">
      <c r="B80" s="140" t="s">
        <v>74</v>
      </c>
      <c r="C80" s="88">
        <v>1709</v>
      </c>
      <c r="D80" s="88">
        <v>372</v>
      </c>
      <c r="E80" s="90">
        <v>2081</v>
      </c>
      <c r="G80" s="88">
        <v>2115</v>
      </c>
      <c r="H80" s="88">
        <v>436</v>
      </c>
      <c r="I80" s="90">
        <v>2551</v>
      </c>
      <c r="K80" s="88">
        <v>2282</v>
      </c>
      <c r="L80" s="88">
        <v>281</v>
      </c>
      <c r="M80" s="90">
        <v>2563</v>
      </c>
      <c r="O80" s="88">
        <v>3111</v>
      </c>
      <c r="P80" s="88">
        <v>1081</v>
      </c>
      <c r="Q80" s="90">
        <v>4192</v>
      </c>
      <c r="S80" s="110">
        <f t="shared" si="17"/>
        <v>9217</v>
      </c>
      <c r="T80" s="110">
        <f t="shared" si="18"/>
        <v>2170</v>
      </c>
      <c r="U80" s="110">
        <f t="shared" si="19"/>
        <v>11387</v>
      </c>
    </row>
    <row r="81" spans="2:21" x14ac:dyDescent="0.3">
      <c r="B81" s="140" t="s">
        <v>75</v>
      </c>
      <c r="C81" s="88">
        <v>641</v>
      </c>
      <c r="D81" s="88">
        <v>73</v>
      </c>
      <c r="E81" s="90">
        <v>714</v>
      </c>
      <c r="G81" s="88">
        <v>219</v>
      </c>
      <c r="H81" s="88">
        <v>23</v>
      </c>
      <c r="I81" s="90">
        <v>242</v>
      </c>
      <c r="K81" s="88">
        <v>137</v>
      </c>
      <c r="L81" s="88">
        <v>13</v>
      </c>
      <c r="M81" s="90">
        <v>150</v>
      </c>
      <c r="O81" s="88">
        <v>238</v>
      </c>
      <c r="P81" s="88">
        <v>155</v>
      </c>
      <c r="Q81" s="90">
        <v>393</v>
      </c>
      <c r="S81" s="110">
        <f t="shared" si="17"/>
        <v>1235</v>
      </c>
      <c r="T81" s="110">
        <f t="shared" si="18"/>
        <v>264</v>
      </c>
      <c r="U81" s="110">
        <f t="shared" si="19"/>
        <v>1499</v>
      </c>
    </row>
    <row r="82" spans="2:21" x14ac:dyDescent="0.3">
      <c r="B82" s="140" t="s">
        <v>76</v>
      </c>
      <c r="C82" s="88">
        <v>797</v>
      </c>
      <c r="D82" s="88">
        <v>5</v>
      </c>
      <c r="E82" s="90">
        <v>802</v>
      </c>
      <c r="G82" s="88">
        <v>354</v>
      </c>
      <c r="H82" s="88">
        <v>2</v>
      </c>
      <c r="I82" s="90">
        <v>356</v>
      </c>
      <c r="K82" s="88">
        <v>178</v>
      </c>
      <c r="L82" s="88">
        <v>5</v>
      </c>
      <c r="M82" s="90">
        <v>183</v>
      </c>
      <c r="O82" s="88">
        <v>226</v>
      </c>
      <c r="P82" s="88">
        <v>61</v>
      </c>
      <c r="Q82" s="90">
        <v>287</v>
      </c>
      <c r="S82" s="110">
        <f t="shared" si="17"/>
        <v>1555</v>
      </c>
      <c r="T82" s="110">
        <f t="shared" si="18"/>
        <v>73</v>
      </c>
      <c r="U82" s="110">
        <f t="shared" si="19"/>
        <v>1628</v>
      </c>
    </row>
    <row r="83" spans="2:21" x14ac:dyDescent="0.3">
      <c r="B83" s="140" t="s">
        <v>77</v>
      </c>
      <c r="C83" s="88">
        <v>8146</v>
      </c>
      <c r="D83" s="88">
        <v>9</v>
      </c>
      <c r="E83" s="90">
        <v>8155</v>
      </c>
      <c r="G83" s="88">
        <v>830</v>
      </c>
      <c r="H83" s="88">
        <v>2</v>
      </c>
      <c r="I83" s="90">
        <v>832</v>
      </c>
      <c r="K83" s="88">
        <v>410</v>
      </c>
      <c r="L83" s="88">
        <v>4</v>
      </c>
      <c r="M83" s="90">
        <v>414</v>
      </c>
      <c r="O83" s="88">
        <v>277</v>
      </c>
      <c r="P83" s="88">
        <v>44</v>
      </c>
      <c r="Q83" s="90">
        <v>321</v>
      </c>
      <c r="S83" s="110">
        <f t="shared" si="17"/>
        <v>9663</v>
      </c>
      <c r="T83" s="110">
        <f t="shared" si="18"/>
        <v>59</v>
      </c>
      <c r="U83" s="110">
        <f t="shared" si="19"/>
        <v>9722</v>
      </c>
    </row>
    <row r="84" spans="2:21" x14ac:dyDescent="0.3">
      <c r="B84" s="140" t="s">
        <v>78</v>
      </c>
      <c r="C84" s="88">
        <v>383</v>
      </c>
      <c r="D84" s="88">
        <v>4</v>
      </c>
      <c r="E84" s="90">
        <v>387</v>
      </c>
      <c r="G84" s="88">
        <v>214</v>
      </c>
      <c r="H84" s="88">
        <v>6</v>
      </c>
      <c r="I84" s="90">
        <v>220</v>
      </c>
      <c r="K84" s="88">
        <v>61</v>
      </c>
      <c r="L84" s="88">
        <v>6</v>
      </c>
      <c r="M84" s="90">
        <v>67</v>
      </c>
      <c r="O84" s="88">
        <v>623</v>
      </c>
      <c r="P84" s="88">
        <v>145</v>
      </c>
      <c r="Q84" s="90">
        <v>768</v>
      </c>
      <c r="S84" s="110">
        <f t="shared" si="17"/>
        <v>1281</v>
      </c>
      <c r="T84" s="110">
        <f t="shared" si="18"/>
        <v>161</v>
      </c>
      <c r="U84" s="110">
        <f t="shared" si="19"/>
        <v>1442</v>
      </c>
    </row>
    <row r="85" spans="2:21" x14ac:dyDescent="0.3">
      <c r="B85" s="140" t="s">
        <v>79</v>
      </c>
      <c r="C85" s="112">
        <v>266</v>
      </c>
      <c r="D85" s="112">
        <v>4</v>
      </c>
      <c r="E85" s="113">
        <v>270</v>
      </c>
      <c r="G85" s="112">
        <v>39</v>
      </c>
      <c r="H85" s="112">
        <v>6</v>
      </c>
      <c r="I85" s="113">
        <v>45</v>
      </c>
      <c r="K85" s="112">
        <v>4</v>
      </c>
      <c r="L85" s="112"/>
      <c r="M85" s="113">
        <v>4</v>
      </c>
      <c r="O85" s="112"/>
      <c r="P85" s="112">
        <v>1</v>
      </c>
      <c r="Q85" s="113">
        <v>1</v>
      </c>
      <c r="S85" s="138">
        <f t="shared" si="17"/>
        <v>309</v>
      </c>
      <c r="T85" s="138">
        <f t="shared" si="18"/>
        <v>11</v>
      </c>
      <c r="U85" s="138">
        <f t="shared" si="19"/>
        <v>320</v>
      </c>
    </row>
    <row r="86" spans="2:21" x14ac:dyDescent="0.3">
      <c r="B86" s="115" t="s">
        <v>80</v>
      </c>
      <c r="C86" s="116">
        <f>+C58+C77</f>
        <v>331498</v>
      </c>
      <c r="D86" s="116">
        <f t="shared" ref="D86:E86" si="20">+D58+D77</f>
        <v>8225</v>
      </c>
      <c r="E86" s="116">
        <f t="shared" si="20"/>
        <v>339723</v>
      </c>
      <c r="G86" s="116">
        <f>+G58+G77</f>
        <v>79065</v>
      </c>
      <c r="H86" s="116">
        <f t="shared" ref="H86:I86" si="21">+H58+H77</f>
        <v>9211</v>
      </c>
      <c r="I86" s="116">
        <f t="shared" si="21"/>
        <v>88276</v>
      </c>
      <c r="K86" s="116">
        <f>+K58+K77</f>
        <v>35961</v>
      </c>
      <c r="L86" s="116">
        <f t="shared" ref="L86:M86" si="22">+L58+L77</f>
        <v>6132</v>
      </c>
      <c r="M86" s="116">
        <f t="shared" si="22"/>
        <v>42093</v>
      </c>
      <c r="O86" s="116">
        <f>+O58+O77</f>
        <v>102352</v>
      </c>
      <c r="P86" s="116">
        <f t="shared" ref="P86:Q86" si="23">+P58+P77</f>
        <v>26830</v>
      </c>
      <c r="Q86" s="116">
        <f t="shared" si="23"/>
        <v>129182</v>
      </c>
      <c r="S86" s="117">
        <f>+S58+S77</f>
        <v>548876</v>
      </c>
      <c r="T86" s="117">
        <f t="shared" ref="T86:U86" si="24">+T58+T77</f>
        <v>50398</v>
      </c>
      <c r="U86" s="117">
        <f t="shared" si="24"/>
        <v>599274</v>
      </c>
    </row>
    <row r="88" spans="2:21" ht="16.2" x14ac:dyDescent="0.35">
      <c r="B88" s="94"/>
    </row>
  </sheetData>
  <mergeCells count="14">
    <mergeCell ref="O15:Q15"/>
    <mergeCell ref="S15:U15"/>
    <mergeCell ref="B8:U8"/>
    <mergeCell ref="B9:U9"/>
    <mergeCell ref="B54:B56"/>
    <mergeCell ref="C54:E54"/>
    <mergeCell ref="G54:I54"/>
    <mergeCell ref="K54:M54"/>
    <mergeCell ref="O54:Q54"/>
    <mergeCell ref="S54:U54"/>
    <mergeCell ref="B15:B17"/>
    <mergeCell ref="C15:E15"/>
    <mergeCell ref="G15:I15"/>
    <mergeCell ref="K15:M15"/>
  </mergeCells>
  <hyperlinks>
    <hyperlink ref="B1" location="Inicio!B10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sheetPr>
    <pageSetUpPr fitToPage="1"/>
  </sheetPr>
  <dimension ref="A1:U68"/>
  <sheetViews>
    <sheetView showGridLines="0" topLeftCell="A27" zoomScaleNormal="100" workbookViewId="0">
      <selection activeCell="G46" sqref="G46"/>
    </sheetView>
  </sheetViews>
  <sheetFormatPr baseColWidth="10" defaultColWidth="11.44140625" defaultRowHeight="14.4" x14ac:dyDescent="0.3"/>
  <cols>
    <col min="1" max="1" width="1.6640625" style="67" customWidth="1"/>
    <col min="2" max="2" width="24.44140625" style="67" bestFit="1" customWidth="1"/>
    <col min="3" max="5" width="12.33203125" style="88" customWidth="1"/>
    <col min="6" max="6" width="2.6640625" style="88" customWidth="1"/>
    <col min="7" max="9" width="12.33203125" style="88" customWidth="1"/>
    <col min="10" max="10" width="2.6640625" style="88" customWidth="1"/>
    <col min="11" max="13" width="12.33203125" style="88" customWidth="1"/>
    <col min="14" max="14" width="2.6640625" style="88" customWidth="1"/>
    <col min="15" max="17" width="13.109375" style="88" customWidth="1"/>
    <col min="18" max="18" width="2.6640625" style="88" customWidth="1"/>
    <col min="19" max="20" width="13.44140625" style="88" customWidth="1"/>
    <col min="21" max="21" width="14.5546875" style="88" customWidth="1"/>
    <col min="22" max="16384" width="11.44140625" style="67"/>
  </cols>
  <sheetData>
    <row r="1" spans="1:21" x14ac:dyDescent="0.3">
      <c r="A1" s="84"/>
      <c r="B1" s="84" t="s">
        <v>24</v>
      </c>
      <c r="C1" s="100"/>
      <c r="D1" s="100"/>
      <c r="E1" s="100"/>
      <c r="F1" s="100"/>
      <c r="G1" s="100"/>
      <c r="H1" s="100"/>
      <c r="I1" s="100"/>
      <c r="J1" s="100"/>
    </row>
    <row r="2" spans="1:21" x14ac:dyDescent="0.3">
      <c r="A2" s="85"/>
      <c r="B2" s="84"/>
      <c r="C2" s="100"/>
      <c r="D2" s="100"/>
      <c r="E2" s="100"/>
      <c r="F2" s="100"/>
    </row>
    <row r="3" spans="1:21" x14ac:dyDescent="0.3">
      <c r="A3" s="85"/>
      <c r="B3" s="84"/>
      <c r="C3" s="100"/>
      <c r="D3" s="100"/>
      <c r="E3" s="100"/>
      <c r="F3" s="100"/>
    </row>
    <row r="4" spans="1:21" x14ac:dyDescent="0.3">
      <c r="A4" s="85"/>
      <c r="B4" s="84"/>
      <c r="C4" s="100"/>
      <c r="D4" s="100"/>
      <c r="E4" s="100"/>
      <c r="F4" s="100"/>
    </row>
    <row r="5" spans="1:21" x14ac:dyDescent="0.3">
      <c r="A5" s="85"/>
      <c r="B5" s="84"/>
      <c r="C5" s="100"/>
      <c r="D5" s="100"/>
      <c r="E5" s="100"/>
      <c r="F5" s="100"/>
    </row>
    <row r="6" spans="1:21" x14ac:dyDescent="0.3">
      <c r="A6" s="85"/>
      <c r="B6" s="84"/>
      <c r="C6" s="100"/>
      <c r="D6" s="100"/>
      <c r="E6" s="100"/>
      <c r="F6" s="100"/>
    </row>
    <row r="7" spans="1:21" x14ac:dyDescent="0.3">
      <c r="A7" s="85"/>
      <c r="B7" s="84"/>
      <c r="C7" s="100"/>
      <c r="D7" s="100"/>
      <c r="E7" s="100"/>
      <c r="F7" s="100"/>
    </row>
    <row r="8" spans="1:21" ht="27" x14ac:dyDescent="0.3">
      <c r="A8" s="65"/>
      <c r="B8" s="168" t="s">
        <v>82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x14ac:dyDescent="0.3">
      <c r="A9" s="65"/>
      <c r="B9" s="169" t="s">
        <v>26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</row>
    <row r="10" spans="1:21" ht="15" thickBot="1" x14ac:dyDescent="0.35">
      <c r="A10" s="65"/>
      <c r="B10" s="87"/>
      <c r="C10" s="101"/>
      <c r="D10" s="101"/>
      <c r="E10" s="101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</row>
    <row r="11" spans="1:21" x14ac:dyDescent="0.3">
      <c r="A11" s="65"/>
      <c r="B11" s="65"/>
      <c r="C11" s="100"/>
      <c r="D11" s="100"/>
      <c r="E11" s="100"/>
      <c r="F11" s="100"/>
      <c r="G11" s="100"/>
      <c r="H11" s="100"/>
      <c r="I11" s="100"/>
      <c r="J11" s="100"/>
    </row>
    <row r="12" spans="1:21" x14ac:dyDescent="0.3">
      <c r="A12" s="65"/>
      <c r="B12" s="65"/>
      <c r="C12" s="100"/>
      <c r="D12" s="100"/>
      <c r="E12" s="100"/>
      <c r="F12" s="100"/>
      <c r="G12" s="100"/>
      <c r="H12" s="100"/>
      <c r="I12" s="100"/>
      <c r="J12" s="100"/>
    </row>
    <row r="13" spans="1:21" x14ac:dyDescent="0.3">
      <c r="A13" s="65"/>
      <c r="B13" s="89" t="s">
        <v>52</v>
      </c>
      <c r="C13" s="100"/>
      <c r="D13" s="100"/>
      <c r="E13" s="100"/>
      <c r="F13" s="100"/>
      <c r="G13" s="100"/>
      <c r="H13" s="100"/>
      <c r="I13" s="100"/>
      <c r="J13" s="79"/>
      <c r="R13" s="79"/>
    </row>
    <row r="14" spans="1:21" x14ac:dyDescent="0.3">
      <c r="A14" s="65"/>
      <c r="B14" s="89"/>
      <c r="C14" s="100"/>
      <c r="D14" s="100"/>
      <c r="E14" s="100"/>
      <c r="F14" s="100"/>
      <c r="G14" s="100"/>
      <c r="H14" s="100"/>
      <c r="I14" s="100"/>
      <c r="J14" s="79"/>
      <c r="N14" s="79"/>
      <c r="R14" s="79"/>
    </row>
    <row r="15" spans="1:21" s="106" customFormat="1" ht="24" customHeight="1" x14ac:dyDescent="0.3">
      <c r="A15" s="86"/>
      <c r="B15" s="171"/>
      <c r="C15" s="172" t="s">
        <v>32</v>
      </c>
      <c r="D15" s="170"/>
      <c r="E15" s="170"/>
      <c r="F15" s="103"/>
      <c r="G15" s="170" t="s">
        <v>33</v>
      </c>
      <c r="H15" s="170"/>
      <c r="I15" s="170"/>
      <c r="J15" s="104"/>
      <c r="K15" s="172" t="s">
        <v>34</v>
      </c>
      <c r="L15" s="170"/>
      <c r="M15" s="170"/>
      <c r="N15" s="105"/>
      <c r="O15" s="170" t="s">
        <v>35</v>
      </c>
      <c r="P15" s="170"/>
      <c r="Q15" s="170"/>
      <c r="R15" s="104"/>
      <c r="S15" s="170" t="s">
        <v>50</v>
      </c>
      <c r="T15" s="170"/>
      <c r="U15" s="170"/>
    </row>
    <row r="16" spans="1:21" x14ac:dyDescent="0.3">
      <c r="A16" s="65"/>
      <c r="B16" s="171"/>
      <c r="C16" s="107"/>
      <c r="D16" s="107"/>
      <c r="E16" s="107"/>
      <c r="F16" s="100"/>
      <c r="G16" s="107"/>
      <c r="H16" s="107"/>
      <c r="I16" s="107"/>
      <c r="J16" s="108"/>
      <c r="K16" s="107"/>
      <c r="L16" s="107"/>
      <c r="M16" s="107"/>
      <c r="N16" s="108"/>
      <c r="O16" s="107"/>
      <c r="P16" s="107"/>
      <c r="Q16" s="107"/>
      <c r="R16" s="108"/>
      <c r="S16" s="107"/>
      <c r="T16" s="107"/>
      <c r="U16" s="107"/>
    </row>
    <row r="17" spans="1:21" x14ac:dyDescent="0.3">
      <c r="A17" s="65"/>
      <c r="B17" s="171"/>
      <c r="C17" s="109" t="s">
        <v>42</v>
      </c>
      <c r="D17" s="109" t="s">
        <v>43</v>
      </c>
      <c r="E17" s="109" t="s">
        <v>31</v>
      </c>
      <c r="F17" s="100"/>
      <c r="G17" s="109" t="s">
        <v>42</v>
      </c>
      <c r="H17" s="109" t="s">
        <v>43</v>
      </c>
      <c r="I17" s="109" t="s">
        <v>31</v>
      </c>
      <c r="J17" s="108"/>
      <c r="K17" s="109" t="s">
        <v>42</v>
      </c>
      <c r="L17" s="109" t="s">
        <v>43</v>
      </c>
      <c r="M17" s="109" t="s">
        <v>31</v>
      </c>
      <c r="N17" s="108"/>
      <c r="O17" s="109" t="s">
        <v>42</v>
      </c>
      <c r="P17" s="109" t="s">
        <v>43</v>
      </c>
      <c r="Q17" s="109" t="s">
        <v>31</v>
      </c>
      <c r="R17" s="108"/>
      <c r="S17" s="109" t="s">
        <v>42</v>
      </c>
      <c r="T17" s="109" t="s">
        <v>43</v>
      </c>
      <c r="U17" s="109" t="s">
        <v>31</v>
      </c>
    </row>
    <row r="18" spans="1:21" x14ac:dyDescent="0.3">
      <c r="A18" s="65"/>
      <c r="C18" s="79"/>
      <c r="D18" s="79"/>
      <c r="E18" s="79"/>
      <c r="F18" s="100"/>
      <c r="G18" s="79"/>
      <c r="H18" s="79"/>
      <c r="I18" s="79"/>
      <c r="J18" s="79"/>
      <c r="K18" s="79"/>
      <c r="L18" s="79"/>
      <c r="M18" s="79"/>
      <c r="N18" s="108"/>
      <c r="O18" s="79"/>
      <c r="P18" s="79"/>
      <c r="Q18" s="79"/>
      <c r="R18" s="79"/>
      <c r="S18" s="79"/>
      <c r="T18" s="79"/>
      <c r="U18" s="79"/>
    </row>
    <row r="19" spans="1:21" x14ac:dyDescent="0.3">
      <c r="A19" s="65"/>
      <c r="B19" s="65" t="s">
        <v>83</v>
      </c>
      <c r="C19" s="79">
        <v>6814.5346499999996</v>
      </c>
      <c r="D19" s="79">
        <v>71163.128815000004</v>
      </c>
      <c r="E19" s="79">
        <f>+C19+D19</f>
        <v>77977.663465000005</v>
      </c>
      <c r="F19" s="100"/>
      <c r="G19" s="79">
        <v>20890.630800999999</v>
      </c>
      <c r="H19" s="79">
        <v>20952.469242570001</v>
      </c>
      <c r="I19" s="79">
        <f>+G19+H19</f>
        <v>41843.100043569997</v>
      </c>
      <c r="J19" s="79"/>
      <c r="K19" s="79">
        <v>97695.032882</v>
      </c>
      <c r="L19" s="79">
        <v>54324.427382000002</v>
      </c>
      <c r="M19" s="79">
        <f>+K19+L19</f>
        <v>152019.46026399999</v>
      </c>
      <c r="N19" s="79"/>
      <c r="O19" s="79">
        <v>287574.98484699999</v>
      </c>
      <c r="P19" s="79">
        <v>416108.00774907001</v>
      </c>
      <c r="Q19" s="79">
        <f>+O19+P19</f>
        <v>703682.99259607005</v>
      </c>
      <c r="R19" s="79"/>
      <c r="S19" s="110">
        <f>+C19+G19+K19+O19</f>
        <v>412975.18317999999</v>
      </c>
      <c r="T19" s="110">
        <f>+D19+H19+L19+P19</f>
        <v>562548.03318864002</v>
      </c>
      <c r="U19" s="110">
        <f>+S19+T19</f>
        <v>975523.21636864007</v>
      </c>
    </row>
    <row r="20" spans="1:21" x14ac:dyDescent="0.3">
      <c r="B20" s="67" t="s">
        <v>84</v>
      </c>
      <c r="C20" s="88">
        <v>512215.66285399999</v>
      </c>
      <c r="D20" s="88">
        <v>342079.95900029002</v>
      </c>
      <c r="E20" s="90">
        <f t="shared" ref="E20:E36" si="0">+C20+D20</f>
        <v>854295.62185429002</v>
      </c>
      <c r="G20" s="88">
        <v>478946.65402399999</v>
      </c>
      <c r="H20" s="88">
        <v>795967.92218872067</v>
      </c>
      <c r="I20" s="90">
        <f t="shared" ref="I20:I36" si="1">+G20+H20</f>
        <v>1274914.5762127207</v>
      </c>
      <c r="K20" s="88">
        <v>304920.245199</v>
      </c>
      <c r="L20" s="88">
        <v>1162871.69942242</v>
      </c>
      <c r="M20" s="90">
        <f t="shared" ref="M20:M36" si="2">+K20+L20</f>
        <v>1467791.94462142</v>
      </c>
      <c r="O20" s="88">
        <v>1575396.7855881199</v>
      </c>
      <c r="P20" s="88">
        <v>13202876.755766988</v>
      </c>
      <c r="Q20" s="90">
        <f t="shared" ref="Q20:Q36" si="3">+O20+P20</f>
        <v>14778273.541355107</v>
      </c>
      <c r="S20" s="111">
        <f t="shared" ref="S20:T36" si="4">+C20+G20+K20+O20</f>
        <v>2871479.3476651199</v>
      </c>
      <c r="T20" s="111">
        <f t="shared" si="4"/>
        <v>15503796.336378418</v>
      </c>
      <c r="U20" s="111">
        <f t="shared" ref="U20:U36" si="5">+S20+T20</f>
        <v>18375275.684043538</v>
      </c>
    </row>
    <row r="21" spans="1:21" x14ac:dyDescent="0.3">
      <c r="B21" s="67" t="s">
        <v>85</v>
      </c>
      <c r="C21" s="88">
        <v>76129.334994000004</v>
      </c>
      <c r="D21" s="88">
        <v>11528.66029668</v>
      </c>
      <c r="E21" s="90">
        <f t="shared" si="0"/>
        <v>87657.995290680003</v>
      </c>
      <c r="G21" s="88">
        <v>71338.522889</v>
      </c>
      <c r="H21" s="88">
        <v>39190.843097500001</v>
      </c>
      <c r="I21" s="90">
        <f t="shared" si="1"/>
        <v>110529.36598649999</v>
      </c>
      <c r="K21" s="88">
        <v>75172.823543000006</v>
      </c>
      <c r="L21" s="88">
        <v>98776.348995210006</v>
      </c>
      <c r="M21" s="90">
        <f t="shared" si="2"/>
        <v>173949.17253821</v>
      </c>
      <c r="O21" s="88">
        <v>267447.35777599999</v>
      </c>
      <c r="P21" s="88">
        <v>718735.20550711011</v>
      </c>
      <c r="Q21" s="90">
        <f t="shared" si="3"/>
        <v>986182.56328311004</v>
      </c>
      <c r="S21" s="111">
        <f t="shared" si="4"/>
        <v>490088.03920200001</v>
      </c>
      <c r="T21" s="111">
        <f t="shared" si="4"/>
        <v>868231.0578965001</v>
      </c>
      <c r="U21" s="111">
        <f t="shared" si="5"/>
        <v>1358319.0970985</v>
      </c>
    </row>
    <row r="22" spans="1:21" x14ac:dyDescent="0.3">
      <c r="B22" s="67" t="s">
        <v>86</v>
      </c>
      <c r="C22" s="88">
        <v>75639.260865999997</v>
      </c>
      <c r="D22" s="88">
        <v>17676.538097919998</v>
      </c>
      <c r="E22" s="90">
        <f t="shared" si="0"/>
        <v>93315.798963919995</v>
      </c>
      <c r="G22" s="88">
        <v>88977.719819999998</v>
      </c>
      <c r="H22" s="88">
        <v>29137.688203999998</v>
      </c>
      <c r="I22" s="90">
        <f t="shared" si="1"/>
        <v>118115.408024</v>
      </c>
      <c r="K22" s="88">
        <v>103584.61620600001</v>
      </c>
      <c r="L22" s="88">
        <v>29721.762361000001</v>
      </c>
      <c r="M22" s="90">
        <f t="shared" si="2"/>
        <v>133306.37856700001</v>
      </c>
      <c r="O22" s="88">
        <v>667901.522689</v>
      </c>
      <c r="P22" s="88">
        <v>279386.25087667</v>
      </c>
      <c r="Q22" s="90">
        <f t="shared" si="3"/>
        <v>947287.77356567001</v>
      </c>
      <c r="S22" s="111">
        <f t="shared" si="4"/>
        <v>936103.11958099995</v>
      </c>
      <c r="T22" s="111">
        <f t="shared" si="4"/>
        <v>355922.23953958997</v>
      </c>
      <c r="U22" s="111">
        <f t="shared" si="5"/>
        <v>1292025.3591205899</v>
      </c>
    </row>
    <row r="23" spans="1:21" x14ac:dyDescent="0.3">
      <c r="B23" s="67" t="s">
        <v>87</v>
      </c>
      <c r="C23" s="88">
        <v>300261.286938</v>
      </c>
      <c r="D23" s="88">
        <v>72939.803677529999</v>
      </c>
      <c r="E23" s="90">
        <f t="shared" si="0"/>
        <v>373201.09061553003</v>
      </c>
      <c r="G23" s="88">
        <v>236987.47091080999</v>
      </c>
      <c r="H23" s="88">
        <v>163097.84530247998</v>
      </c>
      <c r="I23" s="90">
        <f t="shared" si="1"/>
        <v>400085.31621328997</v>
      </c>
      <c r="K23" s="88">
        <v>155695.23640604</v>
      </c>
      <c r="L23" s="88">
        <v>158606.40604487</v>
      </c>
      <c r="M23" s="90">
        <f t="shared" si="2"/>
        <v>314301.64245091</v>
      </c>
      <c r="O23" s="88">
        <v>1203720.2776259901</v>
      </c>
      <c r="P23" s="88">
        <v>1592101.5974564</v>
      </c>
      <c r="Q23" s="90">
        <f t="shared" si="3"/>
        <v>2795821.8750823904</v>
      </c>
      <c r="S23" s="111">
        <f t="shared" si="4"/>
        <v>1896664.27188084</v>
      </c>
      <c r="T23" s="111">
        <f t="shared" si="4"/>
        <v>1986745.65248128</v>
      </c>
      <c r="U23" s="111">
        <f t="shared" si="5"/>
        <v>3883409.9243621202</v>
      </c>
    </row>
    <row r="24" spans="1:21" x14ac:dyDescent="0.3">
      <c r="B24" s="67" t="s">
        <v>88</v>
      </c>
      <c r="C24" s="88">
        <v>75978.612076999998</v>
      </c>
      <c r="D24" s="88">
        <v>19258.517106700001</v>
      </c>
      <c r="E24" s="90">
        <f t="shared" si="0"/>
        <v>95237.129183700003</v>
      </c>
      <c r="G24" s="88">
        <v>30948.583562</v>
      </c>
      <c r="H24" s="88">
        <v>61313.51567878999</v>
      </c>
      <c r="I24" s="90">
        <f t="shared" si="1"/>
        <v>92262.09924078999</v>
      </c>
      <c r="K24" s="88">
        <v>27922.282326</v>
      </c>
      <c r="L24" s="88">
        <v>28223.277120719998</v>
      </c>
      <c r="M24" s="90">
        <f t="shared" si="2"/>
        <v>56145.559446719999</v>
      </c>
      <c r="O24" s="88">
        <v>39928.852979000003</v>
      </c>
      <c r="P24" s="88">
        <v>91143.841635230012</v>
      </c>
      <c r="Q24" s="90">
        <f t="shared" si="3"/>
        <v>131072.69461423001</v>
      </c>
      <c r="S24" s="111">
        <f t="shared" si="4"/>
        <v>174778.33094399999</v>
      </c>
      <c r="T24" s="111">
        <f t="shared" si="4"/>
        <v>199939.15154143999</v>
      </c>
      <c r="U24" s="111">
        <f t="shared" si="5"/>
        <v>374717.48248543998</v>
      </c>
    </row>
    <row r="25" spans="1:21" x14ac:dyDescent="0.3">
      <c r="B25" s="67" t="s">
        <v>89</v>
      </c>
      <c r="C25" s="88">
        <v>155284.08538400001</v>
      </c>
      <c r="D25" s="88">
        <v>155748.58612262996</v>
      </c>
      <c r="E25" s="90">
        <f t="shared" si="0"/>
        <v>311032.67150662997</v>
      </c>
      <c r="G25" s="88">
        <v>148808.132809</v>
      </c>
      <c r="H25" s="88">
        <v>417383.16150296008</v>
      </c>
      <c r="I25" s="90">
        <f t="shared" si="1"/>
        <v>566191.29431196011</v>
      </c>
      <c r="K25" s="88">
        <v>89610.268293999994</v>
      </c>
      <c r="L25" s="88">
        <v>444094.05891361996</v>
      </c>
      <c r="M25" s="90">
        <f t="shared" si="2"/>
        <v>533704.32720761991</v>
      </c>
      <c r="O25" s="88">
        <v>217801.527841</v>
      </c>
      <c r="P25" s="88">
        <v>3629457.0940987212</v>
      </c>
      <c r="Q25" s="90">
        <f t="shared" si="3"/>
        <v>3847258.6219397211</v>
      </c>
      <c r="S25" s="111">
        <f t="shared" si="4"/>
        <v>611504.01432800002</v>
      </c>
      <c r="T25" s="111">
        <f t="shared" si="4"/>
        <v>4646682.9006379312</v>
      </c>
      <c r="U25" s="111">
        <f t="shared" si="5"/>
        <v>5258186.9149659313</v>
      </c>
    </row>
    <row r="26" spans="1:21" x14ac:dyDescent="0.3">
      <c r="B26" s="67" t="s">
        <v>90</v>
      </c>
      <c r="C26" s="88">
        <v>1777237.0725980001</v>
      </c>
      <c r="D26" s="88">
        <v>1134682.9202101601</v>
      </c>
      <c r="E26" s="90">
        <f t="shared" si="0"/>
        <v>2911919.9928081604</v>
      </c>
      <c r="G26" s="88">
        <v>1093412.7122799801</v>
      </c>
      <c r="H26" s="88">
        <v>359903.81401313009</v>
      </c>
      <c r="I26" s="90">
        <f t="shared" si="1"/>
        <v>1453316.5262931101</v>
      </c>
      <c r="K26" s="88">
        <v>1065884.1766405501</v>
      </c>
      <c r="L26" s="88">
        <v>524073.14368577005</v>
      </c>
      <c r="M26" s="90">
        <f t="shared" si="2"/>
        <v>1589957.3203263201</v>
      </c>
      <c r="O26" s="88">
        <v>15062617.248294208</v>
      </c>
      <c r="P26" s="88">
        <v>13976686.141340004</v>
      </c>
      <c r="Q26" s="90">
        <f t="shared" si="3"/>
        <v>29039303.389634214</v>
      </c>
      <c r="S26" s="111">
        <f t="shared" si="4"/>
        <v>18999151.209812738</v>
      </c>
      <c r="T26" s="111">
        <f t="shared" si="4"/>
        <v>15995346.019249065</v>
      </c>
      <c r="U26" s="111">
        <f t="shared" si="5"/>
        <v>34994497.229061805</v>
      </c>
    </row>
    <row r="27" spans="1:21" x14ac:dyDescent="0.3">
      <c r="B27" s="67" t="s">
        <v>91</v>
      </c>
      <c r="C27" s="88">
        <v>1712703.886525</v>
      </c>
      <c r="D27" s="88">
        <v>327289.34768356004</v>
      </c>
      <c r="E27" s="90">
        <f t="shared" si="0"/>
        <v>2039993.2342085601</v>
      </c>
      <c r="G27" s="88">
        <v>931118.92285403004</v>
      </c>
      <c r="H27" s="88">
        <v>87537.395802140018</v>
      </c>
      <c r="I27" s="90">
        <f t="shared" si="1"/>
        <v>1018656.31865617</v>
      </c>
      <c r="K27" s="88">
        <v>734765.51871393993</v>
      </c>
      <c r="L27" s="88">
        <v>131132.55791517001</v>
      </c>
      <c r="M27" s="90">
        <f t="shared" si="2"/>
        <v>865898.07662910991</v>
      </c>
      <c r="O27" s="88">
        <v>8484481.0380257815</v>
      </c>
      <c r="P27" s="88">
        <v>4586282.1327312691</v>
      </c>
      <c r="Q27" s="90">
        <f t="shared" si="3"/>
        <v>13070763.170757052</v>
      </c>
      <c r="S27" s="111">
        <f t="shared" si="4"/>
        <v>11863069.366118751</v>
      </c>
      <c r="T27" s="111">
        <f t="shared" si="4"/>
        <v>5132241.4341321392</v>
      </c>
      <c r="U27" s="111">
        <f t="shared" si="5"/>
        <v>16995310.800250892</v>
      </c>
    </row>
    <row r="28" spans="1:21" x14ac:dyDescent="0.3">
      <c r="B28" s="67" t="s">
        <v>92</v>
      </c>
      <c r="C28" s="88">
        <v>153080.72317400001</v>
      </c>
      <c r="D28" s="88">
        <v>9419.71351082</v>
      </c>
      <c r="E28" s="90">
        <f t="shared" si="0"/>
        <v>162500.43668482002</v>
      </c>
      <c r="G28" s="88">
        <v>160440.91449</v>
      </c>
      <c r="H28" s="88">
        <v>25899.160323530006</v>
      </c>
      <c r="I28" s="90">
        <f t="shared" si="1"/>
        <v>186340.07481352999</v>
      </c>
      <c r="K28" s="88">
        <v>107225.20638600001</v>
      </c>
      <c r="L28" s="88">
        <v>24553.531615870001</v>
      </c>
      <c r="M28" s="90">
        <f t="shared" si="2"/>
        <v>131778.73800186999</v>
      </c>
      <c r="O28" s="88">
        <v>205657.535817</v>
      </c>
      <c r="P28" s="88">
        <v>416870.17775652994</v>
      </c>
      <c r="Q28" s="90">
        <f t="shared" si="3"/>
        <v>622527.71357352997</v>
      </c>
      <c r="S28" s="111">
        <f t="shared" si="4"/>
        <v>626404.37986700004</v>
      </c>
      <c r="T28" s="111">
        <f t="shared" si="4"/>
        <v>476742.58320674993</v>
      </c>
      <c r="U28" s="111">
        <f t="shared" si="5"/>
        <v>1103146.96307375</v>
      </c>
    </row>
    <row r="29" spans="1:21" x14ac:dyDescent="0.3">
      <c r="B29" s="67" t="s">
        <v>93</v>
      </c>
      <c r="C29" s="88">
        <v>133132.435715</v>
      </c>
      <c r="D29" s="88">
        <v>5721.5131899099997</v>
      </c>
      <c r="E29" s="90">
        <f t="shared" si="0"/>
        <v>138853.94890491001</v>
      </c>
      <c r="G29" s="88">
        <v>103170.93599699999</v>
      </c>
      <c r="H29" s="88">
        <v>4020.6669654400002</v>
      </c>
      <c r="I29" s="90">
        <f t="shared" si="1"/>
        <v>107191.60296244</v>
      </c>
      <c r="K29" s="88">
        <v>57800.523610999997</v>
      </c>
      <c r="L29" s="88">
        <v>12790.291680690001</v>
      </c>
      <c r="M29" s="90">
        <f t="shared" si="2"/>
        <v>70590.81529169</v>
      </c>
      <c r="O29" s="88">
        <v>134110.61663500001</v>
      </c>
      <c r="P29" s="88">
        <v>17344.493171619997</v>
      </c>
      <c r="Q29" s="90">
        <f t="shared" si="3"/>
        <v>151455.10980662002</v>
      </c>
      <c r="S29" s="111">
        <f t="shared" si="4"/>
        <v>428214.51195800002</v>
      </c>
      <c r="T29" s="111">
        <f t="shared" si="4"/>
        <v>39876.965007659994</v>
      </c>
      <c r="U29" s="111">
        <f t="shared" si="5"/>
        <v>468091.47696566</v>
      </c>
    </row>
    <row r="30" spans="1:21" x14ac:dyDescent="0.3">
      <c r="B30" s="67" t="s">
        <v>94</v>
      </c>
      <c r="C30" s="88">
        <v>85313.749284999998</v>
      </c>
      <c r="D30" s="88">
        <v>4568.1520055000001</v>
      </c>
      <c r="E30" s="90">
        <f t="shared" si="0"/>
        <v>89881.901290499998</v>
      </c>
      <c r="G30" s="88">
        <v>76140.917130000002</v>
      </c>
      <c r="H30" s="88">
        <v>4148.9716429999999</v>
      </c>
      <c r="I30" s="90">
        <f t="shared" si="1"/>
        <v>80289.888772999999</v>
      </c>
      <c r="K30" s="88">
        <v>60232.836286999998</v>
      </c>
      <c r="L30" s="88">
        <v>6841.4778583799998</v>
      </c>
      <c r="M30" s="90">
        <f t="shared" si="2"/>
        <v>67074.314145379991</v>
      </c>
      <c r="O30" s="88">
        <v>88652.479588999995</v>
      </c>
      <c r="P30" s="88">
        <v>15078.156526000001</v>
      </c>
      <c r="Q30" s="90">
        <f t="shared" si="3"/>
        <v>103730.636115</v>
      </c>
      <c r="S30" s="111">
        <f t="shared" si="4"/>
        <v>310339.98229099996</v>
      </c>
      <c r="T30" s="111">
        <f t="shared" si="4"/>
        <v>30636.758032880003</v>
      </c>
      <c r="U30" s="111">
        <f t="shared" si="5"/>
        <v>340976.74032387999</v>
      </c>
    </row>
    <row r="31" spans="1:21" x14ac:dyDescent="0.3">
      <c r="B31" s="67" t="s">
        <v>95</v>
      </c>
      <c r="C31" s="88">
        <v>607394.81364399998</v>
      </c>
      <c r="D31" s="88">
        <v>228279.10170507009</v>
      </c>
      <c r="E31" s="90">
        <f t="shared" si="0"/>
        <v>835673.9153490701</v>
      </c>
      <c r="G31" s="88">
        <v>394806.98385894002</v>
      </c>
      <c r="H31" s="88">
        <v>542839.19135874009</v>
      </c>
      <c r="I31" s="90">
        <f t="shared" si="1"/>
        <v>937646.17521768017</v>
      </c>
      <c r="K31" s="88">
        <v>303988.29103600001</v>
      </c>
      <c r="L31" s="88">
        <v>583662.83489325002</v>
      </c>
      <c r="M31" s="90">
        <f t="shared" si="2"/>
        <v>887651.12592925003</v>
      </c>
      <c r="O31" s="88">
        <v>1618169.797302</v>
      </c>
      <c r="P31" s="88">
        <v>5061942.5655692108</v>
      </c>
      <c r="Q31" s="90">
        <f t="shared" si="3"/>
        <v>6680112.362871211</v>
      </c>
      <c r="S31" s="111">
        <f t="shared" si="4"/>
        <v>2924359.8858409403</v>
      </c>
      <c r="T31" s="111">
        <f t="shared" si="4"/>
        <v>6416723.6935262708</v>
      </c>
      <c r="U31" s="111">
        <f t="shared" si="5"/>
        <v>9341083.5793672111</v>
      </c>
    </row>
    <row r="32" spans="1:21" x14ac:dyDescent="0.3">
      <c r="B32" s="67" t="s">
        <v>96</v>
      </c>
      <c r="C32" s="88">
        <v>105833.352115</v>
      </c>
      <c r="D32" s="88">
        <v>2543.8763869200002</v>
      </c>
      <c r="E32" s="90">
        <f t="shared" si="0"/>
        <v>108377.22850192001</v>
      </c>
      <c r="G32" s="88">
        <v>54947.225851000003</v>
      </c>
      <c r="H32" s="88">
        <v>18687.228389430002</v>
      </c>
      <c r="I32" s="90">
        <f t="shared" si="1"/>
        <v>73634.454240430001</v>
      </c>
      <c r="K32" s="88">
        <v>21699.779537999999</v>
      </c>
      <c r="L32" s="88">
        <v>9505.7390551499993</v>
      </c>
      <c r="M32" s="90">
        <f t="shared" si="2"/>
        <v>31205.518593149998</v>
      </c>
      <c r="O32" s="88">
        <v>103473.826266</v>
      </c>
      <c r="P32" s="88">
        <v>284506.77252269001</v>
      </c>
      <c r="Q32" s="90">
        <f t="shared" si="3"/>
        <v>387980.59878869</v>
      </c>
      <c r="S32" s="111">
        <f t="shared" si="4"/>
        <v>285954.18377</v>
      </c>
      <c r="T32" s="111">
        <f t="shared" si="4"/>
        <v>315243.61635418999</v>
      </c>
      <c r="U32" s="111">
        <f t="shared" si="5"/>
        <v>601197.80012419005</v>
      </c>
    </row>
    <row r="33" spans="1:21" x14ac:dyDescent="0.3">
      <c r="B33" s="67" t="s">
        <v>97</v>
      </c>
      <c r="C33" s="88">
        <v>55057.728003999997</v>
      </c>
      <c r="D33" s="88">
        <v>108391.95179811999</v>
      </c>
      <c r="E33" s="90">
        <f t="shared" si="0"/>
        <v>163449.67980211999</v>
      </c>
      <c r="G33" s="88">
        <v>56574.921979999999</v>
      </c>
      <c r="H33" s="88">
        <v>522.58057199999996</v>
      </c>
      <c r="I33" s="90">
        <f t="shared" si="1"/>
        <v>57097.502551999998</v>
      </c>
      <c r="K33" s="88">
        <v>12871.900815000001</v>
      </c>
      <c r="L33" s="88">
        <v>194.75132974000002</v>
      </c>
      <c r="M33" s="90">
        <f t="shared" si="2"/>
        <v>13066.652144740001</v>
      </c>
      <c r="O33" s="88">
        <v>34187.361120000001</v>
      </c>
      <c r="P33" s="88">
        <v>15139.44927743</v>
      </c>
      <c r="Q33" s="90">
        <f t="shared" si="3"/>
        <v>49326.810397430003</v>
      </c>
      <c r="S33" s="111">
        <f t="shared" si="4"/>
        <v>158691.91191899998</v>
      </c>
      <c r="T33" s="111">
        <f t="shared" si="4"/>
        <v>124248.73297729</v>
      </c>
      <c r="U33" s="111">
        <f t="shared" si="5"/>
        <v>282940.64489628997</v>
      </c>
    </row>
    <row r="34" spans="1:21" x14ac:dyDescent="0.3">
      <c r="B34" s="67" t="s">
        <v>98</v>
      </c>
      <c r="C34" s="88">
        <v>88873.259218000007</v>
      </c>
      <c r="D34" s="88">
        <v>47443.337328319998</v>
      </c>
      <c r="E34" s="90">
        <f t="shared" si="0"/>
        <v>136316.59654632001</v>
      </c>
      <c r="G34" s="88">
        <v>44803.618322000002</v>
      </c>
      <c r="H34" s="88">
        <v>458.341295</v>
      </c>
      <c r="I34" s="90">
        <f t="shared" si="1"/>
        <v>45261.959617</v>
      </c>
      <c r="K34" s="88">
        <v>22615.580924000002</v>
      </c>
      <c r="L34" s="88">
        <v>16217.666810999999</v>
      </c>
      <c r="M34" s="90">
        <f t="shared" si="2"/>
        <v>38833.247734999997</v>
      </c>
      <c r="O34" s="88">
        <v>127350.69246536</v>
      </c>
      <c r="P34" s="88">
        <v>4864.0657499999998</v>
      </c>
      <c r="Q34" s="90">
        <f t="shared" si="3"/>
        <v>132214.75821535999</v>
      </c>
      <c r="S34" s="111">
        <f t="shared" si="4"/>
        <v>283643.15092936001</v>
      </c>
      <c r="T34" s="111">
        <f t="shared" si="4"/>
        <v>68983.411184319993</v>
      </c>
      <c r="U34" s="111">
        <f t="shared" si="5"/>
        <v>352626.56211368</v>
      </c>
    </row>
    <row r="35" spans="1:21" x14ac:dyDescent="0.3">
      <c r="B35" s="67" t="s">
        <v>99</v>
      </c>
      <c r="C35" s="88">
        <v>66089.610094000003</v>
      </c>
      <c r="D35" s="88">
        <v>88706.55989972</v>
      </c>
      <c r="E35" s="90">
        <f t="shared" si="0"/>
        <v>154796.16999372002</v>
      </c>
      <c r="G35" s="88">
        <v>110153.24699499999</v>
      </c>
      <c r="H35" s="88">
        <v>6904.2193027399999</v>
      </c>
      <c r="I35" s="90">
        <f t="shared" si="1"/>
        <v>117057.46629774</v>
      </c>
      <c r="K35" s="88">
        <v>62733.009513999998</v>
      </c>
      <c r="L35" s="88">
        <v>22260.156738450001</v>
      </c>
      <c r="M35" s="90">
        <f t="shared" si="2"/>
        <v>84993.166252449999</v>
      </c>
      <c r="O35" s="88">
        <v>1010979.075536</v>
      </c>
      <c r="P35" s="88">
        <v>616159.26516143989</v>
      </c>
      <c r="Q35" s="90">
        <f t="shared" si="3"/>
        <v>1627138.3406974399</v>
      </c>
      <c r="S35" s="111">
        <f t="shared" si="4"/>
        <v>1249954.9421389999</v>
      </c>
      <c r="T35" s="111">
        <f t="shared" si="4"/>
        <v>734030.20110234991</v>
      </c>
      <c r="U35" s="111">
        <f t="shared" si="5"/>
        <v>1983985.1432413498</v>
      </c>
    </row>
    <row r="36" spans="1:21" x14ac:dyDescent="0.3">
      <c r="B36" s="67" t="s">
        <v>100</v>
      </c>
      <c r="C36" s="112">
        <v>226117.07890600001</v>
      </c>
      <c r="D36" s="112">
        <v>45599.634506379996</v>
      </c>
      <c r="E36" s="113">
        <f t="shared" si="0"/>
        <v>271716.71341238002</v>
      </c>
      <c r="G36" s="112">
        <v>181335.34227600001</v>
      </c>
      <c r="H36" s="112">
        <v>170270.77700743999</v>
      </c>
      <c r="I36" s="113">
        <f t="shared" si="1"/>
        <v>351606.11928344</v>
      </c>
      <c r="K36" s="112">
        <v>93192.176850999997</v>
      </c>
      <c r="L36" s="112">
        <v>259605.17601404004</v>
      </c>
      <c r="M36" s="113">
        <f t="shared" si="2"/>
        <v>352797.35286504007</v>
      </c>
      <c r="O36" s="112">
        <v>148840.43335599999</v>
      </c>
      <c r="P36" s="112">
        <v>1311164.6346024503</v>
      </c>
      <c r="Q36" s="113">
        <f t="shared" si="3"/>
        <v>1460005.0679584504</v>
      </c>
      <c r="S36" s="114">
        <f t="shared" si="4"/>
        <v>649485.03138900001</v>
      </c>
      <c r="T36" s="114">
        <f t="shared" si="4"/>
        <v>1786640.2221303103</v>
      </c>
      <c r="U36" s="114">
        <f t="shared" si="5"/>
        <v>2436125.2535193102</v>
      </c>
    </row>
    <row r="37" spans="1:21" x14ac:dyDescent="0.3">
      <c r="B37" s="115" t="s">
        <v>80</v>
      </c>
      <c r="C37" s="116">
        <f>SUM(C19:C36)</f>
        <v>6213156.4870410003</v>
      </c>
      <c r="D37" s="116">
        <f t="shared" ref="D37" si="6">SUM(D19:D36)</f>
        <v>2693041.3013412305</v>
      </c>
      <c r="E37" s="116">
        <f>SUM(E19:E36)</f>
        <v>8906197.7883822303</v>
      </c>
      <c r="G37" s="116">
        <f>SUM(G19:G36)</f>
        <v>4283803.4568497604</v>
      </c>
      <c r="H37" s="116">
        <f t="shared" ref="H37:I37" si="7">SUM(H19:H36)</f>
        <v>2748235.7918896107</v>
      </c>
      <c r="I37" s="116">
        <f t="shared" si="7"/>
        <v>7032039.2487393701</v>
      </c>
      <c r="K37" s="116">
        <f>SUM(K19:K36)</f>
        <v>3397609.5051725302</v>
      </c>
      <c r="L37" s="116">
        <f t="shared" ref="L37:M37" si="8">SUM(L19:L36)</f>
        <v>3567455.3078373503</v>
      </c>
      <c r="M37" s="116">
        <f t="shared" si="8"/>
        <v>6965064.8130098805</v>
      </c>
      <c r="O37" s="116">
        <f>SUM(O19:O36)</f>
        <v>31278291.413752459</v>
      </c>
      <c r="P37" s="116">
        <f t="shared" ref="P37:Q37" si="9">SUM(P19:P36)</f>
        <v>46235846.607498832</v>
      </c>
      <c r="Q37" s="116">
        <f t="shared" si="9"/>
        <v>77514138.021251306</v>
      </c>
      <c r="S37" s="117">
        <f>SUM(S19:S36)</f>
        <v>45172860.862815753</v>
      </c>
      <c r="T37" s="117">
        <f t="shared" ref="T37:U37" si="10">SUM(T19:T36)</f>
        <v>55244579.008567035</v>
      </c>
      <c r="U37" s="117">
        <f t="shared" si="10"/>
        <v>100417439.87138277</v>
      </c>
    </row>
    <row r="39" spans="1:21" ht="15" thickBot="1" x14ac:dyDescent="0.35">
      <c r="A39" s="65"/>
      <c r="B39" s="87"/>
      <c r="C39" s="101"/>
      <c r="D39" s="101"/>
      <c r="E39" s="101"/>
      <c r="F39" s="101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1:21" x14ac:dyDescent="0.3">
      <c r="A40" s="65"/>
      <c r="B40" s="65"/>
      <c r="C40" s="100"/>
      <c r="D40" s="100"/>
      <c r="E40" s="100"/>
      <c r="F40" s="100"/>
      <c r="G40" s="100"/>
      <c r="H40" s="100"/>
      <c r="I40" s="100"/>
      <c r="J40" s="100"/>
    </row>
    <row r="41" spans="1:21" x14ac:dyDescent="0.3">
      <c r="A41" s="65"/>
      <c r="B41" s="65"/>
      <c r="C41" s="100"/>
      <c r="D41" s="100"/>
      <c r="E41" s="100"/>
      <c r="F41" s="100"/>
      <c r="G41" s="100"/>
      <c r="H41" s="100"/>
      <c r="I41" s="100"/>
      <c r="J41" s="100"/>
    </row>
    <row r="42" spans="1:21" x14ac:dyDescent="0.3">
      <c r="A42" s="65"/>
      <c r="B42" s="89" t="s">
        <v>81</v>
      </c>
      <c r="C42" s="100"/>
      <c r="D42" s="100"/>
      <c r="E42" s="100"/>
      <c r="F42" s="100"/>
      <c r="G42" s="100"/>
      <c r="H42" s="100"/>
      <c r="I42" s="100"/>
      <c r="J42" s="79"/>
      <c r="R42" s="79"/>
    </row>
    <row r="43" spans="1:21" x14ac:dyDescent="0.3">
      <c r="A43" s="65"/>
      <c r="B43" s="89"/>
      <c r="C43" s="100"/>
      <c r="D43" s="100"/>
      <c r="E43" s="100"/>
      <c r="F43" s="100"/>
      <c r="G43" s="100"/>
      <c r="H43" s="100"/>
      <c r="I43" s="100"/>
      <c r="J43" s="79"/>
      <c r="N43" s="79"/>
      <c r="R43" s="79"/>
    </row>
    <row r="44" spans="1:21" s="106" customFormat="1" ht="24" customHeight="1" x14ac:dyDescent="0.3">
      <c r="A44" s="86"/>
      <c r="B44" s="171"/>
      <c r="C44" s="172" t="s">
        <v>32</v>
      </c>
      <c r="D44" s="170"/>
      <c r="E44" s="170"/>
      <c r="F44" s="103"/>
      <c r="G44" s="170" t="s">
        <v>33</v>
      </c>
      <c r="H44" s="170"/>
      <c r="I44" s="170"/>
      <c r="J44" s="104"/>
      <c r="K44" s="172" t="s">
        <v>34</v>
      </c>
      <c r="L44" s="170"/>
      <c r="M44" s="170"/>
      <c r="N44" s="105"/>
      <c r="O44" s="170" t="s">
        <v>35</v>
      </c>
      <c r="P44" s="170"/>
      <c r="Q44" s="170"/>
      <c r="R44" s="104"/>
      <c r="S44" s="170" t="s">
        <v>50</v>
      </c>
      <c r="T44" s="170"/>
      <c r="U44" s="170"/>
    </row>
    <row r="45" spans="1:21" x14ac:dyDescent="0.3">
      <c r="A45" s="65"/>
      <c r="B45" s="171"/>
      <c r="C45" s="107"/>
      <c r="D45" s="107"/>
      <c r="E45" s="107"/>
      <c r="F45" s="100"/>
      <c r="G45" s="107"/>
      <c r="H45" s="107"/>
      <c r="I45" s="107"/>
      <c r="J45" s="108"/>
      <c r="K45" s="107"/>
      <c r="L45" s="107"/>
      <c r="M45" s="107"/>
      <c r="N45" s="108"/>
      <c r="O45" s="107"/>
      <c r="P45" s="107"/>
      <c r="Q45" s="107"/>
      <c r="R45" s="108"/>
      <c r="S45" s="107"/>
      <c r="T45" s="107"/>
      <c r="U45" s="107"/>
    </row>
    <row r="46" spans="1:21" x14ac:dyDescent="0.3">
      <c r="A46" s="65"/>
      <c r="B46" s="171"/>
      <c r="C46" s="109" t="s">
        <v>42</v>
      </c>
      <c r="D46" s="109" t="s">
        <v>43</v>
      </c>
      <c r="E46" s="109" t="s">
        <v>31</v>
      </c>
      <c r="F46" s="100"/>
      <c r="G46" s="109" t="s">
        <v>42</v>
      </c>
      <c r="H46" s="109" t="s">
        <v>43</v>
      </c>
      <c r="I46" s="109" t="s">
        <v>31</v>
      </c>
      <c r="J46" s="108"/>
      <c r="K46" s="109" t="s">
        <v>42</v>
      </c>
      <c r="L46" s="109" t="s">
        <v>43</v>
      </c>
      <c r="M46" s="109" t="s">
        <v>31</v>
      </c>
      <c r="N46" s="108"/>
      <c r="O46" s="109" t="s">
        <v>42</v>
      </c>
      <c r="P46" s="109" t="s">
        <v>43</v>
      </c>
      <c r="Q46" s="109" t="s">
        <v>31</v>
      </c>
      <c r="R46" s="108"/>
      <c r="S46" s="109" t="s">
        <v>42</v>
      </c>
      <c r="T46" s="109" t="s">
        <v>43</v>
      </c>
      <c r="U46" s="109" t="s">
        <v>31</v>
      </c>
    </row>
    <row r="47" spans="1:21" x14ac:dyDescent="0.3">
      <c r="A47" s="65"/>
      <c r="B47" s="118"/>
      <c r="C47" s="90"/>
      <c r="D47" s="90"/>
      <c r="E47" s="90"/>
      <c r="F47" s="100"/>
      <c r="G47" s="90"/>
      <c r="H47" s="90"/>
      <c r="I47" s="90"/>
      <c r="J47" s="90"/>
      <c r="K47" s="90"/>
      <c r="L47" s="90"/>
      <c r="M47" s="90"/>
      <c r="N47" s="119"/>
      <c r="O47" s="90"/>
      <c r="P47" s="90"/>
      <c r="Q47" s="90"/>
      <c r="R47" s="90"/>
      <c r="S47" s="90"/>
      <c r="T47" s="90"/>
      <c r="U47" s="90"/>
    </row>
    <row r="48" spans="1:21" x14ac:dyDescent="0.3">
      <c r="A48" s="65"/>
      <c r="B48" s="65" t="s">
        <v>83</v>
      </c>
      <c r="C48" s="79">
        <v>264</v>
      </c>
      <c r="D48" s="79">
        <v>7</v>
      </c>
      <c r="E48" s="79">
        <f>+C48+D48</f>
        <v>271</v>
      </c>
      <c r="F48" s="100"/>
      <c r="G48" s="79">
        <v>128</v>
      </c>
      <c r="H48" s="79">
        <v>29</v>
      </c>
      <c r="I48" s="79">
        <f>+G48+H48</f>
        <v>157</v>
      </c>
      <c r="J48" s="79"/>
      <c r="K48" s="79">
        <v>127</v>
      </c>
      <c r="L48" s="79">
        <v>21</v>
      </c>
      <c r="M48" s="79">
        <f>+K48+L48</f>
        <v>148</v>
      </c>
      <c r="N48" s="79"/>
      <c r="O48" s="79">
        <v>99</v>
      </c>
      <c r="P48" s="79">
        <v>68</v>
      </c>
      <c r="Q48" s="79">
        <f>+O48+P48</f>
        <v>167</v>
      </c>
      <c r="R48" s="79"/>
      <c r="S48" s="110">
        <f>+C48+G48+K48+O48</f>
        <v>618</v>
      </c>
      <c r="T48" s="110">
        <f>+D48+H48+L48+P48</f>
        <v>125</v>
      </c>
      <c r="U48" s="110">
        <f>+S48+T48</f>
        <v>743</v>
      </c>
    </row>
    <row r="49" spans="2:21" x14ac:dyDescent="0.3">
      <c r="B49" s="67" t="s">
        <v>84</v>
      </c>
      <c r="C49" s="88">
        <v>38113</v>
      </c>
      <c r="D49" s="88">
        <v>2038</v>
      </c>
      <c r="E49" s="90">
        <f t="shared" ref="E49:E65" si="11">+C49+D49</f>
        <v>40151</v>
      </c>
      <c r="G49" s="88">
        <v>11813</v>
      </c>
      <c r="H49" s="88">
        <v>2655</v>
      </c>
      <c r="I49" s="90">
        <f t="shared" ref="I49:I65" si="12">+G49+H49</f>
        <v>14468</v>
      </c>
      <c r="K49" s="88">
        <v>6318</v>
      </c>
      <c r="L49" s="88">
        <v>1911</v>
      </c>
      <c r="M49" s="90">
        <f t="shared" ref="M49:M65" si="13">+K49+L49</f>
        <v>8229</v>
      </c>
      <c r="O49" s="88">
        <v>20203</v>
      </c>
      <c r="P49" s="88">
        <v>6079</v>
      </c>
      <c r="Q49" s="90">
        <f t="shared" ref="Q49:Q65" si="14">+O49+P49</f>
        <v>26282</v>
      </c>
      <c r="S49" s="111">
        <f t="shared" ref="S49:T65" si="15">+C49+G49+K49+O49</f>
        <v>76447</v>
      </c>
      <c r="T49" s="111">
        <f t="shared" si="15"/>
        <v>12683</v>
      </c>
      <c r="U49" s="111">
        <f t="shared" ref="U49:U65" si="16">+S49+T49</f>
        <v>89130</v>
      </c>
    </row>
    <row r="50" spans="2:21" x14ac:dyDescent="0.3">
      <c r="B50" s="67" t="s">
        <v>85</v>
      </c>
      <c r="C50" s="88">
        <v>4242</v>
      </c>
      <c r="D50" s="88">
        <v>90</v>
      </c>
      <c r="E50" s="90">
        <f t="shared" si="11"/>
        <v>4332</v>
      </c>
      <c r="G50" s="88">
        <v>1255</v>
      </c>
      <c r="H50" s="88">
        <v>110</v>
      </c>
      <c r="I50" s="90">
        <f t="shared" si="12"/>
        <v>1365</v>
      </c>
      <c r="K50" s="88">
        <v>901</v>
      </c>
      <c r="L50" s="88">
        <v>193</v>
      </c>
      <c r="M50" s="90">
        <f t="shared" si="13"/>
        <v>1094</v>
      </c>
      <c r="O50" s="88">
        <v>2743</v>
      </c>
      <c r="P50" s="88">
        <v>501</v>
      </c>
      <c r="Q50" s="90">
        <f t="shared" si="14"/>
        <v>3244</v>
      </c>
      <c r="S50" s="111">
        <f t="shared" si="15"/>
        <v>9141</v>
      </c>
      <c r="T50" s="111">
        <f t="shared" si="15"/>
        <v>894</v>
      </c>
      <c r="U50" s="111">
        <f t="shared" si="16"/>
        <v>10035</v>
      </c>
    </row>
    <row r="51" spans="2:21" x14ac:dyDescent="0.3">
      <c r="B51" s="67" t="s">
        <v>86</v>
      </c>
      <c r="C51" s="88">
        <v>2813</v>
      </c>
      <c r="D51" s="88">
        <v>28</v>
      </c>
      <c r="E51" s="90">
        <f t="shared" si="11"/>
        <v>2841</v>
      </c>
      <c r="G51" s="88">
        <v>1451</v>
      </c>
      <c r="H51" s="88">
        <v>56</v>
      </c>
      <c r="I51" s="90">
        <f t="shared" si="12"/>
        <v>1507</v>
      </c>
      <c r="K51" s="88">
        <v>365</v>
      </c>
      <c r="L51" s="88">
        <v>40</v>
      </c>
      <c r="M51" s="90">
        <f t="shared" si="13"/>
        <v>405</v>
      </c>
      <c r="O51" s="88">
        <v>1385</v>
      </c>
      <c r="P51" s="88">
        <v>136</v>
      </c>
      <c r="Q51" s="90">
        <f t="shared" si="14"/>
        <v>1521</v>
      </c>
      <c r="S51" s="111">
        <f t="shared" si="15"/>
        <v>6014</v>
      </c>
      <c r="T51" s="111">
        <f t="shared" si="15"/>
        <v>260</v>
      </c>
      <c r="U51" s="111">
        <f t="shared" si="16"/>
        <v>6274</v>
      </c>
    </row>
    <row r="52" spans="2:21" x14ac:dyDescent="0.3">
      <c r="B52" s="67" t="s">
        <v>87</v>
      </c>
      <c r="C52" s="88">
        <v>18629</v>
      </c>
      <c r="D52" s="88">
        <v>403</v>
      </c>
      <c r="E52" s="90">
        <f t="shared" si="11"/>
        <v>19032</v>
      </c>
      <c r="G52" s="88">
        <v>6555</v>
      </c>
      <c r="H52" s="88">
        <v>651</v>
      </c>
      <c r="I52" s="90">
        <f t="shared" si="12"/>
        <v>7206</v>
      </c>
      <c r="K52" s="88">
        <v>2489</v>
      </c>
      <c r="L52" s="88">
        <v>310</v>
      </c>
      <c r="M52" s="90">
        <f t="shared" si="13"/>
        <v>2799</v>
      </c>
      <c r="O52" s="88">
        <v>3032</v>
      </c>
      <c r="P52" s="88">
        <v>908</v>
      </c>
      <c r="Q52" s="90">
        <f t="shared" si="14"/>
        <v>3940</v>
      </c>
      <c r="S52" s="111">
        <f t="shared" si="15"/>
        <v>30705</v>
      </c>
      <c r="T52" s="111">
        <f t="shared" si="15"/>
        <v>2272</v>
      </c>
      <c r="U52" s="111">
        <f t="shared" si="16"/>
        <v>32977</v>
      </c>
    </row>
    <row r="53" spans="2:21" x14ac:dyDescent="0.3">
      <c r="B53" s="67" t="s">
        <v>88</v>
      </c>
      <c r="C53" s="88">
        <v>3447</v>
      </c>
      <c r="D53" s="88">
        <v>125</v>
      </c>
      <c r="E53" s="90">
        <f t="shared" si="11"/>
        <v>3572</v>
      </c>
      <c r="G53" s="88">
        <v>666</v>
      </c>
      <c r="H53" s="88">
        <v>140</v>
      </c>
      <c r="I53" s="90">
        <f t="shared" si="12"/>
        <v>806</v>
      </c>
      <c r="K53" s="88">
        <v>231</v>
      </c>
      <c r="L53" s="88">
        <v>56</v>
      </c>
      <c r="M53" s="90">
        <f t="shared" si="13"/>
        <v>287</v>
      </c>
      <c r="O53" s="88">
        <v>493</v>
      </c>
      <c r="P53" s="88">
        <v>104</v>
      </c>
      <c r="Q53" s="90">
        <f t="shared" si="14"/>
        <v>597</v>
      </c>
      <c r="S53" s="111">
        <f t="shared" si="15"/>
        <v>4837</v>
      </c>
      <c r="T53" s="111">
        <f t="shared" si="15"/>
        <v>425</v>
      </c>
      <c r="U53" s="111">
        <f t="shared" si="16"/>
        <v>5262</v>
      </c>
    </row>
    <row r="54" spans="2:21" x14ac:dyDescent="0.3">
      <c r="B54" s="67" t="s">
        <v>89</v>
      </c>
      <c r="C54" s="88">
        <v>7710</v>
      </c>
      <c r="D54" s="88">
        <v>829</v>
      </c>
      <c r="E54" s="90">
        <f t="shared" si="11"/>
        <v>8539</v>
      </c>
      <c r="G54" s="88">
        <v>2997</v>
      </c>
      <c r="H54" s="88">
        <v>1321</v>
      </c>
      <c r="I54" s="90">
        <f t="shared" si="12"/>
        <v>4318</v>
      </c>
      <c r="K54" s="88">
        <v>1204</v>
      </c>
      <c r="L54" s="88">
        <v>724</v>
      </c>
      <c r="M54" s="90">
        <f t="shared" si="13"/>
        <v>1928</v>
      </c>
      <c r="O54" s="88">
        <v>1767</v>
      </c>
      <c r="P54" s="88">
        <v>1788</v>
      </c>
      <c r="Q54" s="90">
        <f t="shared" si="14"/>
        <v>3555</v>
      </c>
      <c r="S54" s="111">
        <f t="shared" si="15"/>
        <v>13678</v>
      </c>
      <c r="T54" s="111">
        <f t="shared" si="15"/>
        <v>4662</v>
      </c>
      <c r="U54" s="111">
        <f t="shared" si="16"/>
        <v>18340</v>
      </c>
    </row>
    <row r="55" spans="2:21" x14ac:dyDescent="0.3">
      <c r="B55" s="67" t="s">
        <v>90</v>
      </c>
      <c r="C55" s="88">
        <v>75853</v>
      </c>
      <c r="D55" s="88">
        <v>1482</v>
      </c>
      <c r="E55" s="90">
        <f t="shared" si="11"/>
        <v>77335</v>
      </c>
      <c r="G55" s="88">
        <v>15649</v>
      </c>
      <c r="H55" s="88">
        <v>857</v>
      </c>
      <c r="I55" s="90">
        <f t="shared" si="12"/>
        <v>16506</v>
      </c>
      <c r="K55" s="88">
        <v>8354</v>
      </c>
      <c r="L55" s="88">
        <v>685</v>
      </c>
      <c r="M55" s="90">
        <f t="shared" si="13"/>
        <v>9039</v>
      </c>
      <c r="O55" s="88">
        <v>32298</v>
      </c>
      <c r="P55" s="88">
        <v>10391</v>
      </c>
      <c r="Q55" s="90">
        <f t="shared" si="14"/>
        <v>42689</v>
      </c>
      <c r="S55" s="111">
        <f t="shared" si="15"/>
        <v>132154</v>
      </c>
      <c r="T55" s="111">
        <f t="shared" si="15"/>
        <v>13415</v>
      </c>
      <c r="U55" s="111">
        <f t="shared" si="16"/>
        <v>145569</v>
      </c>
    </row>
    <row r="56" spans="2:21" x14ac:dyDescent="0.3">
      <c r="B56" s="67" t="s">
        <v>91</v>
      </c>
      <c r="C56" s="88">
        <v>107113</v>
      </c>
      <c r="D56" s="88">
        <v>1312</v>
      </c>
      <c r="E56" s="90">
        <f t="shared" si="11"/>
        <v>108425</v>
      </c>
      <c r="G56" s="88">
        <v>18849</v>
      </c>
      <c r="H56" s="88">
        <v>597</v>
      </c>
      <c r="I56" s="90">
        <f t="shared" si="12"/>
        <v>19446</v>
      </c>
      <c r="K56" s="88">
        <v>8302</v>
      </c>
      <c r="L56" s="88">
        <v>616</v>
      </c>
      <c r="M56" s="90">
        <f t="shared" si="13"/>
        <v>8918</v>
      </c>
      <c r="O56" s="88">
        <v>28005</v>
      </c>
      <c r="P56" s="88">
        <v>2741</v>
      </c>
      <c r="Q56" s="90">
        <f t="shared" si="14"/>
        <v>30746</v>
      </c>
      <c r="S56" s="111">
        <f t="shared" si="15"/>
        <v>162269</v>
      </c>
      <c r="T56" s="111">
        <f t="shared" si="15"/>
        <v>5266</v>
      </c>
      <c r="U56" s="111">
        <f t="shared" si="16"/>
        <v>167535</v>
      </c>
    </row>
    <row r="57" spans="2:21" x14ac:dyDescent="0.3">
      <c r="B57" s="67" t="s">
        <v>92</v>
      </c>
      <c r="C57" s="88">
        <v>7013</v>
      </c>
      <c r="D57" s="88">
        <v>128</v>
      </c>
      <c r="E57" s="90">
        <f t="shared" si="11"/>
        <v>7141</v>
      </c>
      <c r="G57" s="88">
        <v>2412</v>
      </c>
      <c r="H57" s="88">
        <v>173</v>
      </c>
      <c r="I57" s="90">
        <f t="shared" si="12"/>
        <v>2585</v>
      </c>
      <c r="K57" s="88">
        <v>952</v>
      </c>
      <c r="L57" s="88">
        <v>53</v>
      </c>
      <c r="M57" s="90">
        <f t="shared" si="13"/>
        <v>1005</v>
      </c>
      <c r="O57" s="88">
        <v>2212</v>
      </c>
      <c r="P57" s="88">
        <v>355</v>
      </c>
      <c r="Q57" s="90">
        <f t="shared" si="14"/>
        <v>2567</v>
      </c>
      <c r="S57" s="111">
        <f t="shared" si="15"/>
        <v>12589</v>
      </c>
      <c r="T57" s="111">
        <f t="shared" si="15"/>
        <v>709</v>
      </c>
      <c r="U57" s="111">
        <f t="shared" si="16"/>
        <v>13298</v>
      </c>
    </row>
    <row r="58" spans="2:21" x14ac:dyDescent="0.3">
      <c r="B58" s="67" t="s">
        <v>93</v>
      </c>
      <c r="C58" s="88">
        <v>7179</v>
      </c>
      <c r="D58" s="88">
        <v>20</v>
      </c>
      <c r="E58" s="90">
        <f t="shared" si="11"/>
        <v>7199</v>
      </c>
      <c r="G58" s="88">
        <v>1726</v>
      </c>
      <c r="H58" s="88">
        <v>68</v>
      </c>
      <c r="I58" s="90">
        <f t="shared" si="12"/>
        <v>1794</v>
      </c>
      <c r="K58" s="88">
        <v>676</v>
      </c>
      <c r="L58" s="88">
        <v>25</v>
      </c>
      <c r="M58" s="90">
        <f t="shared" si="13"/>
        <v>701</v>
      </c>
      <c r="O58" s="88">
        <v>535</v>
      </c>
      <c r="P58" s="88">
        <v>19</v>
      </c>
      <c r="Q58" s="90">
        <f t="shared" si="14"/>
        <v>554</v>
      </c>
      <c r="S58" s="111">
        <f t="shared" si="15"/>
        <v>10116</v>
      </c>
      <c r="T58" s="111">
        <f t="shared" si="15"/>
        <v>132</v>
      </c>
      <c r="U58" s="111">
        <f t="shared" si="16"/>
        <v>10248</v>
      </c>
    </row>
    <row r="59" spans="2:21" x14ac:dyDescent="0.3">
      <c r="B59" s="67" t="s">
        <v>94</v>
      </c>
      <c r="C59" s="88">
        <v>6245</v>
      </c>
      <c r="D59" s="88">
        <v>42</v>
      </c>
      <c r="E59" s="90">
        <f t="shared" si="11"/>
        <v>6287</v>
      </c>
      <c r="G59" s="88">
        <v>1815</v>
      </c>
      <c r="H59" s="88">
        <v>45</v>
      </c>
      <c r="I59" s="90">
        <f t="shared" si="12"/>
        <v>1860</v>
      </c>
      <c r="K59" s="88">
        <v>799</v>
      </c>
      <c r="L59" s="88">
        <v>20</v>
      </c>
      <c r="M59" s="90">
        <f t="shared" si="13"/>
        <v>819</v>
      </c>
      <c r="O59" s="88">
        <v>898</v>
      </c>
      <c r="P59" s="88">
        <v>46</v>
      </c>
      <c r="Q59" s="90">
        <f t="shared" si="14"/>
        <v>944</v>
      </c>
      <c r="S59" s="111">
        <f t="shared" si="15"/>
        <v>9757</v>
      </c>
      <c r="T59" s="111">
        <f t="shared" si="15"/>
        <v>153</v>
      </c>
      <c r="U59" s="111">
        <f t="shared" si="16"/>
        <v>9910</v>
      </c>
    </row>
    <row r="60" spans="2:21" x14ac:dyDescent="0.3">
      <c r="B60" s="67" t="s">
        <v>95</v>
      </c>
      <c r="C60" s="88">
        <v>25585</v>
      </c>
      <c r="D60" s="88">
        <v>1038</v>
      </c>
      <c r="E60" s="90">
        <f t="shared" si="11"/>
        <v>26623</v>
      </c>
      <c r="G60" s="88">
        <v>7347</v>
      </c>
      <c r="H60" s="88">
        <v>1864</v>
      </c>
      <c r="I60" s="90">
        <f t="shared" si="12"/>
        <v>9211</v>
      </c>
      <c r="K60" s="88">
        <v>3300</v>
      </c>
      <c r="L60" s="88">
        <v>1023</v>
      </c>
      <c r="M60" s="90">
        <f t="shared" si="13"/>
        <v>4323</v>
      </c>
      <c r="O60" s="88">
        <v>6024</v>
      </c>
      <c r="P60" s="88">
        <v>2219</v>
      </c>
      <c r="Q60" s="90">
        <f t="shared" si="14"/>
        <v>8243</v>
      </c>
      <c r="S60" s="111">
        <f t="shared" si="15"/>
        <v>42256</v>
      </c>
      <c r="T60" s="111">
        <f t="shared" si="15"/>
        <v>6144</v>
      </c>
      <c r="U60" s="111">
        <f t="shared" si="16"/>
        <v>48400</v>
      </c>
    </row>
    <row r="61" spans="2:21" x14ac:dyDescent="0.3">
      <c r="B61" s="67" t="s">
        <v>96</v>
      </c>
      <c r="C61" s="88">
        <v>5229</v>
      </c>
      <c r="D61" s="88">
        <v>24</v>
      </c>
      <c r="E61" s="90">
        <f t="shared" si="11"/>
        <v>5253</v>
      </c>
      <c r="G61" s="88">
        <v>991</v>
      </c>
      <c r="H61" s="88">
        <v>71</v>
      </c>
      <c r="I61" s="90">
        <f t="shared" si="12"/>
        <v>1062</v>
      </c>
      <c r="K61" s="88">
        <v>262</v>
      </c>
      <c r="L61" s="88">
        <v>23</v>
      </c>
      <c r="M61" s="90">
        <f t="shared" si="13"/>
        <v>285</v>
      </c>
      <c r="O61" s="88">
        <v>499</v>
      </c>
      <c r="P61" s="88">
        <v>105</v>
      </c>
      <c r="Q61" s="90">
        <f t="shared" si="14"/>
        <v>604</v>
      </c>
      <c r="S61" s="111">
        <f t="shared" si="15"/>
        <v>6981</v>
      </c>
      <c r="T61" s="111">
        <f t="shared" si="15"/>
        <v>223</v>
      </c>
      <c r="U61" s="111">
        <f t="shared" si="16"/>
        <v>7204</v>
      </c>
    </row>
    <row r="62" spans="2:21" x14ac:dyDescent="0.3">
      <c r="B62" s="67" t="s">
        <v>97</v>
      </c>
      <c r="C62" s="88">
        <v>3192</v>
      </c>
      <c r="D62" s="88">
        <v>8</v>
      </c>
      <c r="E62" s="90">
        <f t="shared" si="11"/>
        <v>3200</v>
      </c>
      <c r="G62" s="88">
        <v>765</v>
      </c>
      <c r="H62" s="88">
        <v>3</v>
      </c>
      <c r="I62" s="90">
        <f t="shared" si="12"/>
        <v>768</v>
      </c>
      <c r="K62" s="88">
        <v>177</v>
      </c>
      <c r="L62" s="88">
        <v>4</v>
      </c>
      <c r="M62" s="90">
        <f t="shared" si="13"/>
        <v>181</v>
      </c>
      <c r="O62" s="88">
        <v>87</v>
      </c>
      <c r="P62" s="88">
        <v>27</v>
      </c>
      <c r="Q62" s="90">
        <f t="shared" si="14"/>
        <v>114</v>
      </c>
      <c r="S62" s="111">
        <f t="shared" si="15"/>
        <v>4221</v>
      </c>
      <c r="T62" s="111">
        <f t="shared" si="15"/>
        <v>42</v>
      </c>
      <c r="U62" s="111">
        <f t="shared" si="16"/>
        <v>4263</v>
      </c>
    </row>
    <row r="63" spans="2:21" x14ac:dyDescent="0.3">
      <c r="B63" s="67" t="s">
        <v>98</v>
      </c>
      <c r="C63" s="88">
        <v>5273</v>
      </c>
      <c r="D63" s="88">
        <v>19</v>
      </c>
      <c r="E63" s="90">
        <f t="shared" si="11"/>
        <v>5292</v>
      </c>
      <c r="G63" s="88">
        <v>809</v>
      </c>
      <c r="H63" s="88">
        <v>5</v>
      </c>
      <c r="I63" s="90">
        <f t="shared" si="12"/>
        <v>814</v>
      </c>
      <c r="K63" s="88">
        <v>238</v>
      </c>
      <c r="L63" s="88">
        <v>6</v>
      </c>
      <c r="M63" s="90">
        <f t="shared" si="13"/>
        <v>244</v>
      </c>
      <c r="O63" s="88">
        <v>649</v>
      </c>
      <c r="P63" s="88">
        <v>6</v>
      </c>
      <c r="Q63" s="90">
        <f t="shared" si="14"/>
        <v>655</v>
      </c>
      <c r="S63" s="111">
        <f t="shared" si="15"/>
        <v>6969</v>
      </c>
      <c r="T63" s="111">
        <f t="shared" si="15"/>
        <v>36</v>
      </c>
      <c r="U63" s="111">
        <f t="shared" si="16"/>
        <v>7005</v>
      </c>
    </row>
    <row r="64" spans="2:21" x14ac:dyDescent="0.3">
      <c r="B64" s="67" t="s">
        <v>99</v>
      </c>
      <c r="C64" s="88">
        <v>3390</v>
      </c>
      <c r="D64" s="88">
        <v>330</v>
      </c>
      <c r="E64" s="90">
        <f t="shared" si="11"/>
        <v>3720</v>
      </c>
      <c r="G64" s="88">
        <v>887</v>
      </c>
      <c r="H64" s="88">
        <v>31</v>
      </c>
      <c r="I64" s="90">
        <f t="shared" si="12"/>
        <v>918</v>
      </c>
      <c r="K64" s="88">
        <v>240</v>
      </c>
      <c r="L64" s="88">
        <v>28</v>
      </c>
      <c r="M64" s="90">
        <f t="shared" si="13"/>
        <v>268</v>
      </c>
      <c r="O64" s="88">
        <v>356</v>
      </c>
      <c r="P64" s="88">
        <v>323</v>
      </c>
      <c r="Q64" s="90">
        <f t="shared" si="14"/>
        <v>679</v>
      </c>
      <c r="S64" s="111">
        <f t="shared" si="15"/>
        <v>4873</v>
      </c>
      <c r="T64" s="111">
        <f t="shared" si="15"/>
        <v>712</v>
      </c>
      <c r="U64" s="111">
        <f t="shared" si="16"/>
        <v>5585</v>
      </c>
    </row>
    <row r="65" spans="2:21" x14ac:dyDescent="0.3">
      <c r="B65" s="67" t="s">
        <v>100</v>
      </c>
      <c r="C65" s="112">
        <v>10208</v>
      </c>
      <c r="D65" s="112">
        <v>302</v>
      </c>
      <c r="E65" s="113">
        <f t="shared" si="11"/>
        <v>10510</v>
      </c>
      <c r="G65" s="112">
        <v>2950</v>
      </c>
      <c r="H65" s="112">
        <v>535</v>
      </c>
      <c r="I65" s="113">
        <f t="shared" si="12"/>
        <v>3485</v>
      </c>
      <c r="K65" s="112">
        <v>1026</v>
      </c>
      <c r="L65" s="112">
        <v>394</v>
      </c>
      <c r="M65" s="113">
        <f t="shared" si="13"/>
        <v>1420</v>
      </c>
      <c r="O65" s="112">
        <v>1067</v>
      </c>
      <c r="P65" s="112">
        <v>1014</v>
      </c>
      <c r="Q65" s="113">
        <f t="shared" si="14"/>
        <v>2081</v>
      </c>
      <c r="S65" s="114">
        <f t="shared" si="15"/>
        <v>15251</v>
      </c>
      <c r="T65" s="114">
        <f t="shared" si="15"/>
        <v>2245</v>
      </c>
      <c r="U65" s="114">
        <f t="shared" si="16"/>
        <v>17496</v>
      </c>
    </row>
    <row r="66" spans="2:21" x14ac:dyDescent="0.3">
      <c r="B66" s="115" t="s">
        <v>80</v>
      </c>
      <c r="C66" s="116">
        <f>SUM(C48:C65)</f>
        <v>331498</v>
      </c>
      <c r="D66" s="116">
        <f t="shared" ref="D66:E66" si="17">SUM(D48:D65)</f>
        <v>8225</v>
      </c>
      <c r="E66" s="116">
        <f t="shared" si="17"/>
        <v>339723</v>
      </c>
      <c r="G66" s="116">
        <f>SUM(G48:G65)</f>
        <v>79065</v>
      </c>
      <c r="H66" s="116">
        <f t="shared" ref="H66:I66" si="18">SUM(H48:H65)</f>
        <v>9211</v>
      </c>
      <c r="I66" s="116">
        <f t="shared" si="18"/>
        <v>88276</v>
      </c>
      <c r="K66" s="116">
        <f>SUM(K48:K65)</f>
        <v>35961</v>
      </c>
      <c r="L66" s="116">
        <f t="shared" ref="L66:M66" si="19">SUM(L48:L65)</f>
        <v>6132</v>
      </c>
      <c r="M66" s="116">
        <f t="shared" si="19"/>
        <v>42093</v>
      </c>
      <c r="O66" s="116">
        <f>SUM(O48:O65)</f>
        <v>102352</v>
      </c>
      <c r="P66" s="116">
        <f t="shared" ref="P66:Q66" si="20">SUM(P48:P65)</f>
        <v>26830</v>
      </c>
      <c r="Q66" s="116">
        <f t="shared" si="20"/>
        <v>129182</v>
      </c>
      <c r="S66" s="117">
        <f>SUM(S48:S65)</f>
        <v>548876</v>
      </c>
      <c r="T66" s="117">
        <f t="shared" ref="T66:U66" si="21">SUM(T48:T65)</f>
        <v>50398</v>
      </c>
      <c r="U66" s="117">
        <f t="shared" si="21"/>
        <v>599274</v>
      </c>
    </row>
    <row r="68" spans="2:21" ht="16.2" x14ac:dyDescent="0.35">
      <c r="B68" s="94" t="s">
        <v>101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Inicio!B10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sheetPr>
    <pageSetUpPr fitToPage="1"/>
  </sheetPr>
  <dimension ref="A1:U66"/>
  <sheetViews>
    <sheetView showGridLines="0" zoomScaleNormal="100" workbookViewId="0">
      <selection activeCell="A37" sqref="A37"/>
    </sheetView>
  </sheetViews>
  <sheetFormatPr baseColWidth="10" defaultColWidth="11.44140625" defaultRowHeight="14.4" x14ac:dyDescent="0.3"/>
  <cols>
    <col min="1" max="1" width="1.6640625" style="67" customWidth="1"/>
    <col min="2" max="2" width="36.6640625" style="67" customWidth="1"/>
    <col min="3" max="5" width="12.33203125" style="88" customWidth="1"/>
    <col min="6" max="6" width="2.6640625" style="88" customWidth="1"/>
    <col min="7" max="9" width="12.33203125" style="88" customWidth="1"/>
    <col min="10" max="10" width="2.6640625" style="88" customWidth="1"/>
    <col min="11" max="13" width="12.33203125" style="88" customWidth="1"/>
    <col min="14" max="14" width="2.6640625" style="88" customWidth="1"/>
    <col min="15" max="17" width="14.6640625" style="88" customWidth="1"/>
    <col min="18" max="18" width="2.6640625" style="88" customWidth="1"/>
    <col min="19" max="21" width="14.109375" style="88" customWidth="1"/>
    <col min="22" max="16384" width="11.44140625" style="67"/>
  </cols>
  <sheetData>
    <row r="1" spans="1:21" x14ac:dyDescent="0.3">
      <c r="A1" s="84"/>
      <c r="B1" s="84" t="s">
        <v>24</v>
      </c>
      <c r="C1" s="100"/>
      <c r="D1" s="100"/>
      <c r="E1" s="100"/>
      <c r="F1" s="100"/>
      <c r="G1" s="100"/>
      <c r="H1" s="100"/>
      <c r="I1" s="100"/>
      <c r="J1" s="100"/>
    </row>
    <row r="2" spans="1:21" x14ac:dyDescent="0.3">
      <c r="A2" s="85"/>
      <c r="B2" s="84"/>
      <c r="C2" s="100"/>
      <c r="D2" s="100"/>
      <c r="E2" s="100"/>
      <c r="F2" s="100"/>
    </row>
    <row r="3" spans="1:21" x14ac:dyDescent="0.3">
      <c r="A3" s="85"/>
      <c r="B3" s="84"/>
      <c r="C3" s="100"/>
      <c r="D3" s="100"/>
      <c r="E3" s="100"/>
      <c r="F3" s="100"/>
    </row>
    <row r="4" spans="1:21" x14ac:dyDescent="0.3">
      <c r="A4" s="85"/>
      <c r="B4" s="84"/>
      <c r="C4" s="100"/>
      <c r="D4" s="100"/>
      <c r="E4" s="100"/>
      <c r="F4" s="100"/>
    </row>
    <row r="5" spans="1:21" x14ac:dyDescent="0.3">
      <c r="A5" s="85"/>
      <c r="B5" s="84"/>
      <c r="C5" s="100"/>
      <c r="D5" s="100"/>
      <c r="E5" s="100"/>
      <c r="F5" s="100"/>
    </row>
    <row r="6" spans="1:21" x14ac:dyDescent="0.3">
      <c r="A6" s="85"/>
      <c r="B6" s="84"/>
      <c r="C6" s="100"/>
      <c r="D6" s="100"/>
      <c r="E6" s="100"/>
      <c r="F6" s="100"/>
    </row>
    <row r="7" spans="1:21" x14ac:dyDescent="0.3">
      <c r="A7" s="85"/>
      <c r="B7" s="84"/>
      <c r="C7" s="100"/>
      <c r="D7" s="100"/>
      <c r="E7" s="100"/>
      <c r="F7" s="100"/>
    </row>
    <row r="8" spans="1:21" ht="27" x14ac:dyDescent="0.3">
      <c r="A8" s="65"/>
      <c r="B8" s="168" t="s">
        <v>102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x14ac:dyDescent="0.3">
      <c r="A9" s="65"/>
      <c r="B9" s="169" t="s">
        <v>26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</row>
    <row r="10" spans="1:21" ht="15" thickBot="1" x14ac:dyDescent="0.35">
      <c r="A10" s="65"/>
      <c r="B10" s="87"/>
      <c r="C10" s="101"/>
      <c r="D10" s="101"/>
      <c r="E10" s="101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</row>
    <row r="11" spans="1:21" x14ac:dyDescent="0.3">
      <c r="A11" s="65"/>
      <c r="B11" s="65"/>
      <c r="C11" s="100"/>
      <c r="D11" s="100"/>
      <c r="E11" s="100"/>
      <c r="F11" s="100"/>
      <c r="G11" s="100"/>
      <c r="H11" s="100"/>
      <c r="I11" s="100"/>
      <c r="J11" s="100"/>
    </row>
    <row r="12" spans="1:21" x14ac:dyDescent="0.3">
      <c r="A12" s="65"/>
      <c r="B12" s="65"/>
      <c r="C12" s="100"/>
      <c r="D12" s="100"/>
      <c r="E12" s="100"/>
      <c r="F12" s="100"/>
      <c r="G12" s="100"/>
      <c r="H12" s="100"/>
      <c r="I12" s="100"/>
      <c r="J12" s="100"/>
    </row>
    <row r="13" spans="1:21" x14ac:dyDescent="0.3">
      <c r="A13" s="65"/>
      <c r="B13" s="89" t="s">
        <v>52</v>
      </c>
      <c r="C13" s="100"/>
      <c r="D13" s="100"/>
      <c r="E13" s="100"/>
      <c r="F13" s="100"/>
      <c r="G13" s="100"/>
      <c r="H13" s="100"/>
      <c r="I13" s="100"/>
      <c r="J13" s="79"/>
      <c r="R13" s="79"/>
    </row>
    <row r="14" spans="1:21" x14ac:dyDescent="0.3">
      <c r="A14" s="65"/>
      <c r="B14" s="89"/>
      <c r="C14" s="100"/>
      <c r="D14" s="100"/>
      <c r="E14" s="100"/>
      <c r="F14" s="100"/>
      <c r="G14" s="100"/>
      <c r="H14" s="100"/>
      <c r="I14" s="100"/>
      <c r="J14" s="79"/>
      <c r="N14" s="79"/>
      <c r="R14" s="79"/>
    </row>
    <row r="15" spans="1:21" s="106" customFormat="1" ht="24" customHeight="1" x14ac:dyDescent="0.3">
      <c r="A15" s="86"/>
      <c r="B15" s="171"/>
      <c r="C15" s="172" t="s">
        <v>32</v>
      </c>
      <c r="D15" s="170"/>
      <c r="E15" s="170"/>
      <c r="F15" s="103"/>
      <c r="G15" s="170" t="s">
        <v>33</v>
      </c>
      <c r="H15" s="170"/>
      <c r="I15" s="170"/>
      <c r="J15" s="104"/>
      <c r="K15" s="172" t="s">
        <v>34</v>
      </c>
      <c r="L15" s="170"/>
      <c r="M15" s="170"/>
      <c r="N15" s="105"/>
      <c r="O15" s="170" t="s">
        <v>35</v>
      </c>
      <c r="P15" s="170"/>
      <c r="Q15" s="170"/>
      <c r="R15" s="104"/>
      <c r="S15" s="170" t="s">
        <v>50</v>
      </c>
      <c r="T15" s="170"/>
      <c r="U15" s="170"/>
    </row>
    <row r="16" spans="1:21" x14ac:dyDescent="0.3">
      <c r="A16" s="65"/>
      <c r="B16" s="171"/>
      <c r="C16" s="107"/>
      <c r="D16" s="107"/>
      <c r="E16" s="107"/>
      <c r="F16" s="100"/>
      <c r="G16" s="107"/>
      <c r="H16" s="107"/>
      <c r="I16" s="107"/>
      <c r="J16" s="108"/>
      <c r="K16" s="107"/>
      <c r="L16" s="107"/>
      <c r="M16" s="107"/>
      <c r="N16" s="108"/>
      <c r="O16" s="107"/>
      <c r="P16" s="107"/>
      <c r="Q16" s="107"/>
      <c r="R16" s="108"/>
      <c r="S16" s="107"/>
      <c r="T16" s="107"/>
      <c r="U16" s="107"/>
    </row>
    <row r="17" spans="1:21" x14ac:dyDescent="0.3">
      <c r="A17" s="65"/>
      <c r="B17" s="171"/>
      <c r="C17" s="109" t="s">
        <v>42</v>
      </c>
      <c r="D17" s="109" t="s">
        <v>43</v>
      </c>
      <c r="E17" s="109" t="s">
        <v>31</v>
      </c>
      <c r="F17" s="100"/>
      <c r="G17" s="109" t="s">
        <v>42</v>
      </c>
      <c r="H17" s="109" t="s">
        <v>43</v>
      </c>
      <c r="I17" s="109" t="s">
        <v>31</v>
      </c>
      <c r="J17" s="108"/>
      <c r="K17" s="109" t="s">
        <v>42</v>
      </c>
      <c r="L17" s="109" t="s">
        <v>43</v>
      </c>
      <c r="M17" s="109" t="s">
        <v>31</v>
      </c>
      <c r="N17" s="108"/>
      <c r="O17" s="109" t="s">
        <v>42</v>
      </c>
      <c r="P17" s="109" t="s">
        <v>43</v>
      </c>
      <c r="Q17" s="109" t="s">
        <v>31</v>
      </c>
      <c r="R17" s="108"/>
      <c r="S17" s="109" t="s">
        <v>42</v>
      </c>
      <c r="T17" s="109" t="s">
        <v>43</v>
      </c>
      <c r="U17" s="109" t="s">
        <v>31</v>
      </c>
    </row>
    <row r="18" spans="1:21" x14ac:dyDescent="0.3">
      <c r="A18" s="65"/>
      <c r="B18" s="89"/>
      <c r="C18" s="79"/>
      <c r="D18" s="79"/>
      <c r="E18" s="79"/>
      <c r="F18" s="100"/>
      <c r="G18" s="79"/>
      <c r="H18" s="79"/>
      <c r="I18" s="79"/>
      <c r="J18" s="79"/>
      <c r="K18" s="79"/>
      <c r="L18" s="79"/>
      <c r="M18" s="79"/>
      <c r="N18" s="108"/>
      <c r="O18" s="79"/>
      <c r="P18" s="79"/>
      <c r="Q18" s="79"/>
      <c r="R18" s="79"/>
      <c r="S18" s="79"/>
      <c r="T18" s="79"/>
      <c r="U18" s="79"/>
    </row>
    <row r="19" spans="1:21" x14ac:dyDescent="0.3">
      <c r="A19" s="65"/>
      <c r="B19" s="65" t="s">
        <v>103</v>
      </c>
      <c r="C19" s="79">
        <v>460751.22613700002</v>
      </c>
      <c r="D19" s="79">
        <v>699733.81677396991</v>
      </c>
      <c r="E19" s="79">
        <f>+C19+D19</f>
        <v>1160485.0429109698</v>
      </c>
      <c r="F19" s="100"/>
      <c r="G19" s="79">
        <v>658432.93626700004</v>
      </c>
      <c r="H19" s="79">
        <v>1772679.3584082001</v>
      </c>
      <c r="I19" s="79">
        <f>+G19+H19</f>
        <v>2431112.2946752002</v>
      </c>
      <c r="J19" s="79"/>
      <c r="K19" s="79">
        <v>540824.73994600005</v>
      </c>
      <c r="L19" s="79">
        <v>2297167.6841260707</v>
      </c>
      <c r="M19" s="79">
        <f>+K19+L19</f>
        <v>2837992.424072071</v>
      </c>
      <c r="N19" s="79"/>
      <c r="O19" s="79">
        <v>2702899.04468734</v>
      </c>
      <c r="P19" s="79">
        <v>11376453.595127868</v>
      </c>
      <c r="Q19" s="79">
        <f>+O19+P19</f>
        <v>14079352.639815208</v>
      </c>
      <c r="R19" s="79"/>
      <c r="S19" s="110">
        <f>+C19+G19+K19+O19</f>
        <v>4362907.9470373401</v>
      </c>
      <c r="T19" s="110">
        <f>+D19+H19+L19+P19</f>
        <v>16146034.454436108</v>
      </c>
      <c r="U19" s="110">
        <f>+S19+T19</f>
        <v>20508942.401473448</v>
      </c>
    </row>
    <row r="20" spans="1:21" x14ac:dyDescent="0.3">
      <c r="B20" s="67" t="s">
        <v>104</v>
      </c>
      <c r="C20" s="88">
        <v>334408.24517100002</v>
      </c>
      <c r="D20" s="88">
        <v>109351.94284151999</v>
      </c>
      <c r="E20" s="90">
        <f t="shared" ref="E20:E36" si="0">+C20+D20</f>
        <v>443760.18801252003</v>
      </c>
      <c r="G20" s="88">
        <v>118404.423455</v>
      </c>
      <c r="H20" s="88">
        <v>33645.692393419995</v>
      </c>
      <c r="I20" s="90">
        <f t="shared" ref="I20:I36" si="1">+G20+H20</f>
        <v>152050.11584841998</v>
      </c>
      <c r="K20" s="88">
        <v>104545.17520300001</v>
      </c>
      <c r="L20" s="88">
        <v>176776.36182601002</v>
      </c>
      <c r="M20" s="90">
        <f t="shared" ref="M20:M36" si="2">+K20+L20</f>
        <v>281321.53702901001</v>
      </c>
      <c r="O20" s="88">
        <v>731673.23863799998</v>
      </c>
      <c r="P20" s="88">
        <v>400748.47753485001</v>
      </c>
      <c r="Q20" s="90">
        <f t="shared" ref="Q20:Q36" si="3">+O20+P20</f>
        <v>1132421.71617285</v>
      </c>
      <c r="S20" s="111">
        <f t="shared" ref="S20:T36" si="4">+C20+G20+K20+O20</f>
        <v>1289031.082467</v>
      </c>
      <c r="T20" s="111">
        <f t="shared" si="4"/>
        <v>720522.47459580004</v>
      </c>
      <c r="U20" s="111">
        <f t="shared" ref="U20:U36" si="5">+S20+T20</f>
        <v>2009553.5570628</v>
      </c>
    </row>
    <row r="21" spans="1:21" x14ac:dyDescent="0.3">
      <c r="B21" s="67" t="s">
        <v>105</v>
      </c>
      <c r="C21" s="88">
        <v>5912.4082449999996</v>
      </c>
      <c r="D21" s="88">
        <v>11723.392678</v>
      </c>
      <c r="E21" s="90">
        <f t="shared" si="0"/>
        <v>17635.800922999999</v>
      </c>
      <c r="G21" s="88">
        <v>1796.1234039999999</v>
      </c>
      <c r="H21" s="88">
        <v>4.3340999999999998E-2</v>
      </c>
      <c r="I21" s="90">
        <f t="shared" si="1"/>
        <v>1796.166745</v>
      </c>
      <c r="K21" s="88">
        <v>7504.6866920000002</v>
      </c>
      <c r="L21" s="88">
        <v>17046.467765410001</v>
      </c>
      <c r="M21" s="90">
        <f t="shared" si="2"/>
        <v>24551.154457410001</v>
      </c>
      <c r="O21" s="88">
        <v>35488.785875479996</v>
      </c>
      <c r="P21" s="88">
        <v>82277.712066890002</v>
      </c>
      <c r="Q21" s="90">
        <f t="shared" si="3"/>
        <v>117766.49794237</v>
      </c>
      <c r="S21" s="111">
        <f t="shared" si="4"/>
        <v>50702.004216479996</v>
      </c>
      <c r="T21" s="111">
        <f t="shared" si="4"/>
        <v>111047.61585130001</v>
      </c>
      <c r="U21" s="111">
        <f t="shared" si="5"/>
        <v>161749.62006778002</v>
      </c>
    </row>
    <row r="22" spans="1:21" x14ac:dyDescent="0.3">
      <c r="B22" s="67" t="s">
        <v>106</v>
      </c>
      <c r="C22" s="88">
        <v>1851873.18334</v>
      </c>
      <c r="D22" s="88">
        <v>538866.31011582981</v>
      </c>
      <c r="E22" s="90">
        <f t="shared" si="0"/>
        <v>2390739.49345583</v>
      </c>
      <c r="G22" s="88">
        <v>1525794.1348649398</v>
      </c>
      <c r="H22" s="88">
        <v>304075.76086192002</v>
      </c>
      <c r="I22" s="90">
        <f t="shared" si="1"/>
        <v>1829869.8957268598</v>
      </c>
      <c r="K22" s="88">
        <v>1401357.32990853</v>
      </c>
      <c r="L22" s="88">
        <v>568836.31899999012</v>
      </c>
      <c r="M22" s="90">
        <f t="shared" si="2"/>
        <v>1970193.6489085201</v>
      </c>
      <c r="O22" s="88">
        <v>12968066.424239708</v>
      </c>
      <c r="P22" s="88">
        <v>18968434.052134864</v>
      </c>
      <c r="Q22" s="90">
        <f t="shared" si="3"/>
        <v>31936500.476374574</v>
      </c>
      <c r="S22" s="111">
        <f t="shared" si="4"/>
        <v>17747091.072353177</v>
      </c>
      <c r="T22" s="111">
        <f t="shared" si="4"/>
        <v>20380212.442112602</v>
      </c>
      <c r="U22" s="111">
        <f t="shared" si="5"/>
        <v>38127303.514465779</v>
      </c>
    </row>
    <row r="23" spans="1:21" x14ac:dyDescent="0.3">
      <c r="B23" s="67" t="s">
        <v>107</v>
      </c>
      <c r="C23" s="88">
        <v>257290.779457</v>
      </c>
      <c r="D23" s="88">
        <v>181921.35487872001</v>
      </c>
      <c r="E23" s="90">
        <f t="shared" si="0"/>
        <v>439212.13433571998</v>
      </c>
      <c r="G23" s="88">
        <v>189834.217435</v>
      </c>
      <c r="H23" s="88">
        <v>68040.885314269995</v>
      </c>
      <c r="I23" s="90">
        <f t="shared" si="1"/>
        <v>257875.10274926998</v>
      </c>
      <c r="K23" s="88">
        <v>190662.65385800001</v>
      </c>
      <c r="L23" s="88">
        <v>38442.88637724</v>
      </c>
      <c r="M23" s="90">
        <f t="shared" si="2"/>
        <v>229105.54023524001</v>
      </c>
      <c r="O23" s="88">
        <v>2775416.5864579901</v>
      </c>
      <c r="P23" s="88">
        <v>704258.26090223994</v>
      </c>
      <c r="Q23" s="90">
        <f t="shared" si="3"/>
        <v>3479674.8473602301</v>
      </c>
      <c r="S23" s="111">
        <f t="shared" si="4"/>
        <v>3413204.2372079901</v>
      </c>
      <c r="T23" s="111">
        <f t="shared" si="4"/>
        <v>992663.38747246994</v>
      </c>
      <c r="U23" s="111">
        <f t="shared" si="5"/>
        <v>4405867.6246804604</v>
      </c>
    </row>
    <row r="24" spans="1:21" x14ac:dyDescent="0.3">
      <c r="B24" s="67" t="s">
        <v>108</v>
      </c>
      <c r="C24" s="88">
        <v>18202.081104000001</v>
      </c>
      <c r="D24" s="88">
        <v>114162.86489881</v>
      </c>
      <c r="E24" s="90">
        <f t="shared" si="0"/>
        <v>132364.94600281</v>
      </c>
      <c r="G24" s="88">
        <v>64867.712197000001</v>
      </c>
      <c r="H24" s="88">
        <v>8262.3030329400008</v>
      </c>
      <c r="I24" s="90">
        <f t="shared" si="1"/>
        <v>73130.015229940007</v>
      </c>
      <c r="K24" s="88">
        <v>67592.609970999998</v>
      </c>
      <c r="L24" s="88">
        <v>16725.416684310003</v>
      </c>
      <c r="M24" s="90">
        <f t="shared" si="2"/>
        <v>84318.026655310008</v>
      </c>
      <c r="O24" s="88">
        <v>816671.82001000002</v>
      </c>
      <c r="P24" s="88">
        <v>2288869.2851384799</v>
      </c>
      <c r="Q24" s="90">
        <f t="shared" si="3"/>
        <v>3105541.1051484798</v>
      </c>
      <c r="S24" s="111">
        <f t="shared" si="4"/>
        <v>967334.22328200005</v>
      </c>
      <c r="T24" s="111">
        <f t="shared" si="4"/>
        <v>2428019.8697545398</v>
      </c>
      <c r="U24" s="111">
        <f t="shared" si="5"/>
        <v>3395354.0930365399</v>
      </c>
    </row>
    <row r="25" spans="1:21" x14ac:dyDescent="0.3">
      <c r="B25" s="67" t="s">
        <v>109</v>
      </c>
      <c r="C25" s="88">
        <v>3853.4352749999998</v>
      </c>
      <c r="D25" s="88">
        <v>221.04057773</v>
      </c>
      <c r="E25" s="90">
        <f t="shared" si="0"/>
        <v>4074.47585273</v>
      </c>
      <c r="G25" s="88">
        <v>97949.219073</v>
      </c>
      <c r="H25" s="88">
        <v>5178.1130001900001</v>
      </c>
      <c r="I25" s="90">
        <f t="shared" si="1"/>
        <v>103127.33207319</v>
      </c>
      <c r="K25" s="88">
        <v>7499.0582569999997</v>
      </c>
      <c r="L25" s="88">
        <v>4435.142038</v>
      </c>
      <c r="M25" s="90">
        <f t="shared" si="2"/>
        <v>11934.200294999999</v>
      </c>
      <c r="O25" s="88">
        <v>7569.3668289999996</v>
      </c>
      <c r="P25" s="88">
        <v>30084.225900240002</v>
      </c>
      <c r="Q25" s="90">
        <f t="shared" si="3"/>
        <v>37653.592729240001</v>
      </c>
      <c r="S25" s="111">
        <f t="shared" si="4"/>
        <v>116871.079434</v>
      </c>
      <c r="T25" s="111">
        <f t="shared" si="4"/>
        <v>39918.521516160006</v>
      </c>
      <c r="U25" s="111">
        <f t="shared" si="5"/>
        <v>156789.60095016001</v>
      </c>
    </row>
    <row r="26" spans="1:21" x14ac:dyDescent="0.3">
      <c r="B26" s="67" t="s">
        <v>110</v>
      </c>
      <c r="C26" s="88">
        <v>224267.57873199999</v>
      </c>
      <c r="D26" s="88">
        <v>25190.969333060002</v>
      </c>
      <c r="E26" s="90">
        <f t="shared" si="0"/>
        <v>249458.54806505999</v>
      </c>
      <c r="G26" s="88">
        <v>245469.52230099999</v>
      </c>
      <c r="H26" s="88">
        <v>87448.801096890005</v>
      </c>
      <c r="I26" s="90">
        <f t="shared" si="1"/>
        <v>332918.32339788997</v>
      </c>
      <c r="K26" s="88">
        <v>271688.02209599997</v>
      </c>
      <c r="L26" s="88">
        <v>110891.27695467</v>
      </c>
      <c r="M26" s="90">
        <f t="shared" si="2"/>
        <v>382579.29905067</v>
      </c>
      <c r="O26" s="88">
        <v>2535956.1618989999</v>
      </c>
      <c r="P26" s="88">
        <v>1435808.1151999605</v>
      </c>
      <c r="Q26" s="90">
        <f t="shared" si="3"/>
        <v>3971764.2770989602</v>
      </c>
      <c r="S26" s="111">
        <f t="shared" si="4"/>
        <v>3277381.2850279999</v>
      </c>
      <c r="T26" s="111">
        <f t="shared" si="4"/>
        <v>1659339.1625845805</v>
      </c>
      <c r="U26" s="111">
        <f t="shared" si="5"/>
        <v>4936720.4476125799</v>
      </c>
    </row>
    <row r="27" spans="1:21" x14ac:dyDescent="0.3">
      <c r="B27" s="67" t="s">
        <v>111</v>
      </c>
      <c r="C27" s="88">
        <v>98008.808804</v>
      </c>
      <c r="D27" s="88">
        <v>7675.6984179999999</v>
      </c>
      <c r="E27" s="90">
        <f t="shared" si="0"/>
        <v>105684.507222</v>
      </c>
      <c r="G27" s="88">
        <v>61848.093966</v>
      </c>
      <c r="H27" s="88">
        <v>7165.8235148099993</v>
      </c>
      <c r="I27" s="90">
        <f t="shared" si="1"/>
        <v>69013.917480809992</v>
      </c>
      <c r="K27" s="88">
        <v>39002.958525000002</v>
      </c>
      <c r="L27" s="88">
        <v>28025.536660459999</v>
      </c>
      <c r="M27" s="90">
        <f t="shared" si="2"/>
        <v>67028.495185459993</v>
      </c>
      <c r="O27" s="88">
        <v>217031.086151</v>
      </c>
      <c r="P27" s="88">
        <v>506051.41129227995</v>
      </c>
      <c r="Q27" s="90">
        <f t="shared" si="3"/>
        <v>723082.49744327995</v>
      </c>
      <c r="S27" s="111">
        <f t="shared" si="4"/>
        <v>415890.94744599995</v>
      </c>
      <c r="T27" s="111">
        <f t="shared" si="4"/>
        <v>548918.46988554997</v>
      </c>
      <c r="U27" s="111">
        <f t="shared" si="5"/>
        <v>964809.41733154992</v>
      </c>
    </row>
    <row r="28" spans="1:21" x14ac:dyDescent="0.3">
      <c r="B28" s="67" t="s">
        <v>112</v>
      </c>
      <c r="C28" s="88">
        <v>35459.596613000002</v>
      </c>
      <c r="D28" s="88">
        <v>307277.43304108997</v>
      </c>
      <c r="E28" s="90">
        <f t="shared" si="0"/>
        <v>342737.02965408994</v>
      </c>
      <c r="G28" s="88">
        <v>34579.665088000002</v>
      </c>
      <c r="H28" s="88">
        <v>24838.50823281</v>
      </c>
      <c r="I28" s="90">
        <f t="shared" si="1"/>
        <v>59418.173320810005</v>
      </c>
      <c r="K28" s="88">
        <v>64513.445591000003</v>
      </c>
      <c r="L28" s="88">
        <v>3367.8152887800002</v>
      </c>
      <c r="M28" s="90">
        <f t="shared" si="2"/>
        <v>67881.260879780006</v>
      </c>
      <c r="O28" s="88">
        <v>1042218.587609</v>
      </c>
      <c r="P28" s="88">
        <v>580003.00278218999</v>
      </c>
      <c r="Q28" s="90">
        <f t="shared" si="3"/>
        <v>1622221.59039119</v>
      </c>
      <c r="S28" s="111">
        <f t="shared" si="4"/>
        <v>1176771.2949010001</v>
      </c>
      <c r="T28" s="111">
        <f t="shared" si="4"/>
        <v>915486.75934486999</v>
      </c>
      <c r="U28" s="111">
        <f t="shared" si="5"/>
        <v>2092258.0542458701</v>
      </c>
    </row>
    <row r="29" spans="1:21" x14ac:dyDescent="0.3">
      <c r="B29" s="67" t="s">
        <v>113</v>
      </c>
      <c r="C29" s="88">
        <v>5714.9739019999997</v>
      </c>
      <c r="D29" s="88">
        <v>44795.357140199994</v>
      </c>
      <c r="E29" s="90">
        <f t="shared" si="0"/>
        <v>50510.331042199992</v>
      </c>
      <c r="G29" s="88">
        <v>13400.083753000001</v>
      </c>
      <c r="H29" s="88">
        <v>1903.8116950000001</v>
      </c>
      <c r="I29" s="90">
        <f t="shared" si="1"/>
        <v>15303.895448000001</v>
      </c>
      <c r="K29" s="88">
        <v>6387.6189690000001</v>
      </c>
      <c r="L29" s="88">
        <v>3617.1327726599998</v>
      </c>
      <c r="M29" s="90">
        <f t="shared" si="2"/>
        <v>10004.75174166</v>
      </c>
      <c r="O29" s="88">
        <v>232600.741458</v>
      </c>
      <c r="P29" s="88">
        <v>131224.20435139001</v>
      </c>
      <c r="Q29" s="90">
        <f t="shared" si="3"/>
        <v>363824.94580939005</v>
      </c>
      <c r="S29" s="111">
        <f t="shared" si="4"/>
        <v>258103.41808199999</v>
      </c>
      <c r="T29" s="111">
        <f t="shared" si="4"/>
        <v>181540.50595925</v>
      </c>
      <c r="U29" s="111">
        <f t="shared" si="5"/>
        <v>439643.92404125002</v>
      </c>
    </row>
    <row r="30" spans="1:21" x14ac:dyDescent="0.3">
      <c r="B30" s="67" t="s">
        <v>114</v>
      </c>
      <c r="C30" s="88">
        <v>124108.171059</v>
      </c>
      <c r="D30" s="88">
        <v>118116.572237</v>
      </c>
      <c r="E30" s="90">
        <f t="shared" si="0"/>
        <v>242224.743296</v>
      </c>
      <c r="G30" s="88">
        <v>139188.74879799999</v>
      </c>
      <c r="H30" s="88">
        <v>23481.050004419998</v>
      </c>
      <c r="I30" s="90">
        <f t="shared" si="1"/>
        <v>162669.79880241997</v>
      </c>
      <c r="K30" s="88">
        <v>116326.670933</v>
      </c>
      <c r="L30" s="88">
        <v>16536.504263480001</v>
      </c>
      <c r="M30" s="90">
        <f t="shared" si="2"/>
        <v>132863.17519648001</v>
      </c>
      <c r="O30" s="88">
        <v>2806067.4306012196</v>
      </c>
      <c r="P30" s="88">
        <v>2458994.0253294203</v>
      </c>
      <c r="Q30" s="90">
        <f t="shared" si="3"/>
        <v>5265061.45593064</v>
      </c>
      <c r="S30" s="111">
        <f t="shared" si="4"/>
        <v>3185691.0213912195</v>
      </c>
      <c r="T30" s="111">
        <f t="shared" si="4"/>
        <v>2617128.1518343203</v>
      </c>
      <c r="U30" s="111">
        <f t="shared" si="5"/>
        <v>5802819.1732255397</v>
      </c>
    </row>
    <row r="31" spans="1:21" x14ac:dyDescent="0.3">
      <c r="B31" s="67" t="s">
        <v>115</v>
      </c>
      <c r="C31" s="88">
        <v>28777.734845999999</v>
      </c>
      <c r="D31" s="88">
        <v>1547.01575828</v>
      </c>
      <c r="E31" s="90">
        <f t="shared" si="0"/>
        <v>30324.750604279998</v>
      </c>
      <c r="G31" s="88">
        <v>13875.270763</v>
      </c>
      <c r="H31" s="88">
        <v>184.493179</v>
      </c>
      <c r="I31" s="90">
        <f t="shared" si="1"/>
        <v>14059.763942</v>
      </c>
      <c r="K31" s="88">
        <v>21085.126896999998</v>
      </c>
      <c r="L31" s="88">
        <v>20.971748000000002</v>
      </c>
      <c r="M31" s="90">
        <f t="shared" si="2"/>
        <v>21106.098644999998</v>
      </c>
      <c r="O31" s="88">
        <v>744852.14559299999</v>
      </c>
      <c r="P31" s="88">
        <v>1819870.9465340602</v>
      </c>
      <c r="Q31" s="90">
        <f t="shared" si="3"/>
        <v>2564723.0921270601</v>
      </c>
      <c r="S31" s="111">
        <f t="shared" si="4"/>
        <v>808590.27809899999</v>
      </c>
      <c r="T31" s="111">
        <f t="shared" si="4"/>
        <v>1821623.4272193401</v>
      </c>
      <c r="U31" s="111">
        <f t="shared" si="5"/>
        <v>2630213.7053183401</v>
      </c>
    </row>
    <row r="32" spans="1:21" x14ac:dyDescent="0.3">
      <c r="B32" s="67" t="s">
        <v>116</v>
      </c>
      <c r="C32" s="88">
        <v>5318.4885839999997</v>
      </c>
      <c r="D32" s="88">
        <v>88256.033718999999</v>
      </c>
      <c r="E32" s="90">
        <f t="shared" si="0"/>
        <v>93574.522303000005</v>
      </c>
      <c r="G32" s="88">
        <v>67174.150118999998</v>
      </c>
      <c r="H32" s="88">
        <v>112.06062</v>
      </c>
      <c r="I32" s="90">
        <f t="shared" si="1"/>
        <v>67286.210739000002</v>
      </c>
      <c r="K32" s="88">
        <v>5071.4082669999998</v>
      </c>
      <c r="L32" s="88">
        <v>300.94725099999999</v>
      </c>
      <c r="M32" s="90">
        <f t="shared" si="2"/>
        <v>5372.3555179999994</v>
      </c>
      <c r="O32" s="88">
        <v>238313.310023</v>
      </c>
      <c r="P32" s="88">
        <v>551073.68869976001</v>
      </c>
      <c r="Q32" s="90">
        <f t="shared" si="3"/>
        <v>789386.99872276001</v>
      </c>
      <c r="S32" s="111">
        <f t="shared" si="4"/>
        <v>315877.35699300002</v>
      </c>
      <c r="T32" s="111">
        <f t="shared" si="4"/>
        <v>639742.73028976005</v>
      </c>
      <c r="U32" s="111">
        <f t="shared" si="5"/>
        <v>955620.08728276007</v>
      </c>
    </row>
    <row r="33" spans="1:21" x14ac:dyDescent="0.3">
      <c r="B33" s="67" t="s">
        <v>117</v>
      </c>
      <c r="C33" s="88">
        <v>171262.02463299999</v>
      </c>
      <c r="D33" s="88">
        <v>10935.845835209999</v>
      </c>
      <c r="E33" s="90">
        <f t="shared" si="0"/>
        <v>182197.87046820999</v>
      </c>
      <c r="G33" s="88">
        <v>85328.454402000003</v>
      </c>
      <c r="H33" s="88">
        <v>74805.158554209993</v>
      </c>
      <c r="I33" s="90">
        <f t="shared" si="1"/>
        <v>160133.61295620998</v>
      </c>
      <c r="K33" s="88">
        <v>72506.540030999997</v>
      </c>
      <c r="L33" s="88">
        <v>48929.437775999999</v>
      </c>
      <c r="M33" s="90">
        <f t="shared" si="2"/>
        <v>121435.97780699999</v>
      </c>
      <c r="O33" s="88">
        <v>140593.30734</v>
      </c>
      <c r="P33" s="88">
        <v>94579.537063440002</v>
      </c>
      <c r="Q33" s="90">
        <f t="shared" si="3"/>
        <v>235172.84440344002</v>
      </c>
      <c r="S33" s="111">
        <f t="shared" si="4"/>
        <v>469690.32640600001</v>
      </c>
      <c r="T33" s="111">
        <f t="shared" si="4"/>
        <v>229249.97922886</v>
      </c>
      <c r="U33" s="111">
        <f t="shared" si="5"/>
        <v>698940.30563485995</v>
      </c>
    </row>
    <row r="34" spans="1:21" x14ac:dyDescent="0.3">
      <c r="B34" s="67" t="s">
        <v>118</v>
      </c>
      <c r="C34" s="88">
        <v>2219461.1970199998</v>
      </c>
      <c r="D34" s="88">
        <v>360957.79941615008</v>
      </c>
      <c r="E34" s="90">
        <f t="shared" si="0"/>
        <v>2580418.9964361498</v>
      </c>
      <c r="G34" s="88">
        <v>735101.02093700005</v>
      </c>
      <c r="H34" s="88">
        <v>269534.2043793801</v>
      </c>
      <c r="I34" s="90">
        <f t="shared" si="1"/>
        <v>1004635.2253163802</v>
      </c>
      <c r="K34" s="88">
        <v>326593.63211100001</v>
      </c>
      <c r="L34" s="88">
        <v>181597.20793085999</v>
      </c>
      <c r="M34" s="90">
        <f t="shared" si="2"/>
        <v>508190.84004186001</v>
      </c>
      <c r="O34" s="88">
        <v>1581539.2942738901</v>
      </c>
      <c r="P34" s="88">
        <v>1310156.54421121</v>
      </c>
      <c r="Q34" s="90">
        <f t="shared" si="3"/>
        <v>2891695.8384851003</v>
      </c>
      <c r="S34" s="111">
        <f t="shared" si="4"/>
        <v>4862695.1443418898</v>
      </c>
      <c r="T34" s="111">
        <f t="shared" si="4"/>
        <v>2122245.7559376</v>
      </c>
      <c r="U34" s="111">
        <f t="shared" si="5"/>
        <v>6984940.9002794903</v>
      </c>
    </row>
    <row r="35" spans="1:21" x14ac:dyDescent="0.3">
      <c r="B35" s="67" t="s">
        <v>119</v>
      </c>
      <c r="C35" s="88">
        <v>90113.415743999998</v>
      </c>
      <c r="D35" s="88">
        <v>9862.1279548300008</v>
      </c>
      <c r="E35" s="90">
        <f t="shared" si="0"/>
        <v>99975.543698830006</v>
      </c>
      <c r="G35" s="88">
        <v>65877.735948820002</v>
      </c>
      <c r="H35" s="88">
        <v>5533.5251758899994</v>
      </c>
      <c r="I35" s="90">
        <f t="shared" si="1"/>
        <v>71411.261124709999</v>
      </c>
      <c r="K35" s="88">
        <v>42205.380459</v>
      </c>
      <c r="L35" s="88">
        <v>7820.6327387499996</v>
      </c>
      <c r="M35" s="90">
        <f t="shared" si="2"/>
        <v>50026.013197749999</v>
      </c>
      <c r="O35" s="88">
        <v>989537.75120184</v>
      </c>
      <c r="P35" s="88">
        <v>1176278.8019750603</v>
      </c>
      <c r="Q35" s="90">
        <f t="shared" si="3"/>
        <v>2165816.5531769004</v>
      </c>
      <c r="S35" s="111">
        <f t="shared" si="4"/>
        <v>1187734.28335366</v>
      </c>
      <c r="T35" s="111">
        <f t="shared" si="4"/>
        <v>1199495.0878445304</v>
      </c>
      <c r="U35" s="111">
        <f t="shared" si="5"/>
        <v>2387229.3711981904</v>
      </c>
    </row>
    <row r="36" spans="1:21" x14ac:dyDescent="0.3">
      <c r="B36" s="67" t="s">
        <v>120</v>
      </c>
      <c r="C36" s="112">
        <v>278373.13837499998</v>
      </c>
      <c r="D36" s="112">
        <v>62445.725723830001</v>
      </c>
      <c r="E36" s="113">
        <f t="shared" si="0"/>
        <v>340818.86409882997</v>
      </c>
      <c r="G36" s="112">
        <v>164881.944078</v>
      </c>
      <c r="H36" s="112">
        <v>61346.199085260007</v>
      </c>
      <c r="I36" s="113">
        <f t="shared" si="1"/>
        <v>226228.14316326001</v>
      </c>
      <c r="K36" s="112">
        <v>112242.447458</v>
      </c>
      <c r="L36" s="112">
        <v>46917.566635659998</v>
      </c>
      <c r="M36" s="113">
        <f t="shared" si="2"/>
        <v>159160.01409365999</v>
      </c>
      <c r="O36" s="112">
        <v>711796.33086499001</v>
      </c>
      <c r="P36" s="112">
        <v>2320680.72125463</v>
      </c>
      <c r="Q36" s="113">
        <f t="shared" si="3"/>
        <v>3032477.0521196201</v>
      </c>
      <c r="S36" s="114">
        <f t="shared" si="4"/>
        <v>1267293.8607759899</v>
      </c>
      <c r="T36" s="114">
        <f t="shared" si="4"/>
        <v>2491390.2126993798</v>
      </c>
      <c r="U36" s="114">
        <f t="shared" si="5"/>
        <v>3758684.0734753697</v>
      </c>
    </row>
    <row r="37" spans="1:21" x14ac:dyDescent="0.3">
      <c r="B37" s="115" t="s">
        <v>80</v>
      </c>
      <c r="C37" s="116">
        <f>SUM(C19:C36)</f>
        <v>6213156.4870410003</v>
      </c>
      <c r="D37" s="116">
        <f t="shared" ref="D37:E37" si="6">SUM(D19:D36)</f>
        <v>2693041.3013412296</v>
      </c>
      <c r="E37" s="116">
        <f t="shared" si="6"/>
        <v>8906197.7883822322</v>
      </c>
      <c r="G37" s="116">
        <f>SUM(G19:G36)</f>
        <v>4283803.4568497604</v>
      </c>
      <c r="H37" s="116">
        <f t="shared" ref="H37:I37" si="7">SUM(H19:H36)</f>
        <v>2748235.7918896098</v>
      </c>
      <c r="I37" s="116">
        <f t="shared" si="7"/>
        <v>7032039.2487393711</v>
      </c>
      <c r="K37" s="116">
        <f>SUM(K19:K36)</f>
        <v>3397609.5051725297</v>
      </c>
      <c r="L37" s="116">
        <f t="shared" ref="L37:M37" si="8">SUM(L19:L36)</f>
        <v>3567455.3078373503</v>
      </c>
      <c r="M37" s="116">
        <f t="shared" si="8"/>
        <v>6965064.8130098814</v>
      </c>
      <c r="O37" s="116">
        <f>SUM(O19:O36)</f>
        <v>31278291.413752452</v>
      </c>
      <c r="P37" s="116">
        <f t="shared" ref="P37:Q37" si="9">SUM(P19:P36)</f>
        <v>46235846.607498825</v>
      </c>
      <c r="Q37" s="116">
        <f t="shared" si="9"/>
        <v>77514138.021251291</v>
      </c>
      <c r="S37" s="117">
        <f>SUM(S19:S36)</f>
        <v>45172860.862815738</v>
      </c>
      <c r="T37" s="117">
        <f t="shared" ref="T37:U37" si="10">SUM(T19:T36)</f>
        <v>55244579.00856702</v>
      </c>
      <c r="U37" s="117">
        <f t="shared" si="10"/>
        <v>100417439.8713828</v>
      </c>
    </row>
    <row r="39" spans="1:21" x14ac:dyDescent="0.3">
      <c r="A39" s="65"/>
      <c r="B39" s="65"/>
      <c r="C39" s="100"/>
      <c r="D39" s="100"/>
      <c r="E39" s="100"/>
      <c r="F39" s="100"/>
      <c r="G39" s="100"/>
      <c r="H39" s="100"/>
      <c r="I39" s="100"/>
      <c r="J39" s="100"/>
    </row>
    <row r="40" spans="1:21" x14ac:dyDescent="0.3">
      <c r="A40" s="65"/>
      <c r="B40" s="89" t="s">
        <v>81</v>
      </c>
      <c r="C40" s="100"/>
      <c r="D40" s="100"/>
      <c r="E40" s="100"/>
      <c r="F40" s="100"/>
      <c r="G40" s="100"/>
      <c r="H40" s="100"/>
      <c r="I40" s="100"/>
      <c r="J40" s="79"/>
      <c r="R40" s="79"/>
    </row>
    <row r="41" spans="1:21" x14ac:dyDescent="0.3">
      <c r="A41" s="65"/>
      <c r="B41" s="89"/>
      <c r="C41" s="100"/>
      <c r="D41" s="100"/>
      <c r="E41" s="100"/>
      <c r="F41" s="100"/>
      <c r="G41" s="100"/>
      <c r="H41" s="100"/>
      <c r="I41" s="100"/>
      <c r="J41" s="79"/>
      <c r="N41" s="79"/>
      <c r="R41" s="79"/>
    </row>
    <row r="42" spans="1:21" s="106" customFormat="1" ht="24" customHeight="1" x14ac:dyDescent="0.3">
      <c r="A42" s="86"/>
      <c r="B42" s="174"/>
      <c r="C42" s="175" t="s">
        <v>32</v>
      </c>
      <c r="D42" s="173"/>
      <c r="E42" s="173"/>
      <c r="F42" s="103"/>
      <c r="G42" s="173" t="s">
        <v>33</v>
      </c>
      <c r="H42" s="173"/>
      <c r="I42" s="173"/>
      <c r="J42" s="120"/>
      <c r="K42" s="175" t="s">
        <v>34</v>
      </c>
      <c r="L42" s="173"/>
      <c r="M42" s="173"/>
      <c r="N42" s="105"/>
      <c r="O42" s="173" t="s">
        <v>35</v>
      </c>
      <c r="P42" s="173"/>
      <c r="Q42" s="173"/>
      <c r="R42" s="120"/>
      <c r="S42" s="173" t="s">
        <v>50</v>
      </c>
      <c r="T42" s="173"/>
      <c r="U42" s="173"/>
    </row>
    <row r="43" spans="1:21" x14ac:dyDescent="0.3">
      <c r="A43" s="65"/>
      <c r="B43" s="174"/>
      <c r="C43" s="121"/>
      <c r="D43" s="121"/>
      <c r="E43" s="121"/>
      <c r="F43" s="100"/>
      <c r="G43" s="121"/>
      <c r="H43" s="121"/>
      <c r="I43" s="121"/>
      <c r="J43" s="119"/>
      <c r="K43" s="121"/>
      <c r="L43" s="121"/>
      <c r="M43" s="121"/>
      <c r="N43" s="119"/>
      <c r="O43" s="121"/>
      <c r="P43" s="121"/>
      <c r="Q43" s="121"/>
      <c r="R43" s="119"/>
      <c r="S43" s="121"/>
      <c r="T43" s="121"/>
      <c r="U43" s="121"/>
    </row>
    <row r="44" spans="1:21" x14ac:dyDescent="0.3">
      <c r="A44" s="65"/>
      <c r="B44" s="174"/>
      <c r="C44" s="122" t="s">
        <v>42</v>
      </c>
      <c r="D44" s="122" t="s">
        <v>43</v>
      </c>
      <c r="E44" s="122" t="s">
        <v>31</v>
      </c>
      <c r="F44" s="100"/>
      <c r="G44" s="122" t="s">
        <v>42</v>
      </c>
      <c r="H44" s="122" t="s">
        <v>43</v>
      </c>
      <c r="I44" s="122" t="s">
        <v>31</v>
      </c>
      <c r="J44" s="119"/>
      <c r="K44" s="122" t="s">
        <v>42</v>
      </c>
      <c r="L44" s="122" t="s">
        <v>43</v>
      </c>
      <c r="M44" s="122" t="s">
        <v>31</v>
      </c>
      <c r="N44" s="119"/>
      <c r="O44" s="122" t="s">
        <v>42</v>
      </c>
      <c r="P44" s="122" t="s">
        <v>43</v>
      </c>
      <c r="Q44" s="122" t="s">
        <v>31</v>
      </c>
      <c r="R44" s="119"/>
      <c r="S44" s="122" t="s">
        <v>42</v>
      </c>
      <c r="T44" s="122" t="s">
        <v>43</v>
      </c>
      <c r="U44" s="122" t="s">
        <v>31</v>
      </c>
    </row>
    <row r="45" spans="1:21" x14ac:dyDescent="0.3">
      <c r="A45" s="65"/>
      <c r="B45" s="89"/>
      <c r="C45" s="79"/>
      <c r="D45" s="79"/>
      <c r="E45" s="79"/>
      <c r="F45" s="100"/>
      <c r="G45" s="79"/>
      <c r="H45" s="79"/>
      <c r="I45" s="79"/>
      <c r="J45" s="79"/>
      <c r="K45" s="79"/>
      <c r="L45" s="79"/>
      <c r="M45" s="79"/>
      <c r="N45" s="108"/>
      <c r="O45" s="79"/>
      <c r="P45" s="79"/>
      <c r="Q45" s="79"/>
      <c r="R45" s="79"/>
      <c r="S45" s="79"/>
      <c r="T45" s="79"/>
      <c r="U45" s="79"/>
    </row>
    <row r="46" spans="1:21" x14ac:dyDescent="0.3">
      <c r="A46" s="65"/>
      <c r="B46" s="65" t="s">
        <v>103</v>
      </c>
      <c r="C46" s="123">
        <v>14833</v>
      </c>
      <c r="D46" s="123">
        <v>2216</v>
      </c>
      <c r="E46" s="123">
        <f>+C46+D46</f>
        <v>17049</v>
      </c>
      <c r="F46" s="124"/>
      <c r="G46" s="123">
        <v>8337</v>
      </c>
      <c r="H46" s="123">
        <v>5043</v>
      </c>
      <c r="I46" s="123">
        <f>+G46+H46</f>
        <v>13380</v>
      </c>
      <c r="J46" s="123"/>
      <c r="K46" s="123">
        <v>3442</v>
      </c>
      <c r="L46" s="123">
        <v>3106</v>
      </c>
      <c r="M46" s="123">
        <f>+K46+L46</f>
        <v>6548</v>
      </c>
      <c r="N46" s="123"/>
      <c r="O46" s="123">
        <v>4436</v>
      </c>
      <c r="P46" s="123">
        <v>4752</v>
      </c>
      <c r="Q46" s="123">
        <f>+O46+P46</f>
        <v>9188</v>
      </c>
      <c r="R46" s="123"/>
      <c r="S46" s="125">
        <f>+C46+G46+K46+O46</f>
        <v>31048</v>
      </c>
      <c r="T46" s="125">
        <f>+D46+H46+L46+P46</f>
        <v>15117</v>
      </c>
      <c r="U46" s="125">
        <f>+S46+T46</f>
        <v>46165</v>
      </c>
    </row>
    <row r="47" spans="1:21" x14ac:dyDescent="0.3">
      <c r="B47" s="67" t="s">
        <v>104</v>
      </c>
      <c r="C47" s="126">
        <v>8119</v>
      </c>
      <c r="D47" s="126">
        <v>262</v>
      </c>
      <c r="E47" s="127">
        <f t="shared" ref="E47:E63" si="11">+C47+D47</f>
        <v>8381</v>
      </c>
      <c r="F47" s="126"/>
      <c r="G47" s="126">
        <v>1018</v>
      </c>
      <c r="H47" s="126">
        <v>108</v>
      </c>
      <c r="I47" s="127">
        <f t="shared" ref="I47:I63" si="12">+G47+H47</f>
        <v>1126</v>
      </c>
      <c r="J47" s="126"/>
      <c r="K47" s="126">
        <v>318</v>
      </c>
      <c r="L47" s="126">
        <v>100</v>
      </c>
      <c r="M47" s="127">
        <f t="shared" ref="M47:M63" si="13">+K47+L47</f>
        <v>418</v>
      </c>
      <c r="N47" s="126"/>
      <c r="O47" s="126">
        <v>627</v>
      </c>
      <c r="P47" s="126">
        <v>313</v>
      </c>
      <c r="Q47" s="127">
        <f t="shared" ref="Q47:Q63" si="14">+O47+P47</f>
        <v>940</v>
      </c>
      <c r="R47" s="126"/>
      <c r="S47" s="128">
        <f t="shared" ref="S47:T63" si="15">+C47+G47+K47+O47</f>
        <v>10082</v>
      </c>
      <c r="T47" s="128">
        <f t="shared" si="15"/>
        <v>783</v>
      </c>
      <c r="U47" s="128">
        <f t="shared" ref="U47:U63" si="16">+S47+T47</f>
        <v>10865</v>
      </c>
    </row>
    <row r="48" spans="1:21" x14ac:dyDescent="0.3">
      <c r="B48" s="67" t="s">
        <v>105</v>
      </c>
      <c r="C48" s="126">
        <v>160</v>
      </c>
      <c r="D48" s="126">
        <v>7</v>
      </c>
      <c r="E48" s="127">
        <f t="shared" si="11"/>
        <v>167</v>
      </c>
      <c r="F48" s="126"/>
      <c r="G48" s="126">
        <v>31</v>
      </c>
      <c r="H48" s="126">
        <v>1</v>
      </c>
      <c r="I48" s="127">
        <f t="shared" si="12"/>
        <v>32</v>
      </c>
      <c r="J48" s="126"/>
      <c r="K48" s="126">
        <v>112</v>
      </c>
      <c r="L48" s="126">
        <v>39</v>
      </c>
      <c r="M48" s="127">
        <f t="shared" si="13"/>
        <v>151</v>
      </c>
      <c r="N48" s="126"/>
      <c r="O48" s="126">
        <v>271</v>
      </c>
      <c r="P48" s="126">
        <v>95</v>
      </c>
      <c r="Q48" s="127">
        <f t="shared" si="14"/>
        <v>366</v>
      </c>
      <c r="R48" s="126"/>
      <c r="S48" s="128">
        <f t="shared" si="15"/>
        <v>574</v>
      </c>
      <c r="T48" s="128">
        <f t="shared" si="15"/>
        <v>142</v>
      </c>
      <c r="U48" s="128">
        <f t="shared" si="16"/>
        <v>716</v>
      </c>
    </row>
    <row r="49" spans="2:21" x14ac:dyDescent="0.3">
      <c r="B49" s="67" t="s">
        <v>106</v>
      </c>
      <c r="C49" s="126">
        <v>113679</v>
      </c>
      <c r="D49" s="126">
        <v>1837</v>
      </c>
      <c r="E49" s="127">
        <f t="shared" si="11"/>
        <v>115516</v>
      </c>
      <c r="F49" s="126"/>
      <c r="G49" s="126">
        <v>38693</v>
      </c>
      <c r="H49" s="126">
        <v>1965</v>
      </c>
      <c r="I49" s="127">
        <f t="shared" si="12"/>
        <v>40658</v>
      </c>
      <c r="J49" s="126"/>
      <c r="K49" s="126">
        <v>21605</v>
      </c>
      <c r="L49" s="126">
        <v>1544</v>
      </c>
      <c r="M49" s="127">
        <f t="shared" si="13"/>
        <v>23149</v>
      </c>
      <c r="N49" s="126"/>
      <c r="O49" s="126">
        <v>73809</v>
      </c>
      <c r="P49" s="126">
        <v>15839</v>
      </c>
      <c r="Q49" s="127">
        <f t="shared" si="14"/>
        <v>89648</v>
      </c>
      <c r="R49" s="126"/>
      <c r="S49" s="128">
        <f t="shared" si="15"/>
        <v>247786</v>
      </c>
      <c r="T49" s="128">
        <f t="shared" si="15"/>
        <v>21185</v>
      </c>
      <c r="U49" s="128">
        <f t="shared" si="16"/>
        <v>268971</v>
      </c>
    </row>
    <row r="50" spans="2:21" x14ac:dyDescent="0.3">
      <c r="B50" s="67" t="s">
        <v>107</v>
      </c>
      <c r="C50" s="126">
        <v>9754</v>
      </c>
      <c r="D50" s="126">
        <v>215</v>
      </c>
      <c r="E50" s="127">
        <f t="shared" si="11"/>
        <v>9969</v>
      </c>
      <c r="F50" s="126"/>
      <c r="G50" s="126">
        <v>3054</v>
      </c>
      <c r="H50" s="126">
        <v>124</v>
      </c>
      <c r="I50" s="127">
        <f t="shared" si="12"/>
        <v>3178</v>
      </c>
      <c r="J50" s="126"/>
      <c r="K50" s="126">
        <v>1539</v>
      </c>
      <c r="L50" s="126">
        <v>188</v>
      </c>
      <c r="M50" s="127">
        <f t="shared" si="13"/>
        <v>1727</v>
      </c>
      <c r="N50" s="126"/>
      <c r="O50" s="126">
        <v>2658</v>
      </c>
      <c r="P50" s="126">
        <v>594</v>
      </c>
      <c r="Q50" s="127">
        <f t="shared" si="14"/>
        <v>3252</v>
      </c>
      <c r="R50" s="126"/>
      <c r="S50" s="128">
        <f t="shared" si="15"/>
        <v>17005</v>
      </c>
      <c r="T50" s="128">
        <f t="shared" si="15"/>
        <v>1121</v>
      </c>
      <c r="U50" s="128">
        <f t="shared" si="16"/>
        <v>18126</v>
      </c>
    </row>
    <row r="51" spans="2:21" x14ac:dyDescent="0.3">
      <c r="B51" s="67" t="s">
        <v>108</v>
      </c>
      <c r="C51" s="126">
        <v>865</v>
      </c>
      <c r="D51" s="126">
        <v>66</v>
      </c>
      <c r="E51" s="127">
        <f t="shared" si="11"/>
        <v>931</v>
      </c>
      <c r="F51" s="126"/>
      <c r="G51" s="126">
        <v>358</v>
      </c>
      <c r="H51" s="126">
        <v>47</v>
      </c>
      <c r="I51" s="127">
        <f t="shared" si="12"/>
        <v>405</v>
      </c>
      <c r="J51" s="126"/>
      <c r="K51" s="126">
        <v>789</v>
      </c>
      <c r="L51" s="126">
        <v>55</v>
      </c>
      <c r="M51" s="127">
        <f t="shared" si="13"/>
        <v>844</v>
      </c>
      <c r="N51" s="126"/>
      <c r="O51" s="126">
        <v>3840</v>
      </c>
      <c r="P51" s="126">
        <v>452</v>
      </c>
      <c r="Q51" s="127">
        <f t="shared" si="14"/>
        <v>4292</v>
      </c>
      <c r="R51" s="126"/>
      <c r="S51" s="128">
        <f t="shared" si="15"/>
        <v>5852</v>
      </c>
      <c r="T51" s="128">
        <f t="shared" si="15"/>
        <v>620</v>
      </c>
      <c r="U51" s="128">
        <f t="shared" si="16"/>
        <v>6472</v>
      </c>
    </row>
    <row r="52" spans="2:21" x14ac:dyDescent="0.3">
      <c r="B52" s="67" t="s">
        <v>109</v>
      </c>
      <c r="C52" s="126">
        <v>261</v>
      </c>
      <c r="D52" s="126">
        <v>4</v>
      </c>
      <c r="E52" s="127">
        <f t="shared" si="11"/>
        <v>265</v>
      </c>
      <c r="F52" s="126"/>
      <c r="G52" s="126">
        <v>103</v>
      </c>
      <c r="H52" s="126">
        <v>12</v>
      </c>
      <c r="I52" s="127">
        <f t="shared" si="12"/>
        <v>115</v>
      </c>
      <c r="J52" s="126"/>
      <c r="K52" s="126">
        <v>51</v>
      </c>
      <c r="L52" s="126">
        <v>19</v>
      </c>
      <c r="M52" s="127">
        <f t="shared" si="13"/>
        <v>70</v>
      </c>
      <c r="N52" s="126"/>
      <c r="O52" s="126">
        <v>46</v>
      </c>
      <c r="P52" s="126">
        <v>90</v>
      </c>
      <c r="Q52" s="127">
        <f t="shared" si="14"/>
        <v>136</v>
      </c>
      <c r="R52" s="126"/>
      <c r="S52" s="128">
        <f t="shared" si="15"/>
        <v>461</v>
      </c>
      <c r="T52" s="128">
        <f t="shared" si="15"/>
        <v>125</v>
      </c>
      <c r="U52" s="128">
        <f t="shared" si="16"/>
        <v>586</v>
      </c>
    </row>
    <row r="53" spans="2:21" x14ac:dyDescent="0.3">
      <c r="B53" s="67" t="s">
        <v>110</v>
      </c>
      <c r="C53" s="126">
        <v>3861</v>
      </c>
      <c r="D53" s="126">
        <v>92</v>
      </c>
      <c r="E53" s="127">
        <f t="shared" si="11"/>
        <v>3953</v>
      </c>
      <c r="F53" s="126"/>
      <c r="G53" s="126">
        <v>1677</v>
      </c>
      <c r="H53" s="126">
        <v>171</v>
      </c>
      <c r="I53" s="127">
        <f t="shared" si="12"/>
        <v>1848</v>
      </c>
      <c r="J53" s="126"/>
      <c r="K53" s="126">
        <v>644</v>
      </c>
      <c r="L53" s="126">
        <v>110</v>
      </c>
      <c r="M53" s="127">
        <f t="shared" si="13"/>
        <v>754</v>
      </c>
      <c r="N53" s="126"/>
      <c r="O53" s="126">
        <v>1759</v>
      </c>
      <c r="P53" s="126">
        <v>752</v>
      </c>
      <c r="Q53" s="127">
        <f t="shared" si="14"/>
        <v>2511</v>
      </c>
      <c r="R53" s="126"/>
      <c r="S53" s="128">
        <f t="shared" si="15"/>
        <v>7941</v>
      </c>
      <c r="T53" s="128">
        <f t="shared" si="15"/>
        <v>1125</v>
      </c>
      <c r="U53" s="128">
        <f t="shared" si="16"/>
        <v>9066</v>
      </c>
    </row>
    <row r="54" spans="2:21" x14ac:dyDescent="0.3">
      <c r="B54" s="67" t="s">
        <v>111</v>
      </c>
      <c r="C54" s="126">
        <v>7047</v>
      </c>
      <c r="D54" s="126">
        <v>108</v>
      </c>
      <c r="E54" s="127">
        <f t="shared" si="11"/>
        <v>7155</v>
      </c>
      <c r="F54" s="126"/>
      <c r="G54" s="126">
        <v>1573</v>
      </c>
      <c r="H54" s="126">
        <v>87</v>
      </c>
      <c r="I54" s="127">
        <f t="shared" si="12"/>
        <v>1660</v>
      </c>
      <c r="J54" s="126"/>
      <c r="K54" s="126">
        <v>439</v>
      </c>
      <c r="L54" s="126">
        <v>27</v>
      </c>
      <c r="M54" s="127">
        <f t="shared" si="13"/>
        <v>466</v>
      </c>
      <c r="N54" s="126"/>
      <c r="O54" s="126">
        <v>2361</v>
      </c>
      <c r="P54" s="126">
        <v>169</v>
      </c>
      <c r="Q54" s="127">
        <f t="shared" si="14"/>
        <v>2530</v>
      </c>
      <c r="R54" s="126"/>
      <c r="S54" s="128">
        <f t="shared" si="15"/>
        <v>11420</v>
      </c>
      <c r="T54" s="128">
        <f t="shared" si="15"/>
        <v>391</v>
      </c>
      <c r="U54" s="128">
        <f t="shared" si="16"/>
        <v>11811</v>
      </c>
    </row>
    <row r="55" spans="2:21" x14ac:dyDescent="0.3">
      <c r="B55" s="67" t="s">
        <v>112</v>
      </c>
      <c r="C55" s="126">
        <v>1152</v>
      </c>
      <c r="D55" s="126">
        <v>45</v>
      </c>
      <c r="E55" s="127">
        <f t="shared" si="11"/>
        <v>1197</v>
      </c>
      <c r="F55" s="126"/>
      <c r="G55" s="126">
        <v>471</v>
      </c>
      <c r="H55" s="126">
        <v>35</v>
      </c>
      <c r="I55" s="127">
        <f t="shared" si="12"/>
        <v>506</v>
      </c>
      <c r="J55" s="126"/>
      <c r="K55" s="126">
        <v>534</v>
      </c>
      <c r="L55" s="126">
        <v>14</v>
      </c>
      <c r="M55" s="127">
        <f t="shared" si="13"/>
        <v>548</v>
      </c>
      <c r="N55" s="126"/>
      <c r="O55" s="126">
        <v>1737</v>
      </c>
      <c r="P55" s="126">
        <v>209</v>
      </c>
      <c r="Q55" s="127">
        <f t="shared" si="14"/>
        <v>1946</v>
      </c>
      <c r="R55" s="126"/>
      <c r="S55" s="128">
        <f t="shared" si="15"/>
        <v>3894</v>
      </c>
      <c r="T55" s="128">
        <f t="shared" si="15"/>
        <v>303</v>
      </c>
      <c r="U55" s="128">
        <f t="shared" si="16"/>
        <v>4197</v>
      </c>
    </row>
    <row r="56" spans="2:21" x14ac:dyDescent="0.3">
      <c r="B56" s="67" t="s">
        <v>113</v>
      </c>
      <c r="C56" s="126">
        <v>197</v>
      </c>
      <c r="D56" s="126">
        <v>6</v>
      </c>
      <c r="E56" s="127">
        <f t="shared" si="11"/>
        <v>203</v>
      </c>
      <c r="F56" s="126"/>
      <c r="G56" s="126">
        <v>146</v>
      </c>
      <c r="H56" s="126">
        <v>5</v>
      </c>
      <c r="I56" s="127">
        <f t="shared" si="12"/>
        <v>151</v>
      </c>
      <c r="J56" s="126"/>
      <c r="K56" s="126">
        <v>29</v>
      </c>
      <c r="L56" s="126">
        <v>9</v>
      </c>
      <c r="M56" s="127">
        <f t="shared" si="13"/>
        <v>38</v>
      </c>
      <c r="N56" s="126"/>
      <c r="O56" s="126">
        <v>166</v>
      </c>
      <c r="P56" s="126">
        <v>57</v>
      </c>
      <c r="Q56" s="127">
        <f t="shared" si="14"/>
        <v>223</v>
      </c>
      <c r="R56" s="126"/>
      <c r="S56" s="128">
        <f t="shared" si="15"/>
        <v>538</v>
      </c>
      <c r="T56" s="128">
        <f t="shared" si="15"/>
        <v>77</v>
      </c>
      <c r="U56" s="128">
        <f t="shared" si="16"/>
        <v>615</v>
      </c>
    </row>
    <row r="57" spans="2:21" x14ac:dyDescent="0.3">
      <c r="B57" s="67" t="s">
        <v>114</v>
      </c>
      <c r="C57" s="126">
        <v>8493</v>
      </c>
      <c r="D57" s="126">
        <v>141</v>
      </c>
      <c r="E57" s="127">
        <f t="shared" si="11"/>
        <v>8634</v>
      </c>
      <c r="F57" s="126"/>
      <c r="G57" s="126">
        <v>3241</v>
      </c>
      <c r="H57" s="126">
        <v>163</v>
      </c>
      <c r="I57" s="127">
        <f t="shared" si="12"/>
        <v>3404</v>
      </c>
      <c r="J57" s="126"/>
      <c r="K57" s="126">
        <v>1352</v>
      </c>
      <c r="L57" s="126">
        <v>112</v>
      </c>
      <c r="M57" s="127">
        <f t="shared" si="13"/>
        <v>1464</v>
      </c>
      <c r="N57" s="126"/>
      <c r="O57" s="126">
        <v>3640</v>
      </c>
      <c r="P57" s="126">
        <v>853</v>
      </c>
      <c r="Q57" s="127">
        <f t="shared" si="14"/>
        <v>4493</v>
      </c>
      <c r="R57" s="126"/>
      <c r="S57" s="128">
        <f t="shared" si="15"/>
        <v>16726</v>
      </c>
      <c r="T57" s="128">
        <f t="shared" si="15"/>
        <v>1269</v>
      </c>
      <c r="U57" s="128">
        <f t="shared" si="16"/>
        <v>17995</v>
      </c>
    </row>
    <row r="58" spans="2:21" x14ac:dyDescent="0.3">
      <c r="B58" s="67" t="s">
        <v>115</v>
      </c>
      <c r="C58" s="126">
        <v>2995</v>
      </c>
      <c r="D58" s="126">
        <v>19</v>
      </c>
      <c r="E58" s="127">
        <f t="shared" si="11"/>
        <v>3014</v>
      </c>
      <c r="F58" s="126"/>
      <c r="G58" s="126">
        <v>325</v>
      </c>
      <c r="H58" s="126">
        <v>4</v>
      </c>
      <c r="I58" s="127">
        <f t="shared" si="12"/>
        <v>329</v>
      </c>
      <c r="J58" s="126"/>
      <c r="K58" s="126">
        <v>118</v>
      </c>
      <c r="L58" s="126">
        <v>2</v>
      </c>
      <c r="M58" s="127">
        <f t="shared" si="13"/>
        <v>120</v>
      </c>
      <c r="N58" s="126"/>
      <c r="O58" s="126">
        <v>783</v>
      </c>
      <c r="P58" s="126">
        <v>461</v>
      </c>
      <c r="Q58" s="127">
        <f t="shared" si="14"/>
        <v>1244</v>
      </c>
      <c r="R58" s="126"/>
      <c r="S58" s="128">
        <f t="shared" si="15"/>
        <v>4221</v>
      </c>
      <c r="T58" s="128">
        <f t="shared" si="15"/>
        <v>486</v>
      </c>
      <c r="U58" s="128">
        <f t="shared" si="16"/>
        <v>4707</v>
      </c>
    </row>
    <row r="59" spans="2:21" x14ac:dyDescent="0.3">
      <c r="B59" s="67" t="s">
        <v>116</v>
      </c>
      <c r="C59" s="126">
        <v>197</v>
      </c>
      <c r="D59" s="126">
        <v>287</v>
      </c>
      <c r="E59" s="127">
        <f t="shared" si="11"/>
        <v>484</v>
      </c>
      <c r="F59" s="126"/>
      <c r="G59" s="126">
        <v>148</v>
      </c>
      <c r="H59" s="126">
        <v>2</v>
      </c>
      <c r="I59" s="127">
        <f t="shared" si="12"/>
        <v>150</v>
      </c>
      <c r="J59" s="126"/>
      <c r="K59" s="126">
        <v>39</v>
      </c>
      <c r="L59" s="126">
        <v>3</v>
      </c>
      <c r="M59" s="127">
        <f t="shared" si="13"/>
        <v>42</v>
      </c>
      <c r="N59" s="126"/>
      <c r="O59" s="126">
        <v>259</v>
      </c>
      <c r="P59" s="126">
        <v>88</v>
      </c>
      <c r="Q59" s="127">
        <f t="shared" si="14"/>
        <v>347</v>
      </c>
      <c r="R59" s="126"/>
      <c r="S59" s="128">
        <f t="shared" si="15"/>
        <v>643</v>
      </c>
      <c r="T59" s="128">
        <f t="shared" si="15"/>
        <v>380</v>
      </c>
      <c r="U59" s="128">
        <f t="shared" si="16"/>
        <v>1023</v>
      </c>
    </row>
    <row r="60" spans="2:21" x14ac:dyDescent="0.3">
      <c r="B60" s="67" t="s">
        <v>117</v>
      </c>
      <c r="C60" s="126">
        <v>12291</v>
      </c>
      <c r="D60" s="126">
        <v>116</v>
      </c>
      <c r="E60" s="127">
        <f t="shared" si="11"/>
        <v>12407</v>
      </c>
      <c r="F60" s="126"/>
      <c r="G60" s="126">
        <v>1606</v>
      </c>
      <c r="H60" s="126">
        <v>70</v>
      </c>
      <c r="I60" s="127">
        <f t="shared" si="12"/>
        <v>1676</v>
      </c>
      <c r="J60" s="126"/>
      <c r="K60" s="126">
        <v>373</v>
      </c>
      <c r="L60" s="126">
        <v>49</v>
      </c>
      <c r="M60" s="127">
        <f t="shared" si="13"/>
        <v>422</v>
      </c>
      <c r="N60" s="126"/>
      <c r="O60" s="126">
        <v>391</v>
      </c>
      <c r="P60" s="126">
        <v>20</v>
      </c>
      <c r="Q60" s="127">
        <f t="shared" si="14"/>
        <v>411</v>
      </c>
      <c r="R60" s="126"/>
      <c r="S60" s="128">
        <f t="shared" si="15"/>
        <v>14661</v>
      </c>
      <c r="T60" s="128">
        <f t="shared" si="15"/>
        <v>255</v>
      </c>
      <c r="U60" s="128">
        <f t="shared" si="16"/>
        <v>14916</v>
      </c>
    </row>
    <row r="61" spans="2:21" x14ac:dyDescent="0.3">
      <c r="B61" s="67" t="s">
        <v>118</v>
      </c>
      <c r="C61" s="126">
        <v>124727</v>
      </c>
      <c r="D61" s="126">
        <v>2339</v>
      </c>
      <c r="E61" s="127">
        <f t="shared" si="11"/>
        <v>127066</v>
      </c>
      <c r="F61" s="126"/>
      <c r="G61" s="126">
        <v>13850</v>
      </c>
      <c r="H61" s="126">
        <v>974</v>
      </c>
      <c r="I61" s="127">
        <f t="shared" si="12"/>
        <v>14824</v>
      </c>
      <c r="J61" s="126"/>
      <c r="K61" s="126">
        <v>3123</v>
      </c>
      <c r="L61" s="126">
        <v>367</v>
      </c>
      <c r="M61" s="127">
        <f t="shared" si="13"/>
        <v>3490</v>
      </c>
      <c r="N61" s="126"/>
      <c r="O61" s="126">
        <v>2763</v>
      </c>
      <c r="P61" s="126">
        <v>850</v>
      </c>
      <c r="Q61" s="127">
        <f t="shared" si="14"/>
        <v>3613</v>
      </c>
      <c r="R61" s="126"/>
      <c r="S61" s="128">
        <f t="shared" si="15"/>
        <v>144463</v>
      </c>
      <c r="T61" s="128">
        <f t="shared" si="15"/>
        <v>4530</v>
      </c>
      <c r="U61" s="128">
        <f t="shared" si="16"/>
        <v>148993</v>
      </c>
    </row>
    <row r="62" spans="2:21" x14ac:dyDescent="0.3">
      <c r="B62" s="67" t="s">
        <v>119</v>
      </c>
      <c r="C62" s="126">
        <v>6422</v>
      </c>
      <c r="D62" s="126">
        <v>109</v>
      </c>
      <c r="E62" s="127">
        <f t="shared" si="11"/>
        <v>6531</v>
      </c>
      <c r="F62" s="126"/>
      <c r="G62" s="126">
        <v>1042</v>
      </c>
      <c r="H62" s="126">
        <v>42</v>
      </c>
      <c r="I62" s="127">
        <f t="shared" si="12"/>
        <v>1084</v>
      </c>
      <c r="J62" s="126"/>
      <c r="K62" s="126">
        <v>294</v>
      </c>
      <c r="L62" s="126">
        <v>22</v>
      </c>
      <c r="M62" s="127">
        <f t="shared" si="13"/>
        <v>316</v>
      </c>
      <c r="N62" s="126"/>
      <c r="O62" s="126">
        <v>901</v>
      </c>
      <c r="P62" s="126">
        <v>292</v>
      </c>
      <c r="Q62" s="127">
        <f t="shared" si="14"/>
        <v>1193</v>
      </c>
      <c r="R62" s="126"/>
      <c r="S62" s="128">
        <f t="shared" si="15"/>
        <v>8659</v>
      </c>
      <c r="T62" s="128">
        <f t="shared" si="15"/>
        <v>465</v>
      </c>
      <c r="U62" s="128">
        <f t="shared" si="16"/>
        <v>9124</v>
      </c>
    </row>
    <row r="63" spans="2:21" x14ac:dyDescent="0.3">
      <c r="B63" s="67" t="s">
        <v>120</v>
      </c>
      <c r="C63" s="129">
        <v>16445</v>
      </c>
      <c r="D63" s="129">
        <v>356</v>
      </c>
      <c r="E63" s="130">
        <f t="shared" si="11"/>
        <v>16801</v>
      </c>
      <c r="F63" s="126"/>
      <c r="G63" s="129">
        <v>3392</v>
      </c>
      <c r="H63" s="129">
        <v>358</v>
      </c>
      <c r="I63" s="130">
        <f t="shared" si="12"/>
        <v>3750</v>
      </c>
      <c r="J63" s="126"/>
      <c r="K63" s="129">
        <v>1160</v>
      </c>
      <c r="L63" s="129">
        <v>366</v>
      </c>
      <c r="M63" s="130">
        <f t="shared" si="13"/>
        <v>1526</v>
      </c>
      <c r="N63" s="126"/>
      <c r="O63" s="129">
        <v>1905</v>
      </c>
      <c r="P63" s="129">
        <v>944</v>
      </c>
      <c r="Q63" s="130">
        <f t="shared" si="14"/>
        <v>2849</v>
      </c>
      <c r="R63" s="126"/>
      <c r="S63" s="131">
        <f t="shared" si="15"/>
        <v>22902</v>
      </c>
      <c r="T63" s="131">
        <f t="shared" si="15"/>
        <v>2024</v>
      </c>
      <c r="U63" s="131">
        <f t="shared" si="16"/>
        <v>24926</v>
      </c>
    </row>
    <row r="64" spans="2:21" x14ac:dyDescent="0.3">
      <c r="B64" s="115" t="s">
        <v>80</v>
      </c>
      <c r="C64" s="132">
        <f>SUM(C46:C63)</f>
        <v>331498</v>
      </c>
      <c r="D64" s="132">
        <f t="shared" ref="D64:E64" si="17">SUM(D46:D63)</f>
        <v>8225</v>
      </c>
      <c r="E64" s="132">
        <f t="shared" si="17"/>
        <v>339723</v>
      </c>
      <c r="F64" s="126"/>
      <c r="G64" s="132">
        <f>SUM(G46:G63)</f>
        <v>79065</v>
      </c>
      <c r="H64" s="132">
        <f t="shared" ref="H64:I64" si="18">SUM(H46:H63)</f>
        <v>9211</v>
      </c>
      <c r="I64" s="132">
        <f t="shared" si="18"/>
        <v>88276</v>
      </c>
      <c r="J64" s="126"/>
      <c r="K64" s="132">
        <f>SUM(K46:K63)</f>
        <v>35961</v>
      </c>
      <c r="L64" s="132">
        <f t="shared" ref="L64:M64" si="19">SUM(L46:L63)</f>
        <v>6132</v>
      </c>
      <c r="M64" s="132">
        <f t="shared" si="19"/>
        <v>42093</v>
      </c>
      <c r="N64" s="126"/>
      <c r="O64" s="132">
        <f>SUM(O46:O63)</f>
        <v>102352</v>
      </c>
      <c r="P64" s="132">
        <f t="shared" ref="P64:Q64" si="20">SUM(P46:P63)</f>
        <v>26830</v>
      </c>
      <c r="Q64" s="132">
        <f t="shared" si="20"/>
        <v>129182</v>
      </c>
      <c r="R64" s="126"/>
      <c r="S64" s="133">
        <f>SUM(S46:S63)</f>
        <v>548876</v>
      </c>
      <c r="T64" s="133">
        <f t="shared" ref="T64:U64" si="21">SUM(T46:T63)</f>
        <v>50398</v>
      </c>
      <c r="U64" s="133">
        <f t="shared" si="21"/>
        <v>599274</v>
      </c>
    </row>
    <row r="66" spans="2:2" x14ac:dyDescent="0.3">
      <c r="B66" s="67" t="s">
        <v>121</v>
      </c>
    </row>
  </sheetData>
  <mergeCells count="14">
    <mergeCell ref="S42:U42"/>
    <mergeCell ref="B8:U8"/>
    <mergeCell ref="B9:U9"/>
    <mergeCell ref="B15:B17"/>
    <mergeCell ref="C15:E15"/>
    <mergeCell ref="G15:I15"/>
    <mergeCell ref="K15:M15"/>
    <mergeCell ref="O15:Q15"/>
    <mergeCell ref="S15:U15"/>
    <mergeCell ref="B42:B44"/>
    <mergeCell ref="C42:E42"/>
    <mergeCell ref="G42:I42"/>
    <mergeCell ref="K42:M42"/>
    <mergeCell ref="O42:Q42"/>
  </mergeCells>
  <hyperlinks>
    <hyperlink ref="B1" location="Inicio!B10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zoomScaleNormal="100" workbookViewId="0">
      <selection activeCell="E4" sqref="E4"/>
    </sheetView>
  </sheetViews>
  <sheetFormatPr baseColWidth="10" defaultColWidth="11.44140625" defaultRowHeight="14.4" x14ac:dyDescent="0.3"/>
  <cols>
    <col min="1" max="1" width="1.6640625" style="67" customWidth="1"/>
    <col min="2" max="2" width="36.6640625" style="67" customWidth="1"/>
    <col min="3" max="5" width="12.33203125" style="88" customWidth="1"/>
    <col min="6" max="6" width="2.6640625" style="88" customWidth="1"/>
    <col min="7" max="9" width="12.33203125" style="88" customWidth="1"/>
    <col min="10" max="10" width="2.6640625" style="88" customWidth="1"/>
    <col min="11" max="13" width="12.33203125" style="88" customWidth="1"/>
    <col min="14" max="14" width="2.6640625" style="88" customWidth="1"/>
    <col min="15" max="17" width="12.33203125" style="88" customWidth="1"/>
    <col min="18" max="18" width="2.6640625" style="88" customWidth="1"/>
    <col min="19" max="21" width="14.33203125" style="88" customWidth="1"/>
    <col min="22" max="16384" width="11.44140625" style="67"/>
  </cols>
  <sheetData>
    <row r="1" spans="1:21" x14ac:dyDescent="0.3">
      <c r="A1" s="84"/>
      <c r="B1" s="84" t="s">
        <v>24</v>
      </c>
      <c r="C1" s="100"/>
      <c r="D1" s="100"/>
      <c r="E1" s="100"/>
      <c r="F1" s="100"/>
      <c r="G1" s="100"/>
      <c r="H1" s="100"/>
      <c r="I1" s="100"/>
      <c r="J1" s="100"/>
    </row>
    <row r="2" spans="1:21" x14ac:dyDescent="0.3">
      <c r="A2" s="85"/>
      <c r="B2" s="84"/>
      <c r="C2" s="100"/>
      <c r="D2" s="100"/>
      <c r="E2" s="100"/>
      <c r="F2" s="100"/>
    </row>
    <row r="3" spans="1:21" x14ac:dyDescent="0.3">
      <c r="A3" s="85"/>
      <c r="B3" s="84"/>
      <c r="C3" s="100"/>
      <c r="D3" s="100"/>
      <c r="E3" s="100"/>
      <c r="F3" s="100"/>
    </row>
    <row r="4" spans="1:21" x14ac:dyDescent="0.3">
      <c r="A4" s="85"/>
      <c r="B4" s="84"/>
      <c r="C4" s="100"/>
      <c r="D4" s="100"/>
      <c r="E4" s="100"/>
      <c r="F4" s="100"/>
    </row>
    <row r="5" spans="1:21" x14ac:dyDescent="0.3">
      <c r="A5" s="85"/>
      <c r="B5" s="84"/>
      <c r="C5" s="100"/>
      <c r="D5" s="100"/>
      <c r="E5" s="100"/>
      <c r="F5" s="100"/>
    </row>
    <row r="6" spans="1:21" x14ac:dyDescent="0.3">
      <c r="A6" s="85"/>
      <c r="B6" s="84"/>
      <c r="C6" s="100"/>
      <c r="D6" s="100"/>
      <c r="E6" s="100"/>
      <c r="F6" s="100"/>
    </row>
    <row r="7" spans="1:21" x14ac:dyDescent="0.3">
      <c r="A7" s="85"/>
      <c r="B7" s="84"/>
      <c r="C7" s="100"/>
      <c r="D7" s="100"/>
      <c r="E7" s="100"/>
      <c r="F7" s="100"/>
    </row>
    <row r="8" spans="1:21" ht="27" x14ac:dyDescent="0.3">
      <c r="A8" s="65"/>
      <c r="B8" s="168" t="s">
        <v>122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x14ac:dyDescent="0.3">
      <c r="A9" s="65"/>
      <c r="B9" s="169" t="s">
        <v>26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</row>
    <row r="10" spans="1:21" ht="15" thickBot="1" x14ac:dyDescent="0.35">
      <c r="A10" s="65"/>
      <c r="B10" s="87"/>
      <c r="C10" s="101"/>
      <c r="D10" s="101"/>
      <c r="E10" s="101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</row>
    <row r="11" spans="1:21" x14ac:dyDescent="0.3">
      <c r="A11" s="65"/>
      <c r="B11" s="65"/>
      <c r="C11" s="100"/>
      <c r="D11" s="100"/>
      <c r="E11" s="100"/>
      <c r="F11" s="100"/>
      <c r="G11" s="100"/>
      <c r="H11" s="100"/>
      <c r="I11" s="100"/>
      <c r="J11" s="100"/>
    </row>
    <row r="12" spans="1:21" x14ac:dyDescent="0.3">
      <c r="A12" s="65"/>
      <c r="B12" s="65"/>
      <c r="C12" s="100"/>
      <c r="D12" s="100"/>
      <c r="E12" s="100"/>
      <c r="F12" s="100"/>
      <c r="G12" s="100"/>
      <c r="H12" s="100"/>
      <c r="I12" s="100"/>
      <c r="J12" s="100"/>
    </row>
    <row r="13" spans="1:21" x14ac:dyDescent="0.3">
      <c r="A13" s="65"/>
      <c r="B13" s="89" t="s">
        <v>52</v>
      </c>
      <c r="C13" s="100"/>
      <c r="D13" s="100"/>
      <c r="E13" s="100"/>
      <c r="F13" s="100"/>
      <c r="G13" s="100"/>
      <c r="H13" s="100"/>
      <c r="I13" s="100"/>
      <c r="J13" s="79"/>
      <c r="R13" s="79"/>
    </row>
    <row r="14" spans="1:21" x14ac:dyDescent="0.3">
      <c r="A14" s="65"/>
      <c r="B14" s="89"/>
      <c r="C14" s="100"/>
      <c r="D14" s="100"/>
      <c r="E14" s="100"/>
      <c r="F14" s="100"/>
      <c r="G14" s="100"/>
      <c r="H14" s="100"/>
      <c r="I14" s="100"/>
      <c r="J14" s="79"/>
      <c r="N14" s="79"/>
      <c r="R14" s="79"/>
    </row>
    <row r="15" spans="1:21" s="106" customFormat="1" ht="24" customHeight="1" x14ac:dyDescent="0.3">
      <c r="A15" s="86"/>
      <c r="B15" s="176" t="s">
        <v>123</v>
      </c>
      <c r="C15" s="172" t="s">
        <v>32</v>
      </c>
      <c r="D15" s="170"/>
      <c r="E15" s="170"/>
      <c r="F15" s="103"/>
      <c r="G15" s="170" t="s">
        <v>33</v>
      </c>
      <c r="H15" s="170"/>
      <c r="I15" s="170"/>
      <c r="J15" s="104"/>
      <c r="K15" s="172" t="s">
        <v>34</v>
      </c>
      <c r="L15" s="170"/>
      <c r="M15" s="170"/>
      <c r="N15" s="105"/>
      <c r="O15" s="170" t="s">
        <v>35</v>
      </c>
      <c r="P15" s="170"/>
      <c r="Q15" s="170"/>
      <c r="R15" s="104"/>
      <c r="S15" s="170" t="s">
        <v>50</v>
      </c>
      <c r="T15" s="170"/>
      <c r="U15" s="170"/>
    </row>
    <row r="16" spans="1:21" x14ac:dyDescent="0.3">
      <c r="A16" s="65"/>
      <c r="B16" s="176"/>
      <c r="C16" s="107"/>
      <c r="D16" s="107"/>
      <c r="E16" s="107"/>
      <c r="F16" s="100"/>
      <c r="G16" s="107"/>
      <c r="H16" s="107"/>
      <c r="I16" s="107"/>
      <c r="J16" s="108"/>
      <c r="K16" s="107"/>
      <c r="L16" s="107"/>
      <c r="M16" s="107"/>
      <c r="N16" s="108"/>
      <c r="O16" s="107"/>
      <c r="P16" s="107"/>
      <c r="Q16" s="107"/>
      <c r="R16" s="108"/>
      <c r="S16" s="107"/>
      <c r="T16" s="107"/>
      <c r="U16" s="107"/>
    </row>
    <row r="17" spans="1:21" x14ac:dyDescent="0.3">
      <c r="A17" s="65"/>
      <c r="B17" s="176"/>
      <c r="C17" s="109" t="s">
        <v>42</v>
      </c>
      <c r="D17" s="109" t="s">
        <v>43</v>
      </c>
      <c r="E17" s="109" t="s">
        <v>31</v>
      </c>
      <c r="F17" s="100"/>
      <c r="G17" s="109" t="s">
        <v>42</v>
      </c>
      <c r="H17" s="109" t="s">
        <v>43</v>
      </c>
      <c r="I17" s="109" t="s">
        <v>31</v>
      </c>
      <c r="J17" s="108"/>
      <c r="K17" s="109" t="s">
        <v>42</v>
      </c>
      <c r="L17" s="109" t="s">
        <v>43</v>
      </c>
      <c r="M17" s="109" t="s">
        <v>31</v>
      </c>
      <c r="N17" s="108"/>
      <c r="O17" s="109" t="s">
        <v>42</v>
      </c>
      <c r="P17" s="109" t="s">
        <v>43</v>
      </c>
      <c r="Q17" s="109" t="s">
        <v>31</v>
      </c>
      <c r="R17" s="108"/>
      <c r="S17" s="109" t="s">
        <v>42</v>
      </c>
      <c r="T17" s="109" t="s">
        <v>43</v>
      </c>
      <c r="U17" s="109" t="s">
        <v>31</v>
      </c>
    </row>
    <row r="18" spans="1:21" x14ac:dyDescent="0.3">
      <c r="A18" s="65"/>
      <c r="B18" s="118"/>
      <c r="C18" s="90"/>
      <c r="D18" s="90"/>
      <c r="E18" s="90"/>
      <c r="F18" s="100"/>
      <c r="G18" s="90"/>
      <c r="H18" s="90"/>
      <c r="I18" s="90"/>
      <c r="J18" s="90"/>
      <c r="K18" s="90"/>
      <c r="L18" s="90"/>
      <c r="M18" s="90"/>
      <c r="N18" s="119"/>
      <c r="O18" s="90"/>
      <c r="P18" s="90"/>
      <c r="Q18" s="90"/>
      <c r="R18" s="90"/>
      <c r="S18" s="90"/>
      <c r="T18" s="90"/>
      <c r="U18" s="90"/>
    </row>
    <row r="19" spans="1:21" x14ac:dyDescent="0.3">
      <c r="A19" s="65"/>
      <c r="B19" s="134" t="s">
        <v>124</v>
      </c>
      <c r="C19" s="123">
        <v>2178885.3543540002</v>
      </c>
      <c r="D19" s="123">
        <v>57200.627819109999</v>
      </c>
      <c r="E19" s="123">
        <f>+C19+D19</f>
        <v>2236085.9821731104</v>
      </c>
      <c r="F19" s="124"/>
      <c r="G19" s="123">
        <v>586652.18023693992</v>
      </c>
      <c r="H19" s="123">
        <v>36946.367427019999</v>
      </c>
      <c r="I19" s="123">
        <f>+G19+H19</f>
        <v>623598.54766395991</v>
      </c>
      <c r="J19" s="123"/>
      <c r="K19" s="123">
        <v>267937.98040424997</v>
      </c>
      <c r="L19" s="123">
        <v>21718.323241950002</v>
      </c>
      <c r="M19" s="123">
        <f>+K19+L19</f>
        <v>289656.30364619999</v>
      </c>
      <c r="N19" s="123"/>
      <c r="O19" s="123">
        <v>671497.31877667003</v>
      </c>
      <c r="P19" s="123">
        <v>101500.43323199</v>
      </c>
      <c r="Q19" s="123">
        <f>+O19+P19</f>
        <v>772997.75200866</v>
      </c>
      <c r="R19" s="123"/>
      <c r="S19" s="125">
        <f>+C19+G19+K19+O19</f>
        <v>3704972.8337718598</v>
      </c>
      <c r="T19" s="125">
        <f>+D19+H19+L19+P19</f>
        <v>217365.75172006999</v>
      </c>
      <c r="U19" s="125">
        <f>+S19+T19</f>
        <v>3922338.5854919297</v>
      </c>
    </row>
    <row r="20" spans="1:21" x14ac:dyDescent="0.3">
      <c r="B20" s="135" t="s">
        <v>125</v>
      </c>
      <c r="C20" s="126">
        <v>1353710.671135</v>
      </c>
      <c r="D20" s="126">
        <v>186298.65651659999</v>
      </c>
      <c r="E20" s="127">
        <f t="shared" ref="E20:E23" si="0">+C20+D20</f>
        <v>1540009.3276515999</v>
      </c>
      <c r="F20" s="126"/>
      <c r="G20" s="126">
        <v>880224.62397800002</v>
      </c>
      <c r="H20" s="126">
        <v>210746.27761598999</v>
      </c>
      <c r="I20" s="127">
        <f t="shared" ref="I20:I23" si="1">+G20+H20</f>
        <v>1090970.9015939899</v>
      </c>
      <c r="J20" s="126"/>
      <c r="K20" s="126">
        <v>406072.91611928004</v>
      </c>
      <c r="L20" s="126">
        <v>82678.161022119995</v>
      </c>
      <c r="M20" s="127">
        <f t="shared" ref="M20:M23" si="2">+K20+L20</f>
        <v>488751.07714140002</v>
      </c>
      <c r="N20" s="126"/>
      <c r="O20" s="126">
        <v>584315.65949392004</v>
      </c>
      <c r="P20" s="126">
        <v>232691.19105815</v>
      </c>
      <c r="Q20" s="127">
        <f t="shared" ref="Q20:Q23" si="3">+O20+P20</f>
        <v>817006.85055207007</v>
      </c>
      <c r="R20" s="126"/>
      <c r="S20" s="128">
        <f t="shared" ref="S20:T23" si="4">+C20+G20+K20+O20</f>
        <v>3224323.8707262003</v>
      </c>
      <c r="T20" s="128">
        <f t="shared" si="4"/>
        <v>712414.28621285991</v>
      </c>
      <c r="U20" s="128">
        <f t="shared" ref="U20:U23" si="5">+S20+T20</f>
        <v>3936738.1569390604</v>
      </c>
    </row>
    <row r="21" spans="1:21" x14ac:dyDescent="0.3">
      <c r="B21" s="135" t="s">
        <v>126</v>
      </c>
      <c r="C21" s="126">
        <v>1220153.579688</v>
      </c>
      <c r="D21" s="126">
        <v>350508.16978733003</v>
      </c>
      <c r="E21" s="127">
        <f t="shared" si="0"/>
        <v>1570661.7494753301</v>
      </c>
      <c r="F21" s="126"/>
      <c r="G21" s="126">
        <v>1271148.5418778202</v>
      </c>
      <c r="H21" s="126">
        <v>797087.42903012002</v>
      </c>
      <c r="I21" s="127">
        <f t="shared" si="1"/>
        <v>2068235.9709079401</v>
      </c>
      <c r="J21" s="126"/>
      <c r="K21" s="126">
        <v>946458.32352900004</v>
      </c>
      <c r="L21" s="126">
        <v>492328.44764219999</v>
      </c>
      <c r="M21" s="127">
        <f t="shared" si="2"/>
        <v>1438786.7711712001</v>
      </c>
      <c r="N21" s="126"/>
      <c r="O21" s="126">
        <v>1710085.6404550401</v>
      </c>
      <c r="P21" s="126">
        <v>1152261.0951082299</v>
      </c>
      <c r="Q21" s="127">
        <f t="shared" si="3"/>
        <v>2862346.7355632698</v>
      </c>
      <c r="R21" s="126"/>
      <c r="S21" s="128">
        <f t="shared" si="4"/>
        <v>5147846.0855498603</v>
      </c>
      <c r="T21" s="128">
        <f t="shared" si="4"/>
        <v>2792185.1415678798</v>
      </c>
      <c r="U21" s="128">
        <f t="shared" si="5"/>
        <v>7940031.2271177396</v>
      </c>
    </row>
    <row r="22" spans="1:21" x14ac:dyDescent="0.3">
      <c r="B22" s="135" t="s">
        <v>127</v>
      </c>
      <c r="C22" s="126">
        <v>559348.37301700003</v>
      </c>
      <c r="D22" s="126">
        <v>340776.43985903997</v>
      </c>
      <c r="E22" s="127">
        <f t="shared" si="0"/>
        <v>900124.81287604</v>
      </c>
      <c r="F22" s="126"/>
      <c r="G22" s="126">
        <v>701506.42835399997</v>
      </c>
      <c r="H22" s="126">
        <v>816093.55022883997</v>
      </c>
      <c r="I22" s="127">
        <f t="shared" si="1"/>
        <v>1517599.9785828399</v>
      </c>
      <c r="J22" s="126"/>
      <c r="K22" s="126">
        <v>820342.26014499995</v>
      </c>
      <c r="L22" s="126">
        <v>1023959.5730535201</v>
      </c>
      <c r="M22" s="127">
        <f t="shared" si="2"/>
        <v>1844301.8331985199</v>
      </c>
      <c r="N22" s="126"/>
      <c r="O22" s="126">
        <v>3579204.2986828904</v>
      </c>
      <c r="P22" s="126">
        <v>3192875.1443188903</v>
      </c>
      <c r="Q22" s="127">
        <f t="shared" si="3"/>
        <v>6772079.4430017807</v>
      </c>
      <c r="R22" s="126"/>
      <c r="S22" s="128">
        <f t="shared" si="4"/>
        <v>5660401.3601988908</v>
      </c>
      <c r="T22" s="128">
        <f t="shared" si="4"/>
        <v>5373704.7074602898</v>
      </c>
      <c r="U22" s="128">
        <f t="shared" si="5"/>
        <v>11034106.067659181</v>
      </c>
    </row>
    <row r="23" spans="1:21" x14ac:dyDescent="0.3">
      <c r="B23" s="135" t="s">
        <v>128</v>
      </c>
      <c r="C23" s="129">
        <v>901058.50884699996</v>
      </c>
      <c r="D23" s="129">
        <v>1758257.40735915</v>
      </c>
      <c r="E23" s="130">
        <f t="shared" si="0"/>
        <v>2659315.9162061499</v>
      </c>
      <c r="F23" s="126"/>
      <c r="G23" s="129">
        <v>844271.68240299996</v>
      </c>
      <c r="H23" s="129">
        <v>887362.16758764</v>
      </c>
      <c r="I23" s="130">
        <f t="shared" si="1"/>
        <v>1731633.8499906398</v>
      </c>
      <c r="J23" s="126"/>
      <c r="K23" s="129">
        <v>956798.02497499995</v>
      </c>
      <c r="L23" s="129">
        <v>1946770.80287756</v>
      </c>
      <c r="M23" s="130">
        <f t="shared" si="2"/>
        <v>2903568.8278525602</v>
      </c>
      <c r="N23" s="126"/>
      <c r="O23" s="129">
        <v>24733188.4963439</v>
      </c>
      <c r="P23" s="129">
        <v>41556518.743781604</v>
      </c>
      <c r="Q23" s="130">
        <f t="shared" si="3"/>
        <v>66289707.240125507</v>
      </c>
      <c r="R23" s="126"/>
      <c r="S23" s="131">
        <f t="shared" si="4"/>
        <v>27435316.712568901</v>
      </c>
      <c r="T23" s="131">
        <f t="shared" si="4"/>
        <v>46148909.121605955</v>
      </c>
      <c r="U23" s="131">
        <f t="shared" si="5"/>
        <v>73584225.834174857</v>
      </c>
    </row>
    <row r="24" spans="1:21" x14ac:dyDescent="0.3">
      <c r="B24" s="136" t="s">
        <v>80</v>
      </c>
      <c r="C24" s="132">
        <f>SUM(C19:C23)</f>
        <v>6213156.4870410003</v>
      </c>
      <c r="D24" s="132">
        <f>SUM(D19:D23)</f>
        <v>2693041.30134123</v>
      </c>
      <c r="E24" s="132">
        <f>SUM(E19:E23)</f>
        <v>8906197.7883822303</v>
      </c>
      <c r="F24" s="126"/>
      <c r="G24" s="132">
        <f>SUM(G19:G23)</f>
        <v>4283803.4568497604</v>
      </c>
      <c r="H24" s="132">
        <f>SUM(H19:H23)</f>
        <v>2748235.7918896098</v>
      </c>
      <c r="I24" s="132">
        <f>SUM(I19:I23)</f>
        <v>7032039.2487393692</v>
      </c>
      <c r="J24" s="126"/>
      <c r="K24" s="132">
        <f>SUM(K19:K23)</f>
        <v>3397609.5051725302</v>
      </c>
      <c r="L24" s="132">
        <f>SUM(L19:L23)</f>
        <v>3567455.3078373503</v>
      </c>
      <c r="M24" s="132">
        <f>SUM(M19:M23)</f>
        <v>6965064.8130098805</v>
      </c>
      <c r="N24" s="126"/>
      <c r="O24" s="132">
        <f>SUM(O19:O23)</f>
        <v>31278291.413752422</v>
      </c>
      <c r="P24" s="132">
        <f>SUM(P19:P23)</f>
        <v>46235846.607498862</v>
      </c>
      <c r="Q24" s="132">
        <f>SUM(Q19:Q23)</f>
        <v>77514138.021251291</v>
      </c>
      <c r="R24" s="126"/>
      <c r="S24" s="133">
        <f>SUM(S19:S23)</f>
        <v>45172860.862815715</v>
      </c>
      <c r="T24" s="133">
        <f>SUM(T19:T23)</f>
        <v>55244579.00856705</v>
      </c>
      <c r="U24" s="133">
        <f>SUM(U19:U23)</f>
        <v>100417439.87138277</v>
      </c>
    </row>
    <row r="26" spans="1:21" ht="15" thickBot="1" x14ac:dyDescent="0.35">
      <c r="A26" s="65"/>
      <c r="B26" s="87"/>
      <c r="C26" s="101"/>
      <c r="D26" s="101"/>
      <c r="E26" s="101"/>
      <c r="F26" s="101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</row>
    <row r="27" spans="1:21" x14ac:dyDescent="0.3">
      <c r="A27" s="65"/>
      <c r="B27" s="65"/>
      <c r="C27" s="100"/>
      <c r="D27" s="100"/>
      <c r="E27" s="100"/>
      <c r="F27" s="100"/>
      <c r="G27" s="100"/>
      <c r="H27" s="100"/>
      <c r="I27" s="100"/>
      <c r="J27" s="100"/>
    </row>
    <row r="28" spans="1:21" x14ac:dyDescent="0.3">
      <c r="A28" s="65"/>
      <c r="B28" s="65"/>
      <c r="C28" s="100"/>
      <c r="D28" s="100"/>
      <c r="E28" s="100"/>
      <c r="F28" s="100"/>
      <c r="G28" s="100"/>
      <c r="H28" s="100"/>
      <c r="I28" s="100"/>
      <c r="J28" s="100"/>
    </row>
    <row r="29" spans="1:21" x14ac:dyDescent="0.3">
      <c r="A29" s="65"/>
      <c r="B29" s="89" t="s">
        <v>81</v>
      </c>
      <c r="C29" s="100"/>
      <c r="D29" s="100"/>
      <c r="E29" s="100"/>
      <c r="F29" s="100"/>
      <c r="G29" s="100"/>
      <c r="H29" s="100"/>
      <c r="I29" s="100"/>
      <c r="J29" s="79"/>
      <c r="R29" s="79"/>
    </row>
    <row r="30" spans="1:21" x14ac:dyDescent="0.3">
      <c r="A30" s="65"/>
      <c r="B30" s="89"/>
      <c r="C30" s="100"/>
      <c r="D30" s="100"/>
      <c r="E30" s="100"/>
      <c r="F30" s="100"/>
      <c r="G30" s="100"/>
      <c r="H30" s="100"/>
      <c r="I30" s="100"/>
      <c r="J30" s="79"/>
      <c r="N30" s="79"/>
      <c r="R30" s="79"/>
    </row>
    <row r="31" spans="1:21" s="106" customFormat="1" ht="24" customHeight="1" x14ac:dyDescent="0.3">
      <c r="A31" s="86"/>
      <c r="B31" s="176" t="s">
        <v>123</v>
      </c>
      <c r="C31" s="172" t="s">
        <v>32</v>
      </c>
      <c r="D31" s="170"/>
      <c r="E31" s="170"/>
      <c r="F31" s="103"/>
      <c r="G31" s="170" t="s">
        <v>33</v>
      </c>
      <c r="H31" s="170"/>
      <c r="I31" s="170"/>
      <c r="J31" s="104"/>
      <c r="K31" s="172" t="s">
        <v>34</v>
      </c>
      <c r="L31" s="170"/>
      <c r="M31" s="170"/>
      <c r="N31" s="105"/>
      <c r="O31" s="170" t="s">
        <v>35</v>
      </c>
      <c r="P31" s="170"/>
      <c r="Q31" s="170"/>
      <c r="R31" s="104"/>
      <c r="S31" s="170" t="s">
        <v>50</v>
      </c>
      <c r="T31" s="170"/>
      <c r="U31" s="170"/>
    </row>
    <row r="32" spans="1:21" x14ac:dyDescent="0.3">
      <c r="A32" s="65"/>
      <c r="B32" s="176"/>
      <c r="C32" s="107"/>
      <c r="D32" s="107"/>
      <c r="E32" s="107"/>
      <c r="F32" s="100"/>
      <c r="G32" s="107"/>
      <c r="H32" s="107"/>
      <c r="I32" s="107"/>
      <c r="J32" s="108"/>
      <c r="K32" s="107"/>
      <c r="L32" s="107"/>
      <c r="M32" s="107"/>
      <c r="N32" s="108"/>
      <c r="O32" s="107"/>
      <c r="P32" s="107"/>
      <c r="Q32" s="107"/>
      <c r="R32" s="108"/>
      <c r="S32" s="107"/>
      <c r="T32" s="107"/>
      <c r="U32" s="107"/>
    </row>
    <row r="33" spans="1:23" x14ac:dyDescent="0.3">
      <c r="A33" s="65"/>
      <c r="B33" s="176"/>
      <c r="C33" s="109" t="s">
        <v>42</v>
      </c>
      <c r="D33" s="109" t="s">
        <v>43</v>
      </c>
      <c r="E33" s="109" t="s">
        <v>31</v>
      </c>
      <c r="F33" s="100"/>
      <c r="G33" s="109" t="s">
        <v>42</v>
      </c>
      <c r="H33" s="109" t="s">
        <v>43</v>
      </c>
      <c r="I33" s="109" t="s">
        <v>31</v>
      </c>
      <c r="J33" s="108"/>
      <c r="K33" s="109" t="s">
        <v>42</v>
      </c>
      <c r="L33" s="109" t="s">
        <v>43</v>
      </c>
      <c r="M33" s="109" t="s">
        <v>31</v>
      </c>
      <c r="N33" s="108"/>
      <c r="O33" s="109" t="s">
        <v>42</v>
      </c>
      <c r="P33" s="109" t="s">
        <v>43</v>
      </c>
      <c r="Q33" s="109" t="s">
        <v>31</v>
      </c>
      <c r="R33" s="108"/>
      <c r="S33" s="109" t="s">
        <v>42</v>
      </c>
      <c r="T33" s="109" t="s">
        <v>43</v>
      </c>
      <c r="U33" s="109" t="s">
        <v>31</v>
      </c>
    </row>
    <row r="34" spans="1:23" x14ac:dyDescent="0.3">
      <c r="A34" s="65"/>
      <c r="B34" s="118"/>
      <c r="C34" s="90"/>
      <c r="D34" s="90"/>
      <c r="E34" s="90"/>
      <c r="F34" s="100"/>
      <c r="G34" s="90"/>
      <c r="H34" s="90"/>
      <c r="I34" s="90"/>
      <c r="J34" s="90"/>
      <c r="K34" s="90"/>
      <c r="L34" s="90"/>
      <c r="M34" s="90"/>
      <c r="N34" s="119"/>
      <c r="O34" s="90"/>
      <c r="P34" s="90"/>
      <c r="Q34" s="90"/>
      <c r="R34" s="90"/>
      <c r="S34" s="90"/>
      <c r="T34" s="90"/>
      <c r="U34" s="90"/>
    </row>
    <row r="35" spans="1:23" x14ac:dyDescent="0.3">
      <c r="A35" s="65"/>
      <c r="B35" s="134" t="s">
        <v>124</v>
      </c>
      <c r="C35" s="123">
        <v>309007</v>
      </c>
      <c r="D35" s="123">
        <v>4158</v>
      </c>
      <c r="E35" s="123">
        <f t="shared" ref="E35:E39" si="6">+C35+D35</f>
        <v>313165</v>
      </c>
      <c r="F35" s="124"/>
      <c r="G35" s="123">
        <v>62737</v>
      </c>
      <c r="H35" s="123">
        <v>2832</v>
      </c>
      <c r="I35" s="123">
        <f t="shared" ref="I35:I39" si="7">+G35+H35</f>
        <v>65569</v>
      </c>
      <c r="J35" s="123"/>
      <c r="K35" s="123">
        <v>26584</v>
      </c>
      <c r="L35" s="123">
        <v>1941</v>
      </c>
      <c r="M35" s="123">
        <f t="shared" ref="M35:M39" si="8">+K35+L35</f>
        <v>28525</v>
      </c>
      <c r="N35" s="123"/>
      <c r="O35" s="123">
        <v>81912</v>
      </c>
      <c r="P35" s="123">
        <v>12094</v>
      </c>
      <c r="Q35" s="123">
        <f t="shared" ref="Q35:Q39" si="9">+O35+P35</f>
        <v>94006</v>
      </c>
      <c r="R35" s="123"/>
      <c r="S35" s="125">
        <f>+C35+G35+K35+O35</f>
        <v>480240</v>
      </c>
      <c r="T35" s="125">
        <f>+D35+H35+L35+P35</f>
        <v>21025</v>
      </c>
      <c r="U35" s="125">
        <f>+S35+T35</f>
        <v>501265</v>
      </c>
      <c r="V35" s="137"/>
    </row>
    <row r="36" spans="1:23" x14ac:dyDescent="0.3">
      <c r="B36" s="135" t="s">
        <v>125</v>
      </c>
      <c r="C36" s="126">
        <v>16729</v>
      </c>
      <c r="D36" s="126">
        <v>2084</v>
      </c>
      <c r="E36" s="127">
        <f t="shared" si="6"/>
        <v>18813</v>
      </c>
      <c r="F36" s="126"/>
      <c r="G36" s="126">
        <v>10102</v>
      </c>
      <c r="H36" s="126">
        <v>2231</v>
      </c>
      <c r="I36" s="127">
        <f t="shared" si="7"/>
        <v>12333</v>
      </c>
      <c r="J36" s="126"/>
      <c r="K36" s="126">
        <v>4509</v>
      </c>
      <c r="L36" s="126">
        <v>873</v>
      </c>
      <c r="M36" s="127">
        <f t="shared" si="8"/>
        <v>5382</v>
      </c>
      <c r="N36" s="126"/>
      <c r="O36" s="126">
        <v>6621</v>
      </c>
      <c r="P36" s="126">
        <v>2497</v>
      </c>
      <c r="Q36" s="127">
        <f t="shared" si="9"/>
        <v>9118</v>
      </c>
      <c r="R36" s="126"/>
      <c r="S36" s="128">
        <f t="shared" ref="S36:S39" si="10">+C36+G36+K36+O36</f>
        <v>37961</v>
      </c>
      <c r="T36" s="128">
        <f t="shared" ref="T36:T39" si="11">+D36+H36+L36+P36</f>
        <v>7685</v>
      </c>
      <c r="U36" s="128">
        <f t="shared" ref="U36:U39" si="12">+S36+T36</f>
        <v>45646</v>
      </c>
      <c r="V36" s="137"/>
    </row>
    <row r="37" spans="1:23" x14ac:dyDescent="0.3">
      <c r="B37" s="135" t="s">
        <v>126</v>
      </c>
      <c r="C37" s="126">
        <v>4834</v>
      </c>
      <c r="D37" s="126">
        <v>1318</v>
      </c>
      <c r="E37" s="127">
        <f t="shared" si="6"/>
        <v>6152</v>
      </c>
      <c r="F37" s="126"/>
      <c r="G37" s="126">
        <v>5083</v>
      </c>
      <c r="H37" s="126">
        <v>2887</v>
      </c>
      <c r="I37" s="127">
        <f t="shared" si="7"/>
        <v>7970</v>
      </c>
      <c r="J37" s="126"/>
      <c r="K37" s="126">
        <v>3540</v>
      </c>
      <c r="L37" s="126">
        <v>1674</v>
      </c>
      <c r="M37" s="127">
        <f t="shared" si="8"/>
        <v>5214</v>
      </c>
      <c r="N37" s="126"/>
      <c r="O37" s="126">
        <v>5991</v>
      </c>
      <c r="P37" s="126">
        <v>3923</v>
      </c>
      <c r="Q37" s="127">
        <f t="shared" si="9"/>
        <v>9914</v>
      </c>
      <c r="R37" s="126"/>
      <c r="S37" s="128">
        <f t="shared" si="10"/>
        <v>19448</v>
      </c>
      <c r="T37" s="128">
        <f t="shared" si="11"/>
        <v>9802</v>
      </c>
      <c r="U37" s="128">
        <f t="shared" si="12"/>
        <v>29250</v>
      </c>
      <c r="V37" s="137"/>
    </row>
    <row r="38" spans="1:23" x14ac:dyDescent="0.3">
      <c r="B38" s="135" t="s">
        <v>127</v>
      </c>
      <c r="C38" s="126">
        <v>738</v>
      </c>
      <c r="D38" s="126">
        <v>409</v>
      </c>
      <c r="E38" s="127">
        <f t="shared" si="6"/>
        <v>1147</v>
      </c>
      <c r="F38" s="126"/>
      <c r="G38" s="126">
        <v>933</v>
      </c>
      <c r="H38" s="126">
        <v>1008</v>
      </c>
      <c r="I38" s="127">
        <f t="shared" si="7"/>
        <v>1941</v>
      </c>
      <c r="J38" s="126"/>
      <c r="K38" s="126">
        <v>1086</v>
      </c>
      <c r="L38" s="126">
        <v>1177</v>
      </c>
      <c r="M38" s="127">
        <f t="shared" si="8"/>
        <v>2263</v>
      </c>
      <c r="N38" s="126"/>
      <c r="O38" s="126">
        <v>4211</v>
      </c>
      <c r="P38" s="126">
        <v>3501</v>
      </c>
      <c r="Q38" s="127">
        <f t="shared" si="9"/>
        <v>7712</v>
      </c>
      <c r="R38" s="126"/>
      <c r="S38" s="128">
        <f t="shared" si="10"/>
        <v>6968</v>
      </c>
      <c r="T38" s="128">
        <f t="shared" si="11"/>
        <v>6095</v>
      </c>
      <c r="U38" s="128">
        <f t="shared" si="12"/>
        <v>13063</v>
      </c>
      <c r="V38" s="137"/>
    </row>
    <row r="39" spans="1:23" x14ac:dyDescent="0.3">
      <c r="B39" s="135" t="s">
        <v>128</v>
      </c>
      <c r="C39" s="129">
        <v>190</v>
      </c>
      <c r="D39" s="129">
        <v>256</v>
      </c>
      <c r="E39" s="130">
        <f t="shared" si="6"/>
        <v>446</v>
      </c>
      <c r="F39" s="126"/>
      <c r="G39" s="129">
        <v>210</v>
      </c>
      <c r="H39" s="129">
        <v>253</v>
      </c>
      <c r="I39" s="130">
        <f t="shared" si="7"/>
        <v>463</v>
      </c>
      <c r="J39" s="126"/>
      <c r="K39" s="129">
        <v>242</v>
      </c>
      <c r="L39" s="129">
        <v>467</v>
      </c>
      <c r="M39" s="130">
        <f t="shared" si="8"/>
        <v>709</v>
      </c>
      <c r="N39" s="126"/>
      <c r="O39" s="129">
        <v>3617</v>
      </c>
      <c r="P39" s="129">
        <v>4815</v>
      </c>
      <c r="Q39" s="130">
        <f t="shared" si="9"/>
        <v>8432</v>
      </c>
      <c r="R39" s="126"/>
      <c r="S39" s="131">
        <f t="shared" si="10"/>
        <v>4259</v>
      </c>
      <c r="T39" s="131">
        <f t="shared" si="11"/>
        <v>5791</v>
      </c>
      <c r="U39" s="131">
        <f t="shared" si="12"/>
        <v>10050</v>
      </c>
      <c r="V39" s="137"/>
    </row>
    <row r="40" spans="1:23" x14ac:dyDescent="0.3">
      <c r="B40" s="136" t="s">
        <v>80</v>
      </c>
      <c r="C40" s="132">
        <f>SUM(C35:C39)</f>
        <v>331498</v>
      </c>
      <c r="D40" s="132">
        <f>SUM(D35:D39)</f>
        <v>8225</v>
      </c>
      <c r="E40" s="132">
        <f>SUM(E35:E39)</f>
        <v>339723</v>
      </c>
      <c r="F40" s="126"/>
      <c r="G40" s="132">
        <f>SUM(G35:G39)</f>
        <v>79065</v>
      </c>
      <c r="H40" s="132">
        <f>SUM(H35:H39)</f>
        <v>9211</v>
      </c>
      <c r="I40" s="132">
        <f>SUM(I35:I39)</f>
        <v>88276</v>
      </c>
      <c r="J40" s="126"/>
      <c r="K40" s="132">
        <f>SUM(K35:K39)</f>
        <v>35961</v>
      </c>
      <c r="L40" s="132">
        <f>SUM(L35:L39)</f>
        <v>6132</v>
      </c>
      <c r="M40" s="132">
        <f>SUM(M35:M39)</f>
        <v>42093</v>
      </c>
      <c r="N40" s="126"/>
      <c r="O40" s="132">
        <f>SUM(O35:O39)</f>
        <v>102352</v>
      </c>
      <c r="P40" s="132">
        <f>SUM(P35:P39)</f>
        <v>26830</v>
      </c>
      <c r="Q40" s="132">
        <f>SUM(Q35:Q39)</f>
        <v>129182</v>
      </c>
      <c r="R40" s="126"/>
      <c r="S40" s="133">
        <f>SUM(S35:S39)</f>
        <v>548876</v>
      </c>
      <c r="T40" s="133">
        <f>SUM(T35:T39)</f>
        <v>50398</v>
      </c>
      <c r="U40" s="133">
        <f>SUM(U35:U39)</f>
        <v>599274</v>
      </c>
    </row>
    <row r="42" spans="1:23" s="88" customFormat="1" x14ac:dyDescent="0.3">
      <c r="A42" s="67"/>
      <c r="B42" s="67"/>
      <c r="V42" s="67"/>
      <c r="W42" s="67"/>
    </row>
    <row r="43" spans="1:23" x14ac:dyDescent="0.3">
      <c r="B43" s="67" t="s">
        <v>129</v>
      </c>
      <c r="S43" s="67"/>
      <c r="T43" s="67"/>
      <c r="U43" s="67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Inicio!B10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4140625" defaultRowHeight="14.4" x14ac:dyDescent="0.3"/>
  <cols>
    <col min="1" max="1" width="1.6640625" customWidth="1"/>
    <col min="2" max="2" width="36.6640625" customWidth="1"/>
    <col min="3" max="5" width="12.33203125" style="33" customWidth="1"/>
    <col min="6" max="6" width="2.6640625" style="33" customWidth="1"/>
    <col min="7" max="9" width="12.33203125" style="33" customWidth="1"/>
    <col min="10" max="10" width="2.6640625" style="33" customWidth="1"/>
    <col min="11" max="13" width="12.33203125" style="33" customWidth="1"/>
    <col min="14" max="14" width="2.6640625" style="33" customWidth="1"/>
    <col min="15" max="17" width="12.33203125" style="33" customWidth="1"/>
    <col min="18" max="18" width="2.6640625" style="33" customWidth="1"/>
    <col min="19" max="21" width="12.33203125" style="33" customWidth="1"/>
  </cols>
  <sheetData>
    <row r="1" spans="1:21" x14ac:dyDescent="0.3">
      <c r="A1" s="5"/>
      <c r="B1" s="5" t="s">
        <v>24</v>
      </c>
      <c r="C1" s="37"/>
      <c r="D1" s="37"/>
      <c r="E1" s="37"/>
      <c r="F1" s="37"/>
      <c r="G1" s="37"/>
      <c r="H1" s="37"/>
      <c r="I1" s="37"/>
      <c r="J1" s="37"/>
    </row>
    <row r="2" spans="1:21" x14ac:dyDescent="0.3">
      <c r="A2" s="28"/>
      <c r="B2" s="5"/>
      <c r="C2" s="37"/>
      <c r="D2" s="37"/>
      <c r="E2" s="37"/>
      <c r="F2" s="37"/>
    </row>
    <row r="3" spans="1:21" x14ac:dyDescent="0.3">
      <c r="A3" s="28"/>
      <c r="B3" s="5"/>
      <c r="C3" s="37"/>
      <c r="D3" s="37"/>
      <c r="E3" s="37"/>
      <c r="F3" s="37"/>
    </row>
    <row r="4" spans="1:21" x14ac:dyDescent="0.3">
      <c r="A4" s="28"/>
      <c r="B4" s="5"/>
      <c r="C4" s="37"/>
      <c r="D4" s="37"/>
      <c r="E4" s="37"/>
      <c r="F4" s="37"/>
    </row>
    <row r="5" spans="1:21" x14ac:dyDescent="0.3">
      <c r="A5" s="28"/>
      <c r="B5" s="5"/>
      <c r="C5" s="37"/>
      <c r="D5" s="37"/>
      <c r="E5" s="37"/>
      <c r="F5" s="37"/>
    </row>
    <row r="6" spans="1:21" x14ac:dyDescent="0.3">
      <c r="A6" s="28"/>
      <c r="B6" s="5"/>
      <c r="C6" s="37"/>
      <c r="D6" s="37"/>
      <c r="E6" s="37"/>
      <c r="F6" s="37"/>
    </row>
    <row r="7" spans="1:21" x14ac:dyDescent="0.3">
      <c r="A7" s="28"/>
      <c r="B7" s="5"/>
      <c r="C7" s="37"/>
      <c r="D7" s="37"/>
      <c r="E7" s="37"/>
      <c r="F7" s="37"/>
    </row>
    <row r="8" spans="1:21" ht="25.8" x14ac:dyDescent="0.3">
      <c r="A8" s="4"/>
      <c r="B8" s="178" t="s">
        <v>122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1:21" x14ac:dyDescent="0.3">
      <c r="A9" s="4"/>
      <c r="B9" s="179" t="s">
        <v>26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</row>
    <row r="10" spans="1:21" ht="15" thickBot="1" x14ac:dyDescent="0.35">
      <c r="A10" s="4"/>
      <c r="B10" s="29"/>
      <c r="C10" s="38"/>
      <c r="D10" s="38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x14ac:dyDescent="0.3">
      <c r="A11" s="4"/>
      <c r="B11" s="4"/>
      <c r="C11" s="37"/>
      <c r="D11" s="37"/>
      <c r="E11" s="37"/>
      <c r="F11" s="37"/>
      <c r="G11" s="37"/>
      <c r="H11" s="37"/>
      <c r="I11" s="37"/>
      <c r="J11" s="37"/>
    </row>
    <row r="12" spans="1:21" x14ac:dyDescent="0.3">
      <c r="A12" s="4"/>
      <c r="B12" s="4"/>
      <c r="C12" s="37"/>
      <c r="D12" s="37"/>
      <c r="E12" s="37"/>
      <c r="F12" s="37"/>
      <c r="G12" s="37"/>
      <c r="H12" s="37"/>
      <c r="I12" s="37"/>
      <c r="J12" s="37"/>
    </row>
    <row r="13" spans="1:21" x14ac:dyDescent="0.3">
      <c r="A13" s="4"/>
      <c r="B13" s="34" t="s">
        <v>52</v>
      </c>
      <c r="C13" s="37"/>
      <c r="D13" s="37"/>
      <c r="E13" s="37"/>
      <c r="F13" s="37"/>
      <c r="G13" s="37"/>
      <c r="H13" s="37"/>
      <c r="I13" s="37"/>
      <c r="J13" s="40"/>
      <c r="R13" s="40"/>
    </row>
    <row r="14" spans="1:21" x14ac:dyDescent="0.3">
      <c r="A14" s="4"/>
      <c r="B14" s="34"/>
      <c r="C14" s="37"/>
      <c r="D14" s="37"/>
      <c r="E14" s="37"/>
      <c r="F14" s="37"/>
      <c r="G14" s="37"/>
      <c r="H14" s="37"/>
      <c r="I14" s="37"/>
      <c r="J14" s="40"/>
      <c r="N14" s="40"/>
      <c r="R14" s="40"/>
    </row>
    <row r="15" spans="1:21" s="36" customFormat="1" ht="24" customHeight="1" x14ac:dyDescent="0.3">
      <c r="A15" s="35"/>
      <c r="B15" s="180"/>
      <c r="C15" s="181" t="s">
        <v>32</v>
      </c>
      <c r="D15" s="177"/>
      <c r="E15" s="177"/>
      <c r="F15" s="41"/>
      <c r="G15" s="177" t="s">
        <v>33</v>
      </c>
      <c r="H15" s="177"/>
      <c r="I15" s="177"/>
      <c r="J15" s="42"/>
      <c r="K15" s="181" t="s">
        <v>34</v>
      </c>
      <c r="L15" s="177"/>
      <c r="M15" s="177"/>
      <c r="N15" s="43"/>
      <c r="O15" s="177" t="s">
        <v>35</v>
      </c>
      <c r="P15" s="177"/>
      <c r="Q15" s="177"/>
      <c r="R15" s="42"/>
      <c r="S15" s="177" t="s">
        <v>50</v>
      </c>
      <c r="T15" s="177"/>
      <c r="U15" s="177"/>
    </row>
    <row r="16" spans="1:21" x14ac:dyDescent="0.3">
      <c r="A16" s="4"/>
      <c r="B16" s="180"/>
      <c r="C16" s="44"/>
      <c r="D16" s="44"/>
      <c r="E16" s="44"/>
      <c r="F16" s="37"/>
      <c r="G16" s="44"/>
      <c r="H16" s="44"/>
      <c r="I16" s="44"/>
      <c r="J16" s="45"/>
      <c r="K16" s="44"/>
      <c r="L16" s="44"/>
      <c r="M16" s="44"/>
      <c r="N16" s="45"/>
      <c r="O16" s="44"/>
      <c r="P16" s="44"/>
      <c r="Q16" s="44"/>
      <c r="R16" s="45"/>
      <c r="S16" s="44"/>
      <c r="T16" s="44"/>
      <c r="U16" s="44"/>
    </row>
    <row r="17" spans="1:21" x14ac:dyDescent="0.3">
      <c r="A17" s="4"/>
      <c r="B17" s="180"/>
      <c r="C17" s="46" t="s">
        <v>42</v>
      </c>
      <c r="D17" s="46" t="s">
        <v>43</v>
      </c>
      <c r="E17" s="46" t="s">
        <v>31</v>
      </c>
      <c r="F17" s="37"/>
      <c r="G17" s="46" t="s">
        <v>42</v>
      </c>
      <c r="H17" s="46" t="s">
        <v>43</v>
      </c>
      <c r="I17" s="46" t="s">
        <v>31</v>
      </c>
      <c r="J17" s="45"/>
      <c r="K17" s="46" t="s">
        <v>42</v>
      </c>
      <c r="L17" s="46" t="s">
        <v>43</v>
      </c>
      <c r="M17" s="46" t="s">
        <v>31</v>
      </c>
      <c r="N17" s="45"/>
      <c r="O17" s="46" t="s">
        <v>42</v>
      </c>
      <c r="P17" s="46" t="s">
        <v>43</v>
      </c>
      <c r="Q17" s="46" t="s">
        <v>31</v>
      </c>
      <c r="R17" s="45"/>
      <c r="S17" s="46" t="s">
        <v>42</v>
      </c>
      <c r="T17" s="46" t="s">
        <v>43</v>
      </c>
      <c r="U17" s="46" t="s">
        <v>31</v>
      </c>
    </row>
    <row r="18" spans="1:21" x14ac:dyDescent="0.3">
      <c r="A18" s="4"/>
      <c r="B18" s="1"/>
      <c r="C18" s="2"/>
      <c r="D18" s="2"/>
      <c r="E18" s="2"/>
      <c r="F18" s="37"/>
      <c r="G18" s="2"/>
      <c r="H18" s="2"/>
      <c r="I18" s="2"/>
      <c r="J18" s="2"/>
      <c r="K18" s="2"/>
      <c r="L18" s="2"/>
      <c r="M18" s="2"/>
      <c r="N18" s="45"/>
      <c r="O18" s="2"/>
      <c r="P18" s="2"/>
      <c r="Q18" s="2"/>
      <c r="R18" s="2"/>
      <c r="S18" s="2"/>
      <c r="T18" s="2"/>
      <c r="U18" s="2"/>
    </row>
    <row r="19" spans="1:21" x14ac:dyDescent="0.3">
      <c r="A19" s="4"/>
      <c r="B19" s="3" t="s">
        <v>124</v>
      </c>
      <c r="C19" s="2">
        <v>1117554.6777039999</v>
      </c>
      <c r="D19" s="2">
        <v>16687.919415329998</v>
      </c>
      <c r="E19" s="2">
        <f>+C19+D19</f>
        <v>1134242.59711933</v>
      </c>
      <c r="F19" s="37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31">
        <f>+C19+G19+K19+O19</f>
        <v>1235135.3647967298</v>
      </c>
      <c r="T19" s="31">
        <f>+D19+H19+L19+P19</f>
        <v>21712.706914570001</v>
      </c>
      <c r="U19" s="31">
        <f>+S19+T19</f>
        <v>1256848.0717112997</v>
      </c>
    </row>
    <row r="20" spans="1:21" x14ac:dyDescent="0.3">
      <c r="B20" t="s">
        <v>125</v>
      </c>
      <c r="C20" s="33">
        <v>1471915.5508900001</v>
      </c>
      <c r="D20" s="33">
        <v>100487.60329611</v>
      </c>
      <c r="E20" s="2">
        <f t="shared" ref="E20:E23" si="0">+C20+D20</f>
        <v>1572403.15418611</v>
      </c>
      <c r="G20" s="33">
        <v>343133.53117094003</v>
      </c>
      <c r="H20" s="33">
        <v>42672.044461989979</v>
      </c>
      <c r="I20" s="2">
        <f t="shared" ref="I20:I23" si="1">+G20+H20</f>
        <v>385805.57563293003</v>
      </c>
      <c r="K20" s="33">
        <v>45451.589584000001</v>
      </c>
      <c r="L20" s="33">
        <v>5654.4068754399996</v>
      </c>
      <c r="M20" s="2">
        <f t="shared" ref="M20:M23" si="2">+K20+L20</f>
        <v>51105.996459440001</v>
      </c>
      <c r="O20" s="33">
        <v>17653.289955</v>
      </c>
      <c r="P20" s="33">
        <v>5209.2720781800017</v>
      </c>
      <c r="Q20" s="2">
        <f t="shared" ref="Q20:Q23" si="3">+O20+P20</f>
        <v>22862.562033180002</v>
      </c>
      <c r="S20" s="31">
        <f t="shared" ref="S20:T23" si="4">+C20+G20+K20+O20</f>
        <v>1878153.96159994</v>
      </c>
      <c r="T20" s="31">
        <f t="shared" si="4"/>
        <v>154023.32671171997</v>
      </c>
      <c r="U20" s="31">
        <f t="shared" ref="U20:U23" si="5">+S20+T20</f>
        <v>2032177.2883116598</v>
      </c>
    </row>
    <row r="21" spans="1:21" x14ac:dyDescent="0.3">
      <c r="B21" t="s">
        <v>126</v>
      </c>
      <c r="C21" s="33">
        <v>1576715.5145990001</v>
      </c>
      <c r="D21" s="33">
        <v>243211.51774803002</v>
      </c>
      <c r="E21" s="2">
        <f t="shared" si="0"/>
        <v>1819927.03234703</v>
      </c>
      <c r="G21" s="33">
        <v>1129188.09294582</v>
      </c>
      <c r="H21" s="33">
        <v>310867.40826655994</v>
      </c>
      <c r="I21" s="2">
        <f t="shared" si="1"/>
        <v>1440055.5012123799</v>
      </c>
      <c r="K21" s="33">
        <v>284228.14150900999</v>
      </c>
      <c r="L21" s="33">
        <v>60272.163312610006</v>
      </c>
      <c r="M21" s="2">
        <f t="shared" si="2"/>
        <v>344500.30482162</v>
      </c>
      <c r="O21" s="33">
        <v>111437.12526</v>
      </c>
      <c r="P21" s="33">
        <v>34481.838527059997</v>
      </c>
      <c r="Q21" s="2">
        <f t="shared" si="3"/>
        <v>145918.96378706</v>
      </c>
      <c r="S21" s="31">
        <f t="shared" si="4"/>
        <v>3101568.8743138299</v>
      </c>
      <c r="T21" s="31">
        <f t="shared" si="4"/>
        <v>648832.92785425996</v>
      </c>
      <c r="U21" s="31">
        <f t="shared" si="5"/>
        <v>3750401.8021680899</v>
      </c>
    </row>
    <row r="22" spans="1:21" x14ac:dyDescent="0.3">
      <c r="B22" t="s">
        <v>127</v>
      </c>
      <c r="C22" s="33">
        <v>815044.06644600001</v>
      </c>
      <c r="D22" s="33">
        <v>262599.84027296997</v>
      </c>
      <c r="E22" s="2">
        <f t="shared" si="0"/>
        <v>1077643.90671897</v>
      </c>
      <c r="G22" s="33">
        <v>1271399.50829297</v>
      </c>
      <c r="H22" s="33">
        <v>834359.00673157047</v>
      </c>
      <c r="I22" s="2">
        <f t="shared" si="1"/>
        <v>2105758.5150245405</v>
      </c>
      <c r="K22" s="33">
        <v>962322.86845900002</v>
      </c>
      <c r="L22" s="33">
        <v>371912.05668426008</v>
      </c>
      <c r="M22" s="2">
        <f t="shared" si="2"/>
        <v>1334234.92514326</v>
      </c>
      <c r="O22" s="33">
        <v>553710.29757299996</v>
      </c>
      <c r="P22" s="33">
        <v>197371.94033467001</v>
      </c>
      <c r="Q22" s="2">
        <f t="shared" si="3"/>
        <v>751082.23790766997</v>
      </c>
      <c r="S22" s="31">
        <f t="shared" si="4"/>
        <v>3602476.7407709705</v>
      </c>
      <c r="T22" s="31">
        <f t="shared" si="4"/>
        <v>1666242.8440234705</v>
      </c>
      <c r="U22" s="31">
        <f t="shared" si="5"/>
        <v>5268719.5847944412</v>
      </c>
    </row>
    <row r="23" spans="1:21" x14ac:dyDescent="0.3">
      <c r="B23" t="s">
        <v>128</v>
      </c>
      <c r="C23" s="49">
        <v>1231926.6774019999</v>
      </c>
      <c r="D23" s="49">
        <v>2070054.4206087897</v>
      </c>
      <c r="E23" s="30">
        <f t="shared" si="0"/>
        <v>3301981.0980107896</v>
      </c>
      <c r="G23" s="49">
        <v>1443439.1678220301</v>
      </c>
      <c r="H23" s="49">
        <v>1556203.57767196</v>
      </c>
      <c r="I23" s="30">
        <f t="shared" si="1"/>
        <v>2999642.7454939904</v>
      </c>
      <c r="K23" s="49">
        <v>2093383.3832534801</v>
      </c>
      <c r="L23" s="49">
        <v>3129149.7530066292</v>
      </c>
      <c r="M23" s="30">
        <f t="shared" si="2"/>
        <v>5222533.136260109</v>
      </c>
      <c r="O23" s="49">
        <v>30586776.692856774</v>
      </c>
      <c r="P23" s="49">
        <v>45998359.451775625</v>
      </c>
      <c r="Q23" s="30">
        <f t="shared" si="3"/>
        <v>76585136.144632399</v>
      </c>
      <c r="S23" s="32">
        <f t="shared" si="4"/>
        <v>35355525.921334282</v>
      </c>
      <c r="T23" s="32">
        <f t="shared" si="4"/>
        <v>52753767.203063004</v>
      </c>
      <c r="U23" s="32">
        <f t="shared" si="5"/>
        <v>88109293.124397278</v>
      </c>
    </row>
    <row r="24" spans="1:21" x14ac:dyDescent="0.3">
      <c r="B24" s="48" t="s">
        <v>80</v>
      </c>
      <c r="C24" s="47">
        <f>SUM(C19:C23)</f>
        <v>6213156.4870410003</v>
      </c>
      <c r="D24" s="47">
        <f>SUM(D19:D23)</f>
        <v>2693041.3013412296</v>
      </c>
      <c r="E24" s="47">
        <f>SUM(E19:E23)</f>
        <v>8906197.7883822285</v>
      </c>
      <c r="G24" s="47">
        <f>SUM(G19:G23)</f>
        <v>4283803.4568497604</v>
      </c>
      <c r="H24" s="47">
        <f>SUM(H19:H23)</f>
        <v>2748235.7918896102</v>
      </c>
      <c r="I24" s="47">
        <f>SUM(I19:I23)</f>
        <v>7032039.2487393711</v>
      </c>
      <c r="K24" s="47">
        <f>SUM(K19:K23)</f>
        <v>3397609.5051725302</v>
      </c>
      <c r="L24" s="47">
        <f>SUM(L19:L23)</f>
        <v>3567455.3078373494</v>
      </c>
      <c r="M24" s="47">
        <f>SUM(M19:M23)</f>
        <v>6965064.8130098786</v>
      </c>
      <c r="O24" s="47">
        <f>SUM(O19:O23)</f>
        <v>31278291.413752463</v>
      </c>
      <c r="P24" s="47">
        <f>SUM(P19:P23)</f>
        <v>46235846.607498832</v>
      </c>
      <c r="Q24" s="47">
        <f>SUM(Q19:Q23)</f>
        <v>77514138.021251306</v>
      </c>
      <c r="S24" s="50">
        <f>SUM(S19:S23)</f>
        <v>45172860.862815753</v>
      </c>
      <c r="T24" s="50">
        <f>SUM(T19:T23)</f>
        <v>55244579.00856702</v>
      </c>
      <c r="U24" s="50">
        <f>SUM(U19:U23)</f>
        <v>100417439.87138277</v>
      </c>
    </row>
    <row r="26" spans="1:21" x14ac:dyDescent="0.3">
      <c r="A26" s="4"/>
      <c r="B26" s="4"/>
      <c r="C26" s="37"/>
      <c r="D26" s="37"/>
      <c r="E26" s="37"/>
      <c r="F26" s="37"/>
      <c r="G26" s="37"/>
      <c r="H26" s="37"/>
      <c r="I26" s="37"/>
      <c r="J26" s="37"/>
    </row>
    <row r="27" spans="1:21" x14ac:dyDescent="0.3">
      <c r="A27" s="4"/>
      <c r="B27" s="34" t="s">
        <v>81</v>
      </c>
      <c r="C27" s="37"/>
      <c r="D27" s="37"/>
      <c r="E27" s="37"/>
      <c r="F27" s="37"/>
      <c r="G27" s="37"/>
      <c r="H27" s="37"/>
      <c r="I27" s="37"/>
      <c r="J27" s="40"/>
      <c r="R27" s="40"/>
    </row>
    <row r="28" spans="1:21" x14ac:dyDescent="0.3">
      <c r="A28" s="4"/>
      <c r="B28" s="34"/>
      <c r="C28" s="37"/>
      <c r="D28" s="37"/>
      <c r="E28" s="37"/>
      <c r="F28" s="37"/>
      <c r="G28" s="37"/>
      <c r="H28" s="37"/>
      <c r="I28" s="37"/>
      <c r="J28" s="40"/>
      <c r="N28" s="40"/>
      <c r="R28" s="40"/>
    </row>
    <row r="29" spans="1:21" s="36" customFormat="1" ht="24" customHeight="1" x14ac:dyDescent="0.3">
      <c r="A29" s="35"/>
      <c r="B29" s="180"/>
      <c r="C29" s="181" t="s">
        <v>32</v>
      </c>
      <c r="D29" s="177"/>
      <c r="E29" s="177"/>
      <c r="F29" s="41"/>
      <c r="G29" s="177" t="s">
        <v>33</v>
      </c>
      <c r="H29" s="177"/>
      <c r="I29" s="177"/>
      <c r="J29" s="42"/>
      <c r="K29" s="181" t="s">
        <v>34</v>
      </c>
      <c r="L29" s="177"/>
      <c r="M29" s="177"/>
      <c r="N29" s="43"/>
      <c r="O29" s="177" t="s">
        <v>35</v>
      </c>
      <c r="P29" s="177"/>
      <c r="Q29" s="177"/>
      <c r="R29" s="42"/>
      <c r="S29" s="177" t="s">
        <v>50</v>
      </c>
      <c r="T29" s="177"/>
      <c r="U29" s="177"/>
    </row>
    <row r="30" spans="1:21" x14ac:dyDescent="0.3">
      <c r="A30" s="4"/>
      <c r="B30" s="180"/>
      <c r="C30" s="44"/>
      <c r="D30" s="44"/>
      <c r="E30" s="44"/>
      <c r="F30" s="37"/>
      <c r="G30" s="44"/>
      <c r="H30" s="44"/>
      <c r="I30" s="44"/>
      <c r="J30" s="45"/>
      <c r="K30" s="44"/>
      <c r="L30" s="44"/>
      <c r="M30" s="44"/>
      <c r="N30" s="45"/>
      <c r="O30" s="44"/>
      <c r="P30" s="44"/>
      <c r="Q30" s="44"/>
      <c r="R30" s="45"/>
      <c r="S30" s="44"/>
      <c r="T30" s="44"/>
      <c r="U30" s="44"/>
    </row>
    <row r="31" spans="1:21" x14ac:dyDescent="0.3">
      <c r="A31" s="4"/>
      <c r="B31" s="180"/>
      <c r="C31" s="46" t="s">
        <v>42</v>
      </c>
      <c r="D31" s="46" t="s">
        <v>43</v>
      </c>
      <c r="E31" s="46" t="s">
        <v>31</v>
      </c>
      <c r="F31" s="37"/>
      <c r="G31" s="46" t="s">
        <v>42</v>
      </c>
      <c r="H31" s="46" t="s">
        <v>43</v>
      </c>
      <c r="I31" s="46" t="s">
        <v>31</v>
      </c>
      <c r="J31" s="45"/>
      <c r="K31" s="46" t="s">
        <v>42</v>
      </c>
      <c r="L31" s="46" t="s">
        <v>43</v>
      </c>
      <c r="M31" s="46" t="s">
        <v>31</v>
      </c>
      <c r="N31" s="45"/>
      <c r="O31" s="46" t="s">
        <v>42</v>
      </c>
      <c r="P31" s="46" t="s">
        <v>43</v>
      </c>
      <c r="Q31" s="46" t="s">
        <v>31</v>
      </c>
      <c r="R31" s="45"/>
      <c r="S31" s="46" t="s">
        <v>42</v>
      </c>
      <c r="T31" s="46" t="s">
        <v>43</v>
      </c>
      <c r="U31" s="46" t="s">
        <v>31</v>
      </c>
    </row>
    <row r="32" spans="1:21" x14ac:dyDescent="0.3">
      <c r="A32" s="4"/>
      <c r="B32" s="1"/>
      <c r="C32" s="2"/>
      <c r="D32" s="2"/>
      <c r="E32" s="2"/>
      <c r="F32" s="37"/>
      <c r="G32" s="2"/>
      <c r="H32" s="2"/>
      <c r="I32" s="2"/>
      <c r="J32" s="2"/>
      <c r="K32" s="2"/>
      <c r="L32" s="2"/>
      <c r="M32" s="2"/>
      <c r="N32" s="45"/>
      <c r="O32" s="2"/>
      <c r="P32" s="2"/>
      <c r="Q32" s="2"/>
      <c r="R32" s="2"/>
      <c r="S32" s="2"/>
      <c r="T32" s="2"/>
      <c r="U32" s="2"/>
    </row>
    <row r="33" spans="1:23" x14ac:dyDescent="0.3">
      <c r="A33" s="4"/>
      <c r="B33" s="3" t="s">
        <v>124</v>
      </c>
      <c r="C33" s="2">
        <v>209120</v>
      </c>
      <c r="D33" s="2">
        <v>1230</v>
      </c>
      <c r="E33" s="2">
        <f t="shared" ref="E33:E37" si="6">+C33+D33</f>
        <v>210350</v>
      </c>
      <c r="F33" s="37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31">
        <f>+C33+G33+K33+O33</f>
        <v>231407</v>
      </c>
      <c r="T33" s="31">
        <f>+D33+H33+L33+P33</f>
        <v>2017</v>
      </c>
      <c r="U33" s="31">
        <f>+S33+T33</f>
        <v>233424</v>
      </c>
      <c r="V33" s="6"/>
    </row>
    <row r="34" spans="1:23" x14ac:dyDescent="0.3">
      <c r="B34" t="s">
        <v>125</v>
      </c>
      <c r="C34" s="33">
        <v>75123</v>
      </c>
      <c r="D34" s="33">
        <v>2032</v>
      </c>
      <c r="E34" s="2">
        <f t="shared" si="6"/>
        <v>77155</v>
      </c>
      <c r="G34" s="33">
        <v>13950</v>
      </c>
      <c r="H34" s="33">
        <v>694</v>
      </c>
      <c r="I34" s="2">
        <f t="shared" si="7"/>
        <v>14644</v>
      </c>
      <c r="K34" s="33">
        <v>1654</v>
      </c>
      <c r="L34" s="33">
        <v>128</v>
      </c>
      <c r="M34" s="2">
        <f t="shared" si="8"/>
        <v>1782</v>
      </c>
      <c r="O34" s="33">
        <v>771</v>
      </c>
      <c r="P34" s="33">
        <v>188</v>
      </c>
      <c r="Q34" s="2">
        <f t="shared" si="9"/>
        <v>959</v>
      </c>
      <c r="S34" s="31">
        <f t="shared" ref="S34:T37" si="10">+C34+G34+K34+O34</f>
        <v>91498</v>
      </c>
      <c r="T34" s="31">
        <f t="shared" si="10"/>
        <v>3042</v>
      </c>
      <c r="U34" s="31">
        <f t="shared" ref="U34:U37" si="11">+S34+T34</f>
        <v>94540</v>
      </c>
      <c r="V34" s="6"/>
    </row>
    <row r="35" spans="1:23" x14ac:dyDescent="0.3">
      <c r="B35" t="s">
        <v>126</v>
      </c>
      <c r="C35" s="33">
        <v>36102</v>
      </c>
      <c r="D35" s="33">
        <v>2429</v>
      </c>
      <c r="E35" s="2">
        <f t="shared" si="6"/>
        <v>38531</v>
      </c>
      <c r="G35" s="33">
        <v>24748</v>
      </c>
      <c r="H35" s="33">
        <v>2719</v>
      </c>
      <c r="I35" s="2">
        <f t="shared" si="7"/>
        <v>27467</v>
      </c>
      <c r="K35" s="33">
        <v>5315</v>
      </c>
      <c r="L35" s="33">
        <v>449</v>
      </c>
      <c r="M35" s="2">
        <f t="shared" si="8"/>
        <v>5764</v>
      </c>
      <c r="O35" s="33">
        <v>1969</v>
      </c>
      <c r="P35" s="33">
        <v>366</v>
      </c>
      <c r="Q35" s="2">
        <f t="shared" si="9"/>
        <v>2335</v>
      </c>
      <c r="S35" s="31">
        <f t="shared" si="10"/>
        <v>68134</v>
      </c>
      <c r="T35" s="31">
        <f t="shared" si="10"/>
        <v>5963</v>
      </c>
      <c r="U35" s="31">
        <f t="shared" si="11"/>
        <v>74097</v>
      </c>
      <c r="V35" s="6"/>
    </row>
    <row r="36" spans="1:23" x14ac:dyDescent="0.3">
      <c r="B36" t="s">
        <v>127</v>
      </c>
      <c r="C36" s="33">
        <v>8215</v>
      </c>
      <c r="D36" s="33">
        <v>1265</v>
      </c>
      <c r="E36" s="2">
        <f t="shared" si="6"/>
        <v>9480</v>
      </c>
      <c r="G36" s="33">
        <v>16902</v>
      </c>
      <c r="H36" s="33">
        <v>3406</v>
      </c>
      <c r="I36" s="2">
        <f t="shared" si="7"/>
        <v>20308</v>
      </c>
      <c r="K36" s="33">
        <v>12876</v>
      </c>
      <c r="L36" s="33">
        <v>1555</v>
      </c>
      <c r="M36" s="2">
        <f t="shared" si="8"/>
        <v>14431</v>
      </c>
      <c r="O36" s="33">
        <v>8084</v>
      </c>
      <c r="P36" s="33">
        <v>1064</v>
      </c>
      <c r="Q36" s="2">
        <f t="shared" si="9"/>
        <v>9148</v>
      </c>
      <c r="S36" s="31">
        <f t="shared" si="10"/>
        <v>46077</v>
      </c>
      <c r="T36" s="31">
        <f t="shared" si="10"/>
        <v>7290</v>
      </c>
      <c r="U36" s="31">
        <f t="shared" si="11"/>
        <v>53367</v>
      </c>
      <c r="V36" s="6"/>
    </row>
    <row r="37" spans="1:23" x14ac:dyDescent="0.3">
      <c r="B37" t="s">
        <v>128</v>
      </c>
      <c r="C37" s="49">
        <v>2938</v>
      </c>
      <c r="D37" s="49">
        <v>1269</v>
      </c>
      <c r="E37" s="30">
        <f t="shared" si="6"/>
        <v>4207</v>
      </c>
      <c r="G37" s="49">
        <v>6994</v>
      </c>
      <c r="H37" s="49">
        <v>2008</v>
      </c>
      <c r="I37" s="30">
        <f t="shared" si="7"/>
        <v>9002</v>
      </c>
      <c r="K37" s="49">
        <v>13215</v>
      </c>
      <c r="L37" s="49">
        <v>3880</v>
      </c>
      <c r="M37" s="30">
        <f t="shared" si="8"/>
        <v>17095</v>
      </c>
      <c r="O37" s="49">
        <v>88613</v>
      </c>
      <c r="P37" s="49">
        <v>24929</v>
      </c>
      <c r="Q37" s="30">
        <f t="shared" si="9"/>
        <v>113542</v>
      </c>
      <c r="S37" s="32">
        <f t="shared" si="10"/>
        <v>111760</v>
      </c>
      <c r="T37" s="32">
        <f t="shared" si="10"/>
        <v>32086</v>
      </c>
      <c r="U37" s="32">
        <f t="shared" si="11"/>
        <v>143846</v>
      </c>
      <c r="V37" s="6"/>
    </row>
    <row r="38" spans="1:23" x14ac:dyDescent="0.3">
      <c r="B38" s="48" t="s">
        <v>80</v>
      </c>
      <c r="C38" s="47">
        <f>SUM(C33:C37)</f>
        <v>331498</v>
      </c>
      <c r="D38" s="47">
        <f>SUM(D33:D37)</f>
        <v>8225</v>
      </c>
      <c r="E38" s="47">
        <f>SUM(E33:E37)</f>
        <v>339723</v>
      </c>
      <c r="G38" s="47">
        <f>SUM(G33:G37)</f>
        <v>79065</v>
      </c>
      <c r="H38" s="47">
        <f>SUM(H33:H37)</f>
        <v>9211</v>
      </c>
      <c r="I38" s="47">
        <f>SUM(I33:I37)</f>
        <v>88276</v>
      </c>
      <c r="K38" s="47">
        <f>SUM(K33:K37)</f>
        <v>35961</v>
      </c>
      <c r="L38" s="47">
        <f>SUM(L33:L37)</f>
        <v>6132</v>
      </c>
      <c r="M38" s="47">
        <f>SUM(M33:M37)</f>
        <v>42093</v>
      </c>
      <c r="O38" s="47">
        <f>SUM(O33:O37)</f>
        <v>102352</v>
      </c>
      <c r="P38" s="47">
        <f>SUM(P33:P37)</f>
        <v>26830</v>
      </c>
      <c r="Q38" s="47">
        <f>SUM(Q33:Q37)</f>
        <v>129182</v>
      </c>
      <c r="S38" s="50">
        <f>SUM(S33:S37)</f>
        <v>548876</v>
      </c>
      <c r="T38" s="50">
        <f>SUM(T33:T37)</f>
        <v>50398</v>
      </c>
      <c r="U38" s="50">
        <f>SUM(U33:U37)</f>
        <v>599274</v>
      </c>
    </row>
    <row r="40" spans="1:23" s="33" customFormat="1" x14ac:dyDescent="0.3">
      <c r="A40"/>
      <c r="B40"/>
      <c r="V40"/>
      <c r="W40"/>
    </row>
    <row r="41" spans="1:23" x14ac:dyDescent="0.3">
      <c r="B41" t="s">
        <v>130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Carátula!Área_de_impresión</vt:lpstr>
      <vt:lpstr>Índice!Área_de_impresión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2023-04-24T16:06:05Z</dcterms:modified>
  <cp:category/>
  <cp:contentStatus/>
</cp:coreProperties>
</file>