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/>
  <xr:revisionPtr revIDLastSave="0" documentId="13_ncr:1_{CA52D58B-B52C-450C-8181-615ACF4918B3}" xr6:coauthVersionLast="47" xr6:coauthVersionMax="47" xr10:uidLastSave="{00000000-0000-0000-0000-000000000000}"/>
  <bookViews>
    <workbookView xWindow="-108" yWindow="-108" windowWidth="23256" windowHeight="12576" tabRatio="844" xr2:uid="{00000000-000D-0000-FFFF-FFFF00000000}"/>
  </bookViews>
  <sheets>
    <sheet name="Carátula" sheetId="17" r:id="rId1"/>
    <sheet name="Índice" sheetId="18" r:id="rId2"/>
    <sheet name="1_Acceso-Credito" sheetId="14" r:id="rId3"/>
    <sheet name="2_Tipo-Entidad " sheetId="16" r:id="rId4"/>
    <sheet name="3_Entidad" sheetId="19" r:id="rId5"/>
    <sheet name="4_Zona-Dpto" sheetId="24" r:id="rId6"/>
    <sheet name="5_Actividad-Deudor " sheetId="20" r:id="rId7"/>
    <sheet name="6_Rango-Saldo" sheetId="21" r:id="rId8"/>
    <sheet name="7_Cat. Operación" sheetId="25" r:id="rId9"/>
    <sheet name="5_Rango de Saldo (2)" sheetId="23" state="hidden" r:id="rId10"/>
  </sheets>
  <externalReferences>
    <externalReference r:id="rId11"/>
    <externalReference r:id="rId12"/>
  </externalReferences>
  <definedNames>
    <definedName name="a">'[1]37'!#REF!</definedName>
    <definedName name="A_impresión_IM" localSheetId="0">'[2]#¡REF'!#REF!</definedName>
    <definedName name="A_impresión_IM" localSheetId="1">'[2]#¡REF'!#REF!</definedName>
    <definedName name="A_impresión_IM">#REF!</definedName>
    <definedName name="_xlnm.Print_Area" localSheetId="2">'1_Acceso-Credito'!$B$1:$H$47</definedName>
    <definedName name="_xlnm.Print_Area" localSheetId="3">'2_Tipo-Entidad '!$B$1:$J$41</definedName>
    <definedName name="_xlnm.Print_Area" localSheetId="4">'3_Entidad'!$A$1:$U$84</definedName>
    <definedName name="_xlnm.Print_Area" localSheetId="5">'4_Zona-Dpto'!$B$1:$U$68</definedName>
    <definedName name="_xlnm.Print_Area" localSheetId="6">'5_Actividad-Deudor '!$A$1:$U$67</definedName>
    <definedName name="_xlnm.Print_Area" localSheetId="9">'5_Rango de Saldo (2)'!$B$1:$U$40</definedName>
    <definedName name="_xlnm.Print_Area" localSheetId="7">'6_Rango-Saldo'!$A$1:$U$43</definedName>
    <definedName name="_xlnm.Print_Area" localSheetId="8">'7_Cat. Operación'!$A$1:$U$49</definedName>
    <definedName name="_xlnm.Print_Area" localSheetId="0">Carátula!$A$1:$M$27</definedName>
    <definedName name="_xlnm.Print_Area" localSheetId="1">Índice!$A$1:$I$30</definedName>
    <definedName name="n110.">'[1]27'!#REF!</definedName>
    <definedName name="n110n60">'[1]26'!#REF!</definedName>
    <definedName name="s">#REF!</definedName>
    <definedName name="_xlnm.Print_Titles" localSheetId="4">'3_Entidad'!$1:$10</definedName>
    <definedName name="_xlnm.Print_Titles" localSheetId="5">'4_Zona-Dpto'!$1:$11</definedName>
    <definedName name="_xlnm.Print_Titles" localSheetId="6">'5_Actividad-Deudor '!$1:$11</definedName>
    <definedName name="_xlnm.Print_Titles" localSheetId="0">Carátula!$B:$B</definedName>
    <definedName name="_xlnm.Print_Titles" localSheetId="1">Índice!$B:$B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5" l="1"/>
  <c r="E41" i="25"/>
  <c r="E42" i="25"/>
  <c r="E43" i="25"/>
  <c r="I40" i="25"/>
  <c r="I41" i="25"/>
  <c r="I42" i="25"/>
  <c r="I43" i="25"/>
  <c r="I44" i="25"/>
  <c r="M40" i="25"/>
  <c r="M41" i="25"/>
  <c r="M42" i="25"/>
  <c r="M43" i="25"/>
  <c r="M44" i="25"/>
  <c r="Q40" i="25"/>
  <c r="Q41" i="25"/>
  <c r="Q42" i="25"/>
  <c r="Q43" i="25"/>
  <c r="Q44" i="25"/>
  <c r="S40" i="25"/>
  <c r="T40" i="25"/>
  <c r="S41" i="25"/>
  <c r="T41" i="25"/>
  <c r="S42" i="25"/>
  <c r="T42" i="25"/>
  <c r="S43" i="25"/>
  <c r="U43" i="25" s="1"/>
  <c r="T43" i="25"/>
  <c r="S44" i="25"/>
  <c r="T44" i="25"/>
  <c r="S21" i="25"/>
  <c r="U21" i="25" s="1"/>
  <c r="T21" i="25"/>
  <c r="S22" i="25"/>
  <c r="T22" i="25"/>
  <c r="U22" i="25" s="1"/>
  <c r="S23" i="25"/>
  <c r="T23" i="25"/>
  <c r="U23" i="25" s="1"/>
  <c r="S24" i="25"/>
  <c r="U24" i="25" s="1"/>
  <c r="T24" i="25"/>
  <c r="S25" i="25"/>
  <c r="U25" i="25" s="1"/>
  <c r="T25" i="25"/>
  <c r="Q20" i="25"/>
  <c r="Q21" i="25"/>
  <c r="Q22" i="25"/>
  <c r="Q23" i="25"/>
  <c r="Q24" i="25"/>
  <c r="Q25" i="25"/>
  <c r="M20" i="25"/>
  <c r="M21" i="25"/>
  <c r="M22" i="25"/>
  <c r="M23" i="25"/>
  <c r="M24" i="25"/>
  <c r="M25" i="25"/>
  <c r="I20" i="25"/>
  <c r="I21" i="25"/>
  <c r="I22" i="25"/>
  <c r="I23" i="25"/>
  <c r="I24" i="25"/>
  <c r="I25" i="25"/>
  <c r="E20" i="25"/>
  <c r="E21" i="25"/>
  <c r="E22" i="25"/>
  <c r="E23" i="25"/>
  <c r="E24" i="25"/>
  <c r="E25" i="25"/>
  <c r="P46" i="25"/>
  <c r="O46" i="25"/>
  <c r="L46" i="25"/>
  <c r="K46" i="25"/>
  <c r="H46" i="25"/>
  <c r="G46" i="25"/>
  <c r="D46" i="25"/>
  <c r="C46" i="25"/>
  <c r="T45" i="25"/>
  <c r="S45" i="25"/>
  <c r="Q45" i="25"/>
  <c r="M45" i="25"/>
  <c r="I45" i="25"/>
  <c r="E45" i="25"/>
  <c r="E44" i="25"/>
  <c r="T39" i="25"/>
  <c r="S39" i="25"/>
  <c r="Q39" i="25"/>
  <c r="M39" i="25"/>
  <c r="I39" i="25"/>
  <c r="E39" i="25"/>
  <c r="T38" i="25"/>
  <c r="S38" i="25"/>
  <c r="Q38" i="25"/>
  <c r="M38" i="25"/>
  <c r="I38" i="25"/>
  <c r="E38" i="25"/>
  <c r="P27" i="25"/>
  <c r="O27" i="25"/>
  <c r="L27" i="25"/>
  <c r="K27" i="25"/>
  <c r="H27" i="25"/>
  <c r="G27" i="25"/>
  <c r="D27" i="25"/>
  <c r="C27" i="25"/>
  <c r="T26" i="25"/>
  <c r="S26" i="25"/>
  <c r="Q26" i="25"/>
  <c r="M26" i="25"/>
  <c r="I26" i="25"/>
  <c r="E26" i="25"/>
  <c r="T20" i="25"/>
  <c r="S20" i="25"/>
  <c r="T19" i="25"/>
  <c r="S19" i="25"/>
  <c r="Q19" i="25"/>
  <c r="M19" i="25"/>
  <c r="I19" i="25"/>
  <c r="E19" i="25"/>
  <c r="B9" i="25"/>
  <c r="G38" i="19"/>
  <c r="H38" i="19"/>
  <c r="T36" i="19"/>
  <c r="S36" i="19"/>
  <c r="Q36" i="19"/>
  <c r="M36" i="19"/>
  <c r="I36" i="19"/>
  <c r="E36" i="19"/>
  <c r="C19" i="19"/>
  <c r="T35" i="19"/>
  <c r="S35" i="19"/>
  <c r="Q35" i="19"/>
  <c r="M35" i="19"/>
  <c r="I35" i="19"/>
  <c r="E35" i="19"/>
  <c r="B9" i="20"/>
  <c r="B9" i="21"/>
  <c r="O66" i="24"/>
  <c r="P66" i="24"/>
  <c r="B9" i="14"/>
  <c r="B9" i="24"/>
  <c r="B9" i="19"/>
  <c r="B9" i="16"/>
  <c r="G39" i="16"/>
  <c r="G38" i="16"/>
  <c r="H39" i="16"/>
  <c r="H38" i="16"/>
  <c r="E20" i="14"/>
  <c r="D20" i="14" s="1"/>
  <c r="D16" i="14"/>
  <c r="D17" i="14"/>
  <c r="D18" i="14"/>
  <c r="D19" i="14"/>
  <c r="Q44" i="19"/>
  <c r="Q43" i="19"/>
  <c r="Q42" i="19"/>
  <c r="Q41" i="19"/>
  <c r="Q40" i="19"/>
  <c r="Q39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21" i="19"/>
  <c r="Q20" i="19"/>
  <c r="Q81" i="19"/>
  <c r="Q80" i="19"/>
  <c r="Q79" i="19"/>
  <c r="Q78" i="19"/>
  <c r="Q77" i="19"/>
  <c r="Q76" i="19"/>
  <c r="Q71" i="19"/>
  <c r="Q70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M44" i="19"/>
  <c r="M43" i="19"/>
  <c r="M42" i="19"/>
  <c r="M41" i="19"/>
  <c r="M40" i="19"/>
  <c r="M39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81" i="19"/>
  <c r="M80" i="19"/>
  <c r="M79" i="19"/>
  <c r="M78" i="19"/>
  <c r="M77" i="19"/>
  <c r="M76" i="19"/>
  <c r="M71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I44" i="19"/>
  <c r="I43" i="19"/>
  <c r="I42" i="19"/>
  <c r="I41" i="19"/>
  <c r="I40" i="19"/>
  <c r="I39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76" i="19"/>
  <c r="I77" i="19"/>
  <c r="I78" i="19"/>
  <c r="I79" i="19"/>
  <c r="I80" i="19"/>
  <c r="I81" i="19"/>
  <c r="I58" i="19"/>
  <c r="I59" i="19"/>
  <c r="I60" i="19"/>
  <c r="I61" i="19"/>
  <c r="I62" i="19"/>
  <c r="I63" i="19"/>
  <c r="I64" i="19"/>
  <c r="I65" i="19"/>
  <c r="I66" i="19"/>
  <c r="I67" i="19"/>
  <c r="I68" i="19"/>
  <c r="I69" i="19"/>
  <c r="I70" i="19"/>
  <c r="I71" i="19"/>
  <c r="I57" i="19"/>
  <c r="E39" i="19"/>
  <c r="E40" i="19"/>
  <c r="E41" i="19"/>
  <c r="E42" i="19"/>
  <c r="E43" i="19"/>
  <c r="E44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20" i="19"/>
  <c r="E76" i="19"/>
  <c r="E77" i="19"/>
  <c r="E78" i="19"/>
  <c r="E79" i="19"/>
  <c r="E80" i="19"/>
  <c r="E81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57" i="19"/>
  <c r="P56" i="19"/>
  <c r="O56" i="19"/>
  <c r="L56" i="19"/>
  <c r="K56" i="19"/>
  <c r="H56" i="19"/>
  <c r="G56" i="19"/>
  <c r="D56" i="19"/>
  <c r="C56" i="19"/>
  <c r="P19" i="19"/>
  <c r="O19" i="19"/>
  <c r="L19" i="19"/>
  <c r="K19" i="19"/>
  <c r="H19" i="19"/>
  <c r="G19" i="19"/>
  <c r="D19" i="19"/>
  <c r="D38" i="16"/>
  <c r="D39" i="16"/>
  <c r="C39" i="16"/>
  <c r="C38" i="16"/>
  <c r="P38" i="19"/>
  <c r="O38" i="19"/>
  <c r="L38" i="19"/>
  <c r="K38" i="19"/>
  <c r="D38" i="19"/>
  <c r="C38" i="19"/>
  <c r="S58" i="19"/>
  <c r="T58" i="19"/>
  <c r="S59" i="19"/>
  <c r="T59" i="19"/>
  <c r="S60" i="19"/>
  <c r="T60" i="19"/>
  <c r="S61" i="19"/>
  <c r="T61" i="19"/>
  <c r="S62" i="19"/>
  <c r="T62" i="19"/>
  <c r="S63" i="19"/>
  <c r="T63" i="19"/>
  <c r="S64" i="19"/>
  <c r="T64" i="19"/>
  <c r="S65" i="19"/>
  <c r="T65" i="19"/>
  <c r="S66" i="19"/>
  <c r="T66" i="19"/>
  <c r="S67" i="19"/>
  <c r="T67" i="19"/>
  <c r="S68" i="19"/>
  <c r="T68" i="19"/>
  <c r="S69" i="19"/>
  <c r="T69" i="19"/>
  <c r="S70" i="19"/>
  <c r="T70" i="19"/>
  <c r="S71" i="19"/>
  <c r="T71" i="19"/>
  <c r="S76" i="19"/>
  <c r="T76" i="19"/>
  <c r="S77" i="19"/>
  <c r="T77" i="19"/>
  <c r="S78" i="19"/>
  <c r="T78" i="19"/>
  <c r="S79" i="19"/>
  <c r="T79" i="19"/>
  <c r="S80" i="19"/>
  <c r="T80" i="19"/>
  <c r="S81" i="19"/>
  <c r="T81" i="19"/>
  <c r="S21" i="19"/>
  <c r="T21" i="19"/>
  <c r="S22" i="19"/>
  <c r="T22" i="19"/>
  <c r="S23" i="19"/>
  <c r="T23" i="19"/>
  <c r="S24" i="19"/>
  <c r="T24" i="19"/>
  <c r="S25" i="19"/>
  <c r="T25" i="19"/>
  <c r="S26" i="19"/>
  <c r="T26" i="19"/>
  <c r="S27" i="19"/>
  <c r="T27" i="19"/>
  <c r="S28" i="19"/>
  <c r="T28" i="19"/>
  <c r="S29" i="19"/>
  <c r="T29" i="19"/>
  <c r="S30" i="19"/>
  <c r="T30" i="19"/>
  <c r="S31" i="19"/>
  <c r="T31" i="19"/>
  <c r="S32" i="19"/>
  <c r="T32" i="19"/>
  <c r="S33" i="19"/>
  <c r="T33" i="19"/>
  <c r="S34" i="19"/>
  <c r="T34" i="19"/>
  <c r="S39" i="19"/>
  <c r="T39" i="19"/>
  <c r="S40" i="19"/>
  <c r="T40" i="19"/>
  <c r="S41" i="19"/>
  <c r="T41" i="19"/>
  <c r="S42" i="19"/>
  <c r="T42" i="19"/>
  <c r="S43" i="19"/>
  <c r="T43" i="19"/>
  <c r="S44" i="19"/>
  <c r="T44" i="19"/>
  <c r="U45" i="25" l="1"/>
  <c r="U42" i="25"/>
  <c r="U44" i="25"/>
  <c r="U39" i="25"/>
  <c r="U40" i="25"/>
  <c r="U41" i="25"/>
  <c r="U20" i="25"/>
  <c r="M27" i="25"/>
  <c r="E46" i="25"/>
  <c r="T46" i="25"/>
  <c r="U26" i="25"/>
  <c r="M46" i="25"/>
  <c r="Q46" i="25"/>
  <c r="Q27" i="25"/>
  <c r="T27" i="25"/>
  <c r="S27" i="25"/>
  <c r="S46" i="25"/>
  <c r="U38" i="25"/>
  <c r="I27" i="25"/>
  <c r="E27" i="25"/>
  <c r="I46" i="25"/>
  <c r="U19" i="25"/>
  <c r="U36" i="19"/>
  <c r="U35" i="19"/>
  <c r="E38" i="19"/>
  <c r="L45" i="19"/>
  <c r="Q19" i="19"/>
  <c r="Q38" i="19"/>
  <c r="Q56" i="19"/>
  <c r="I38" i="19"/>
  <c r="M56" i="19"/>
  <c r="M38" i="19"/>
  <c r="I19" i="19"/>
  <c r="E19" i="19"/>
  <c r="I56" i="19"/>
  <c r="E56" i="19"/>
  <c r="M19" i="19"/>
  <c r="C45" i="19"/>
  <c r="E38" i="16"/>
  <c r="S56" i="19"/>
  <c r="O45" i="19"/>
  <c r="K45" i="19"/>
  <c r="U22" i="19"/>
  <c r="U66" i="19"/>
  <c r="T56" i="19"/>
  <c r="D45" i="19"/>
  <c r="P45" i="19"/>
  <c r="G45" i="19"/>
  <c r="H45" i="19"/>
  <c r="U64" i="19"/>
  <c r="T19" i="19"/>
  <c r="U81" i="19"/>
  <c r="U62" i="19"/>
  <c r="U58" i="19"/>
  <c r="S19" i="19"/>
  <c r="U32" i="19"/>
  <c r="U25" i="19"/>
  <c r="U21" i="19"/>
  <c r="U79" i="19"/>
  <c r="U65" i="19"/>
  <c r="U71" i="19"/>
  <c r="U67" i="19"/>
  <c r="U33" i="19"/>
  <c r="U80" i="19"/>
  <c r="U60" i="19"/>
  <c r="U28" i="19"/>
  <c r="U76" i="19"/>
  <c r="U69" i="19"/>
  <c r="U44" i="19"/>
  <c r="U68" i="19"/>
  <c r="U61" i="19"/>
  <c r="U40" i="19"/>
  <c r="U30" i="19"/>
  <c r="U27" i="19"/>
  <c r="U78" i="19"/>
  <c r="U29" i="19"/>
  <c r="U63" i="19"/>
  <c r="U42" i="19"/>
  <c r="U39" i="19"/>
  <c r="U59" i="19"/>
  <c r="U77" i="19"/>
  <c r="U34" i="19"/>
  <c r="U24" i="19"/>
  <c r="U70" i="19"/>
  <c r="U41" i="19"/>
  <c r="U23" i="19"/>
  <c r="U26" i="19"/>
  <c r="U43" i="19"/>
  <c r="U31" i="19"/>
  <c r="U46" i="25" l="1"/>
  <c r="U27" i="25"/>
  <c r="Q45" i="19"/>
  <c r="E45" i="19"/>
  <c r="M45" i="19"/>
  <c r="I45" i="19"/>
  <c r="U19" i="19"/>
  <c r="U56" i="19"/>
  <c r="L66" i="24"/>
  <c r="K66" i="24"/>
  <c r="H66" i="24"/>
  <c r="G66" i="24"/>
  <c r="D66" i="24"/>
  <c r="C66" i="24"/>
  <c r="T65" i="24"/>
  <c r="S65" i="24"/>
  <c r="Q65" i="24"/>
  <c r="M65" i="24"/>
  <c r="I65" i="24"/>
  <c r="E65" i="24"/>
  <c r="T64" i="24"/>
  <c r="S64" i="24"/>
  <c r="Q64" i="24"/>
  <c r="M64" i="24"/>
  <c r="I64" i="24"/>
  <c r="E64" i="24"/>
  <c r="T63" i="24"/>
  <c r="S63" i="24"/>
  <c r="Q63" i="24"/>
  <c r="M63" i="24"/>
  <c r="I63" i="24"/>
  <c r="E63" i="24"/>
  <c r="T62" i="24"/>
  <c r="S62" i="24"/>
  <c r="Q62" i="24"/>
  <c r="M62" i="24"/>
  <c r="I62" i="24"/>
  <c r="E62" i="24"/>
  <c r="T61" i="24"/>
  <c r="S61" i="24"/>
  <c r="Q61" i="24"/>
  <c r="M61" i="24"/>
  <c r="I61" i="24"/>
  <c r="E61" i="24"/>
  <c r="T60" i="24"/>
  <c r="S60" i="24"/>
  <c r="Q60" i="24"/>
  <c r="M60" i="24"/>
  <c r="I60" i="24"/>
  <c r="E60" i="24"/>
  <c r="T59" i="24"/>
  <c r="S59" i="24"/>
  <c r="Q59" i="24"/>
  <c r="M59" i="24"/>
  <c r="I59" i="24"/>
  <c r="E59" i="24"/>
  <c r="T58" i="24"/>
  <c r="S58" i="24"/>
  <c r="Q58" i="24"/>
  <c r="M58" i="24"/>
  <c r="I58" i="24"/>
  <c r="E58" i="24"/>
  <c r="T57" i="24"/>
  <c r="S57" i="24"/>
  <c r="Q57" i="24"/>
  <c r="M57" i="24"/>
  <c r="I57" i="24"/>
  <c r="E57" i="24"/>
  <c r="T56" i="24"/>
  <c r="S56" i="24"/>
  <c r="Q56" i="24"/>
  <c r="M56" i="24"/>
  <c r="I56" i="24"/>
  <c r="E56" i="24"/>
  <c r="T55" i="24"/>
  <c r="S55" i="24"/>
  <c r="Q55" i="24"/>
  <c r="M55" i="24"/>
  <c r="I55" i="24"/>
  <c r="E55" i="24"/>
  <c r="T54" i="24"/>
  <c r="S54" i="24"/>
  <c r="Q54" i="24"/>
  <c r="M54" i="24"/>
  <c r="I54" i="24"/>
  <c r="E54" i="24"/>
  <c r="T53" i="24"/>
  <c r="S53" i="24"/>
  <c r="Q53" i="24"/>
  <c r="M53" i="24"/>
  <c r="I53" i="24"/>
  <c r="E53" i="24"/>
  <c r="T52" i="24"/>
  <c r="S52" i="24"/>
  <c r="Q52" i="24"/>
  <c r="M52" i="24"/>
  <c r="I52" i="24"/>
  <c r="E52" i="24"/>
  <c r="T51" i="24"/>
  <c r="S51" i="24"/>
  <c r="Q51" i="24"/>
  <c r="M51" i="24"/>
  <c r="I51" i="24"/>
  <c r="E51" i="24"/>
  <c r="T50" i="24"/>
  <c r="S50" i="24"/>
  <c r="Q50" i="24"/>
  <c r="M50" i="24"/>
  <c r="I50" i="24"/>
  <c r="E50" i="24"/>
  <c r="T49" i="24"/>
  <c r="S49" i="24"/>
  <c r="Q49" i="24"/>
  <c r="M49" i="24"/>
  <c r="I49" i="24"/>
  <c r="E49" i="24"/>
  <c r="T48" i="24"/>
  <c r="S48" i="24"/>
  <c r="Q48" i="24"/>
  <c r="M48" i="24"/>
  <c r="I48" i="24"/>
  <c r="E48" i="24"/>
  <c r="P37" i="24"/>
  <c r="O37" i="24"/>
  <c r="L37" i="24"/>
  <c r="K37" i="24"/>
  <c r="H37" i="24"/>
  <c r="G37" i="24"/>
  <c r="D37" i="24"/>
  <c r="C37" i="24"/>
  <c r="T36" i="24"/>
  <c r="S36" i="24"/>
  <c r="Q36" i="24"/>
  <c r="M36" i="24"/>
  <c r="I36" i="24"/>
  <c r="E36" i="24"/>
  <c r="T35" i="24"/>
  <c r="S35" i="24"/>
  <c r="Q35" i="24"/>
  <c r="M35" i="24"/>
  <c r="I35" i="24"/>
  <c r="E35" i="24"/>
  <c r="T34" i="24"/>
  <c r="S34" i="24"/>
  <c r="Q34" i="24"/>
  <c r="M34" i="24"/>
  <c r="I34" i="24"/>
  <c r="E34" i="24"/>
  <c r="T33" i="24"/>
  <c r="S33" i="24"/>
  <c r="Q33" i="24"/>
  <c r="M33" i="24"/>
  <c r="I33" i="24"/>
  <c r="E33" i="24"/>
  <c r="T32" i="24"/>
  <c r="S32" i="24"/>
  <c r="Q32" i="24"/>
  <c r="M32" i="24"/>
  <c r="I32" i="24"/>
  <c r="E32" i="24"/>
  <c r="T31" i="24"/>
  <c r="S31" i="24"/>
  <c r="Q31" i="24"/>
  <c r="M31" i="24"/>
  <c r="I31" i="24"/>
  <c r="E31" i="24"/>
  <c r="T30" i="24"/>
  <c r="S30" i="24"/>
  <c r="Q30" i="24"/>
  <c r="M30" i="24"/>
  <c r="I30" i="24"/>
  <c r="E30" i="24"/>
  <c r="T29" i="24"/>
  <c r="S29" i="24"/>
  <c r="Q29" i="24"/>
  <c r="M29" i="24"/>
  <c r="I29" i="24"/>
  <c r="E29" i="24"/>
  <c r="T28" i="24"/>
  <c r="S28" i="24"/>
  <c r="Q28" i="24"/>
  <c r="M28" i="24"/>
  <c r="I28" i="24"/>
  <c r="E28" i="24"/>
  <c r="T27" i="24"/>
  <c r="S27" i="24"/>
  <c r="Q27" i="24"/>
  <c r="M27" i="24"/>
  <c r="I27" i="24"/>
  <c r="E27" i="24"/>
  <c r="T26" i="24"/>
  <c r="S26" i="24"/>
  <c r="Q26" i="24"/>
  <c r="M26" i="24"/>
  <c r="I26" i="24"/>
  <c r="E26" i="24"/>
  <c r="T25" i="24"/>
  <c r="S25" i="24"/>
  <c r="Q25" i="24"/>
  <c r="M25" i="24"/>
  <c r="I25" i="24"/>
  <c r="E25" i="24"/>
  <c r="T24" i="24"/>
  <c r="S24" i="24"/>
  <c r="Q24" i="24"/>
  <c r="M24" i="24"/>
  <c r="I24" i="24"/>
  <c r="E24" i="24"/>
  <c r="T23" i="24"/>
  <c r="S23" i="24"/>
  <c r="Q23" i="24"/>
  <c r="M23" i="24"/>
  <c r="I23" i="24"/>
  <c r="E23" i="24"/>
  <c r="T22" i="24"/>
  <c r="S22" i="24"/>
  <c r="Q22" i="24"/>
  <c r="M22" i="24"/>
  <c r="I22" i="24"/>
  <c r="E22" i="24"/>
  <c r="T21" i="24"/>
  <c r="S21" i="24"/>
  <c r="Q21" i="24"/>
  <c r="M21" i="24"/>
  <c r="I21" i="24"/>
  <c r="E21" i="24"/>
  <c r="T20" i="24"/>
  <c r="S20" i="24"/>
  <c r="Q20" i="24"/>
  <c r="M20" i="24"/>
  <c r="I20" i="24"/>
  <c r="E20" i="24"/>
  <c r="T19" i="24"/>
  <c r="S19" i="24"/>
  <c r="Q19" i="24"/>
  <c r="M19" i="24"/>
  <c r="I19" i="24"/>
  <c r="E19" i="24"/>
  <c r="K24" i="21"/>
  <c r="H24" i="21"/>
  <c r="G24" i="21"/>
  <c r="D24" i="21"/>
  <c r="C24" i="21"/>
  <c r="P24" i="21"/>
  <c r="O24" i="21"/>
  <c r="L24" i="21"/>
  <c r="E19" i="16"/>
  <c r="E18" i="16"/>
  <c r="E24" i="16"/>
  <c r="E23" i="16"/>
  <c r="E29" i="16"/>
  <c r="E28" i="16"/>
  <c r="E34" i="16"/>
  <c r="E33" i="16"/>
  <c r="C20" i="16"/>
  <c r="G30" i="16"/>
  <c r="P38" i="23"/>
  <c r="O38" i="23"/>
  <c r="L38" i="23"/>
  <c r="K38" i="23"/>
  <c r="H38" i="23"/>
  <c r="G38" i="23"/>
  <c r="D38" i="23"/>
  <c r="C38" i="23"/>
  <c r="T37" i="23"/>
  <c r="S37" i="23"/>
  <c r="U37" i="23" s="1"/>
  <c r="Q37" i="23"/>
  <c r="M37" i="23"/>
  <c r="I37" i="23"/>
  <c r="E37" i="23"/>
  <c r="T36" i="23"/>
  <c r="S36" i="23"/>
  <c r="U36" i="23" s="1"/>
  <c r="Q36" i="23"/>
  <c r="M36" i="23"/>
  <c r="I36" i="23"/>
  <c r="E36" i="23"/>
  <c r="U35" i="23"/>
  <c r="T35" i="23"/>
  <c r="S35" i="23"/>
  <c r="Q35" i="23"/>
  <c r="M35" i="23"/>
  <c r="I35" i="23"/>
  <c r="E35" i="23"/>
  <c r="T34" i="23"/>
  <c r="T38" i="23" s="1"/>
  <c r="S34" i="23"/>
  <c r="U34" i="23" s="1"/>
  <c r="Q34" i="23"/>
  <c r="M34" i="23"/>
  <c r="I34" i="23"/>
  <c r="E34" i="23"/>
  <c r="T33" i="23"/>
  <c r="S33" i="23"/>
  <c r="S38" i="23" s="1"/>
  <c r="Q33" i="23"/>
  <c r="Q38" i="23" s="1"/>
  <c r="M33" i="23"/>
  <c r="M38" i="23" s="1"/>
  <c r="I33" i="23"/>
  <c r="I38" i="23" s="1"/>
  <c r="E33" i="23"/>
  <c r="E38" i="23" s="1"/>
  <c r="Q24" i="23"/>
  <c r="P24" i="23"/>
  <c r="O24" i="23"/>
  <c r="L24" i="23"/>
  <c r="K24" i="23"/>
  <c r="H24" i="23"/>
  <c r="G24" i="23"/>
  <c r="D24" i="23"/>
  <c r="C24" i="23"/>
  <c r="U23" i="23"/>
  <c r="T23" i="23"/>
  <c r="S23" i="23"/>
  <c r="Q23" i="23"/>
  <c r="M23" i="23"/>
  <c r="I23" i="23"/>
  <c r="E23" i="23"/>
  <c r="T22" i="23"/>
  <c r="U22" i="23" s="1"/>
  <c r="S22" i="23"/>
  <c r="Q22" i="23"/>
  <c r="M22" i="23"/>
  <c r="I22" i="23"/>
  <c r="E22" i="23"/>
  <c r="T21" i="23"/>
  <c r="S21" i="23"/>
  <c r="U21" i="23" s="1"/>
  <c r="Q21" i="23"/>
  <c r="M21" i="23"/>
  <c r="I21" i="23"/>
  <c r="E21" i="23"/>
  <c r="T20" i="23"/>
  <c r="S20" i="23"/>
  <c r="U20" i="23" s="1"/>
  <c r="Q20" i="23"/>
  <c r="M20" i="23"/>
  <c r="I20" i="23"/>
  <c r="E20" i="23"/>
  <c r="U19" i="23"/>
  <c r="T19" i="23"/>
  <c r="T24" i="23" s="1"/>
  <c r="S19" i="23"/>
  <c r="S24" i="23" s="1"/>
  <c r="Q19" i="23"/>
  <c r="M19" i="23"/>
  <c r="M24" i="23" s="1"/>
  <c r="I19" i="23"/>
  <c r="I24" i="23" s="1"/>
  <c r="E19" i="23"/>
  <c r="E24" i="23" s="1"/>
  <c r="Q39" i="21"/>
  <c r="Q38" i="21"/>
  <c r="Q37" i="21"/>
  <c r="Q36" i="21"/>
  <c r="Q35" i="21"/>
  <c r="M39" i="21"/>
  <c r="M38" i="21"/>
  <c r="M37" i="21"/>
  <c r="M36" i="21"/>
  <c r="M35" i="21"/>
  <c r="I39" i="21"/>
  <c r="I38" i="21"/>
  <c r="I37" i="21"/>
  <c r="I36" i="21"/>
  <c r="I35" i="21"/>
  <c r="E39" i="21"/>
  <c r="E38" i="21"/>
  <c r="E37" i="21"/>
  <c r="E36" i="21"/>
  <c r="E35" i="21"/>
  <c r="T39" i="21"/>
  <c r="S39" i="21"/>
  <c r="T38" i="21"/>
  <c r="S38" i="21"/>
  <c r="T37" i="21"/>
  <c r="S37" i="21"/>
  <c r="T36" i="21"/>
  <c r="S36" i="21"/>
  <c r="T35" i="21"/>
  <c r="S35" i="21"/>
  <c r="P40" i="21"/>
  <c r="O40" i="21"/>
  <c r="L40" i="21"/>
  <c r="K40" i="21"/>
  <c r="H40" i="21"/>
  <c r="G40" i="21"/>
  <c r="D40" i="21"/>
  <c r="C40" i="21"/>
  <c r="T23" i="21"/>
  <c r="S23" i="21"/>
  <c r="Q23" i="21"/>
  <c r="M23" i="21"/>
  <c r="I23" i="21"/>
  <c r="E23" i="21"/>
  <c r="T22" i="21"/>
  <c r="S22" i="21"/>
  <c r="Q22" i="21"/>
  <c r="M22" i="21"/>
  <c r="I22" i="21"/>
  <c r="E22" i="21"/>
  <c r="T21" i="21"/>
  <c r="S21" i="21"/>
  <c r="Q21" i="21"/>
  <c r="M21" i="21"/>
  <c r="I21" i="21"/>
  <c r="E21" i="21"/>
  <c r="T20" i="21"/>
  <c r="S20" i="21"/>
  <c r="Q20" i="21"/>
  <c r="M20" i="21"/>
  <c r="I20" i="21"/>
  <c r="E20" i="21"/>
  <c r="T19" i="21"/>
  <c r="S19" i="21"/>
  <c r="Q19" i="21"/>
  <c r="M19" i="21"/>
  <c r="I19" i="21"/>
  <c r="E19" i="21"/>
  <c r="P65" i="20"/>
  <c r="O65" i="20"/>
  <c r="L65" i="20"/>
  <c r="K65" i="20"/>
  <c r="H65" i="20"/>
  <c r="G65" i="20"/>
  <c r="D65" i="20"/>
  <c r="C65" i="20"/>
  <c r="T64" i="20"/>
  <c r="S64" i="20"/>
  <c r="Q64" i="20"/>
  <c r="M64" i="20"/>
  <c r="I64" i="20"/>
  <c r="E64" i="20"/>
  <c r="T63" i="20"/>
  <c r="S63" i="20"/>
  <c r="Q63" i="20"/>
  <c r="M63" i="20"/>
  <c r="I63" i="20"/>
  <c r="E63" i="20"/>
  <c r="T62" i="20"/>
  <c r="S62" i="20"/>
  <c r="Q62" i="20"/>
  <c r="M62" i="20"/>
  <c r="I62" i="20"/>
  <c r="E62" i="20"/>
  <c r="T61" i="20"/>
  <c r="S61" i="20"/>
  <c r="Q61" i="20"/>
  <c r="M61" i="20"/>
  <c r="I61" i="20"/>
  <c r="E61" i="20"/>
  <c r="T60" i="20"/>
  <c r="S60" i="20"/>
  <c r="Q60" i="20"/>
  <c r="M60" i="20"/>
  <c r="I60" i="20"/>
  <c r="E60" i="20"/>
  <c r="T59" i="20"/>
  <c r="S59" i="20"/>
  <c r="Q59" i="20"/>
  <c r="M59" i="20"/>
  <c r="I59" i="20"/>
  <c r="E59" i="20"/>
  <c r="T58" i="20"/>
  <c r="S58" i="20"/>
  <c r="Q58" i="20"/>
  <c r="M58" i="20"/>
  <c r="I58" i="20"/>
  <c r="E58" i="20"/>
  <c r="T57" i="20"/>
  <c r="S57" i="20"/>
  <c r="Q57" i="20"/>
  <c r="M57" i="20"/>
  <c r="I57" i="20"/>
  <c r="E57" i="20"/>
  <c r="T56" i="20"/>
  <c r="S56" i="20"/>
  <c r="Q56" i="20"/>
  <c r="M56" i="20"/>
  <c r="I56" i="20"/>
  <c r="E56" i="20"/>
  <c r="T55" i="20"/>
  <c r="S55" i="20"/>
  <c r="Q55" i="20"/>
  <c r="M55" i="20"/>
  <c r="I55" i="20"/>
  <c r="E55" i="20"/>
  <c r="T54" i="20"/>
  <c r="S54" i="20"/>
  <c r="Q54" i="20"/>
  <c r="M54" i="20"/>
  <c r="I54" i="20"/>
  <c r="E54" i="20"/>
  <c r="T53" i="20"/>
  <c r="S53" i="20"/>
  <c r="Q53" i="20"/>
  <c r="M53" i="20"/>
  <c r="I53" i="20"/>
  <c r="E53" i="20"/>
  <c r="T52" i="20"/>
  <c r="S52" i="20"/>
  <c r="Q52" i="20"/>
  <c r="M52" i="20"/>
  <c r="I52" i="20"/>
  <c r="E52" i="20"/>
  <c r="T51" i="20"/>
  <c r="S51" i="20"/>
  <c r="Q51" i="20"/>
  <c r="M51" i="20"/>
  <c r="I51" i="20"/>
  <c r="E51" i="20"/>
  <c r="T50" i="20"/>
  <c r="S50" i="20"/>
  <c r="Q50" i="20"/>
  <c r="M50" i="20"/>
  <c r="I50" i="20"/>
  <c r="E50" i="20"/>
  <c r="T49" i="20"/>
  <c r="S49" i="20"/>
  <c r="Q49" i="20"/>
  <c r="M49" i="20"/>
  <c r="I49" i="20"/>
  <c r="E49" i="20"/>
  <c r="T48" i="20"/>
  <c r="S48" i="20"/>
  <c r="Q48" i="20"/>
  <c r="M48" i="20"/>
  <c r="I48" i="20"/>
  <c r="E48" i="20"/>
  <c r="T47" i="20"/>
  <c r="S47" i="20"/>
  <c r="Q47" i="20"/>
  <c r="M47" i="20"/>
  <c r="I47" i="20"/>
  <c r="E47" i="20"/>
  <c r="P37" i="20"/>
  <c r="O37" i="20"/>
  <c r="L37" i="20"/>
  <c r="K37" i="20"/>
  <c r="H37" i="20"/>
  <c r="G37" i="20"/>
  <c r="D37" i="20"/>
  <c r="C37" i="20"/>
  <c r="T36" i="20"/>
  <c r="S36" i="20"/>
  <c r="Q36" i="20"/>
  <c r="M36" i="20"/>
  <c r="I36" i="20"/>
  <c r="E36" i="20"/>
  <c r="T35" i="20"/>
  <c r="S35" i="20"/>
  <c r="Q35" i="20"/>
  <c r="M35" i="20"/>
  <c r="I35" i="20"/>
  <c r="E35" i="20"/>
  <c r="T34" i="20"/>
  <c r="S34" i="20"/>
  <c r="Q34" i="20"/>
  <c r="M34" i="20"/>
  <c r="I34" i="20"/>
  <c r="E34" i="20"/>
  <c r="T33" i="20"/>
  <c r="S33" i="20"/>
  <c r="Q33" i="20"/>
  <c r="M33" i="20"/>
  <c r="I33" i="20"/>
  <c r="E33" i="20"/>
  <c r="T32" i="20"/>
  <c r="S32" i="20"/>
  <c r="Q32" i="20"/>
  <c r="M32" i="20"/>
  <c r="I32" i="20"/>
  <c r="E32" i="20"/>
  <c r="T31" i="20"/>
  <c r="S31" i="20"/>
  <c r="Q31" i="20"/>
  <c r="M31" i="20"/>
  <c r="I31" i="20"/>
  <c r="E31" i="20"/>
  <c r="T30" i="20"/>
  <c r="S30" i="20"/>
  <c r="Q30" i="20"/>
  <c r="M30" i="20"/>
  <c r="I30" i="20"/>
  <c r="E30" i="20"/>
  <c r="T29" i="20"/>
  <c r="S29" i="20"/>
  <c r="Q29" i="20"/>
  <c r="M29" i="20"/>
  <c r="I29" i="20"/>
  <c r="E29" i="20"/>
  <c r="T28" i="20"/>
  <c r="S28" i="20"/>
  <c r="Q28" i="20"/>
  <c r="M28" i="20"/>
  <c r="I28" i="20"/>
  <c r="E28" i="20"/>
  <c r="T27" i="20"/>
  <c r="S27" i="20"/>
  <c r="Q27" i="20"/>
  <c r="M27" i="20"/>
  <c r="I27" i="20"/>
  <c r="E27" i="20"/>
  <c r="T26" i="20"/>
  <c r="S26" i="20"/>
  <c r="Q26" i="20"/>
  <c r="M26" i="20"/>
  <c r="I26" i="20"/>
  <c r="E26" i="20"/>
  <c r="T25" i="20"/>
  <c r="S25" i="20"/>
  <c r="Q25" i="20"/>
  <c r="M25" i="20"/>
  <c r="I25" i="20"/>
  <c r="E25" i="20"/>
  <c r="T24" i="20"/>
  <c r="S24" i="20"/>
  <c r="Q24" i="20"/>
  <c r="M24" i="20"/>
  <c r="I24" i="20"/>
  <c r="E24" i="20"/>
  <c r="T23" i="20"/>
  <c r="S23" i="20"/>
  <c r="Q23" i="20"/>
  <c r="M23" i="20"/>
  <c r="I23" i="20"/>
  <c r="E23" i="20"/>
  <c r="T22" i="20"/>
  <c r="S22" i="20"/>
  <c r="Q22" i="20"/>
  <c r="M22" i="20"/>
  <c r="I22" i="20"/>
  <c r="E22" i="20"/>
  <c r="T21" i="20"/>
  <c r="S21" i="20"/>
  <c r="Q21" i="20"/>
  <c r="M21" i="20"/>
  <c r="I21" i="20"/>
  <c r="E21" i="20"/>
  <c r="T20" i="20"/>
  <c r="S20" i="20"/>
  <c r="Q20" i="20"/>
  <c r="M20" i="20"/>
  <c r="I20" i="20"/>
  <c r="E20" i="20"/>
  <c r="T19" i="20"/>
  <c r="S19" i="20"/>
  <c r="Q19" i="20"/>
  <c r="M19" i="20"/>
  <c r="I19" i="20"/>
  <c r="E19" i="20"/>
  <c r="T57" i="19"/>
  <c r="S57" i="19"/>
  <c r="T20" i="19"/>
  <c r="S20" i="19"/>
  <c r="H35" i="16"/>
  <c r="G35" i="16"/>
  <c r="D35" i="16"/>
  <c r="C35" i="16"/>
  <c r="H30" i="16"/>
  <c r="D30" i="16"/>
  <c r="C30" i="16"/>
  <c r="D25" i="16"/>
  <c r="C25" i="16"/>
  <c r="H25" i="16"/>
  <c r="G25" i="16"/>
  <c r="H20" i="16"/>
  <c r="G20" i="16"/>
  <c r="D20" i="16"/>
  <c r="I34" i="16"/>
  <c r="I33" i="16"/>
  <c r="I29" i="16"/>
  <c r="I28" i="16"/>
  <c r="I24" i="16"/>
  <c r="I23" i="16"/>
  <c r="I19" i="16"/>
  <c r="I18" i="16"/>
  <c r="U22" i="20" l="1"/>
  <c r="Q66" i="24"/>
  <c r="I37" i="20"/>
  <c r="U53" i="20"/>
  <c r="U30" i="20"/>
  <c r="M24" i="21"/>
  <c r="M37" i="24"/>
  <c r="I37" i="24"/>
  <c r="E20" i="16"/>
  <c r="I30" i="16"/>
  <c r="U50" i="24"/>
  <c r="U61" i="20"/>
  <c r="Q24" i="21"/>
  <c r="I24" i="21"/>
  <c r="T24" i="21"/>
  <c r="E24" i="21"/>
  <c r="S24" i="21"/>
  <c r="U26" i="20"/>
  <c r="U34" i="20"/>
  <c r="M65" i="20"/>
  <c r="U51" i="20"/>
  <c r="U48" i="20"/>
  <c r="U52" i="20"/>
  <c r="U56" i="20"/>
  <c r="U60" i="20"/>
  <c r="U64" i="20"/>
  <c r="U22" i="24"/>
  <c r="U26" i="24"/>
  <c r="U34" i="24"/>
  <c r="Q37" i="24"/>
  <c r="U21" i="24"/>
  <c r="U20" i="24"/>
  <c r="U36" i="24"/>
  <c r="U29" i="24"/>
  <c r="U25" i="24"/>
  <c r="U33" i="24"/>
  <c r="U31" i="24"/>
  <c r="U30" i="24"/>
  <c r="U24" i="24"/>
  <c r="U19" i="24"/>
  <c r="U28" i="24"/>
  <c r="T37" i="24"/>
  <c r="U23" i="24"/>
  <c r="U32" i="24"/>
  <c r="U27" i="24"/>
  <c r="E37" i="24"/>
  <c r="U35" i="24"/>
  <c r="M66" i="24"/>
  <c r="U48" i="24"/>
  <c r="U52" i="24"/>
  <c r="U56" i="24"/>
  <c r="U60" i="24"/>
  <c r="U64" i="24"/>
  <c r="U53" i="24"/>
  <c r="U65" i="24"/>
  <c r="I66" i="24"/>
  <c r="U55" i="24"/>
  <c r="U63" i="24"/>
  <c r="U54" i="24"/>
  <c r="U62" i="24"/>
  <c r="U51" i="24"/>
  <c r="E66" i="24"/>
  <c r="S66" i="24"/>
  <c r="U59" i="24"/>
  <c r="U49" i="24"/>
  <c r="U58" i="24"/>
  <c r="U57" i="24"/>
  <c r="U61" i="24"/>
  <c r="I25" i="16"/>
  <c r="E35" i="16"/>
  <c r="E30" i="16"/>
  <c r="E25" i="16"/>
  <c r="I20" i="16"/>
  <c r="U20" i="19"/>
  <c r="S37" i="24"/>
  <c r="T66" i="24"/>
  <c r="I35" i="16"/>
  <c r="U24" i="23"/>
  <c r="U33" i="23"/>
  <c r="U38" i="23" s="1"/>
  <c r="E40" i="21"/>
  <c r="U38" i="21"/>
  <c r="U37" i="21"/>
  <c r="U35" i="21"/>
  <c r="U39" i="21"/>
  <c r="T40" i="21"/>
  <c r="U36" i="21"/>
  <c r="S40" i="21"/>
  <c r="U23" i="21"/>
  <c r="U22" i="21"/>
  <c r="U20" i="21"/>
  <c r="U19" i="21"/>
  <c r="U21" i="21"/>
  <c r="M40" i="21"/>
  <c r="I40" i="21"/>
  <c r="Q40" i="21"/>
  <c r="Q65" i="20"/>
  <c r="U63" i="20"/>
  <c r="U59" i="20"/>
  <c r="U54" i="20"/>
  <c r="U62" i="20"/>
  <c r="I65" i="20"/>
  <c r="U55" i="20"/>
  <c r="U57" i="20"/>
  <c r="S65" i="20"/>
  <c r="T65" i="20"/>
  <c r="U50" i="20"/>
  <c r="E65" i="20"/>
  <c r="U49" i="20"/>
  <c r="U58" i="20"/>
  <c r="U25" i="20"/>
  <c r="U32" i="20"/>
  <c r="U36" i="20"/>
  <c r="Q37" i="20"/>
  <c r="U28" i="20"/>
  <c r="M37" i="20"/>
  <c r="U27" i="20"/>
  <c r="U31" i="20"/>
  <c r="U35" i="20"/>
  <c r="U33" i="20"/>
  <c r="U20" i="20"/>
  <c r="U23" i="20"/>
  <c r="U19" i="20"/>
  <c r="U29" i="20"/>
  <c r="U24" i="20"/>
  <c r="E37" i="20"/>
  <c r="U21" i="20"/>
  <c r="S37" i="20"/>
  <c r="T37" i="20"/>
  <c r="U47" i="20"/>
  <c r="U57" i="19"/>
  <c r="H40" i="16"/>
  <c r="U66" i="24" l="1"/>
  <c r="U37" i="24"/>
  <c r="U24" i="21"/>
  <c r="U40" i="21"/>
  <c r="U65" i="20"/>
  <c r="U37" i="20"/>
  <c r="D40" i="16" l="1"/>
  <c r="C40" i="16"/>
  <c r="G40" i="16"/>
  <c r="I40" i="16" s="1"/>
  <c r="E39" i="16"/>
  <c r="I38" i="16"/>
  <c r="E40" i="16" l="1"/>
  <c r="I39" i="16"/>
  <c r="T38" i="19"/>
  <c r="T45" i="19" s="1"/>
  <c r="S38" i="19"/>
  <c r="U38" i="19" l="1"/>
  <c r="U45" i="19" s="1"/>
  <c r="S45" i="19"/>
  <c r="Q75" i="19"/>
  <c r="Q82" i="19" s="1"/>
  <c r="E75" i="19"/>
  <c r="E82" i="19" s="1"/>
  <c r="M75" i="19"/>
  <c r="M82" i="19" s="1"/>
  <c r="I75" i="19"/>
  <c r="I82" i="19" s="1"/>
  <c r="O75" i="19"/>
  <c r="O82" i="19" s="1"/>
  <c r="C75" i="19"/>
  <c r="C82" i="19" s="1"/>
  <c r="D75" i="19"/>
  <c r="D82" i="19" s="1"/>
  <c r="G75" i="19"/>
  <c r="G82" i="19" s="1"/>
  <c r="P75" i="19"/>
  <c r="P82" i="19" s="1"/>
  <c r="H75" i="19"/>
  <c r="H82" i="19" s="1"/>
  <c r="K75" i="19"/>
  <c r="K82" i="19" s="1"/>
  <c r="L75" i="19"/>
  <c r="L82" i="19" s="1"/>
  <c r="T75" i="19" l="1"/>
  <c r="T82" i="19" s="1"/>
  <c r="S75" i="19"/>
  <c r="U75" i="19" l="1"/>
  <c r="U82" i="19" s="1"/>
  <c r="S82" i="19"/>
</calcChain>
</file>

<file path=xl/sharedStrings.xml><?xml version="1.0" encoding="utf-8"?>
<sst xmlns="http://schemas.openxmlformats.org/spreadsheetml/2006/main" count="505" uniqueCount="135">
  <si>
    <t>SUPERINTENDENCIA DE BANCOS</t>
  </si>
  <si>
    <t>GERENCIA DE ANÁLISIS Y REGULACIÓN</t>
  </si>
  <si>
    <t>Boletín Estadístico y Financiero</t>
  </si>
  <si>
    <t>EMPRESAS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</si>
  <si>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</si>
  <si>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Superintendencia de Bancos</t>
  </si>
  <si>
    <t>Gerencia de Análisis y Regulación</t>
  </si>
  <si>
    <t>Índice</t>
  </si>
  <si>
    <t>Por Tipo de Entidad</t>
  </si>
  <si>
    <t>Por Zona Geográfica</t>
  </si>
  <si>
    <t xml:space="preserve">Por Actividad Principal del Deudor </t>
  </si>
  <si>
    <t xml:space="preserve">Por Rango  de Saldo </t>
  </si>
  <si>
    <t>Ir a inicio</t>
  </si>
  <si>
    <t>Al 31/12/2022</t>
  </si>
  <si>
    <t>Cantidad</t>
  </si>
  <si>
    <t>Tipo de Empresa</t>
  </si>
  <si>
    <t>Sin Financiamiento</t>
  </si>
  <si>
    <t>Con Financiamiento (*)</t>
  </si>
  <si>
    <t>Total</t>
  </si>
  <si>
    <t>i- Micro</t>
  </si>
  <si>
    <t>ii- Pequeña</t>
  </si>
  <si>
    <t>iii- Mediana</t>
  </si>
  <si>
    <t>iv- Grande</t>
  </si>
  <si>
    <t>Total General</t>
  </si>
  <si>
    <t>Acceso al Crédito por Tipo de Entidad</t>
  </si>
  <si>
    <t xml:space="preserve">Cantidad de Operaciones </t>
  </si>
  <si>
    <t>MN</t>
  </si>
  <si>
    <t>ME</t>
  </si>
  <si>
    <t xml:space="preserve">Bancos </t>
  </si>
  <si>
    <t>Total Micro</t>
  </si>
  <si>
    <t>Total Pequeña</t>
  </si>
  <si>
    <t>Total Mediana</t>
  </si>
  <si>
    <t>Total Grande</t>
  </si>
  <si>
    <t>Total (i + ii + iii + iv)</t>
  </si>
  <si>
    <t>Acceso al Crédito por Departamento</t>
  </si>
  <si>
    <t>Saldo crédito (en millones de Guaraníes)</t>
  </si>
  <si>
    <t>ALTO PARAGUAY</t>
  </si>
  <si>
    <t>ALTO PARANA</t>
  </si>
  <si>
    <t>AMAMBAY</t>
  </si>
  <si>
    <t>BOQUERON</t>
  </si>
  <si>
    <t>CAAGUAZU</t>
  </si>
  <si>
    <t>CAAZAPA</t>
  </si>
  <si>
    <t>CANINDEYU</t>
  </si>
  <si>
    <t>CAPITAL</t>
  </si>
  <si>
    <t>CENTRAL</t>
  </si>
  <si>
    <t>CONCEPCION</t>
  </si>
  <si>
    <t>CORDILLERA</t>
  </si>
  <si>
    <t>GUAIRA</t>
  </si>
  <si>
    <t>ITAPUA</t>
  </si>
  <si>
    <t>MISIONES</t>
  </si>
  <si>
    <t>NEEMBUCU</t>
  </si>
  <si>
    <t>PARAGUARI</t>
  </si>
  <si>
    <t>PTE. HAYES</t>
  </si>
  <si>
    <t>SAN PEDRO</t>
  </si>
  <si>
    <t>TOTAL</t>
  </si>
  <si>
    <t>Cantidad de Operaciones</t>
  </si>
  <si>
    <t>(*) Se considera como Zona, la Región Geográfica declarada por el contribuyente ante la SET.</t>
  </si>
  <si>
    <t xml:space="preserve">Acceso al Crédito según la Actividad principal del Deudor </t>
  </si>
  <si>
    <t>AGRICULTURA</t>
  </si>
  <si>
    <t>ALQUILER DE VIVIENDAS</t>
  </si>
  <si>
    <t>BEBIDAS Y TABACO</t>
  </si>
  <si>
    <t>COMERCIO</t>
  </si>
  <si>
    <t>CONSTRUCCIÓN</t>
  </si>
  <si>
    <t xml:space="preserve">FABRICACIÓN DE PRODUCTOS QUÍMICOS </t>
  </si>
  <si>
    <t>FORESTAL</t>
  </si>
  <si>
    <t xml:space="preserve">GANADERÍA Y PESCA </t>
  </si>
  <si>
    <t>INDUSTRIAS MANUFACTURERAS</t>
  </si>
  <si>
    <t>INTERMEDIACIÓN FINANCIERA</t>
  </si>
  <si>
    <t>MINERIA</t>
  </si>
  <si>
    <t xml:space="preserve">OTRAS INDUSTRIAS </t>
  </si>
  <si>
    <t>OTROS</t>
  </si>
  <si>
    <t>PROUCCIÓN DE CARNE</t>
  </si>
  <si>
    <t>RESTAURANTES Y HOTELES</t>
  </si>
  <si>
    <t>SERVICIOS</t>
  </si>
  <si>
    <t>SERVICIOS BÁSICOS</t>
  </si>
  <si>
    <t>TRANSPORTE</t>
  </si>
  <si>
    <t>(*) Se considera como Actividad, la Actividad Principal declarada por el contribuyente ante la SET.</t>
  </si>
  <si>
    <t xml:space="preserve">Estratificación del Saldo de Deuda </t>
  </si>
  <si>
    <t>0 a 50 MM PYG</t>
  </si>
  <si>
    <t>50 a 150 MM PYG</t>
  </si>
  <si>
    <t>150 a 500 MM PYG</t>
  </si>
  <si>
    <t>500 a 1.500 MM PYG</t>
  </si>
  <si>
    <t>1.500 MM PYG +</t>
  </si>
  <si>
    <t xml:space="preserve">(*) Para la estratificación se considera el saldo de cada operación. </t>
  </si>
  <si>
    <t xml:space="preserve">(*) Para la estratificación se considera la deuda total de cada cliente con financiamiento en los Bancos y Financieras del País </t>
  </si>
  <si>
    <t>Saldo crédito 
(en millones de Guaraníes)</t>
  </si>
  <si>
    <t>RANGO</t>
  </si>
  <si>
    <t>1.</t>
  </si>
  <si>
    <t>2.</t>
  </si>
  <si>
    <t>3.</t>
  </si>
  <si>
    <t>4.</t>
  </si>
  <si>
    <t>Los importes correspondientes a Moneda Extranjera se encuentran expresados en Guaranies, de acuerdo a la Cotización Referencial Mensual publicada por el Banco Central del Paraguay.</t>
  </si>
  <si>
    <t>La cantidad de operaciones no representa cantidad de personas.</t>
  </si>
  <si>
    <t>Acceso a Créditos de Bancos y Financieras (*)</t>
  </si>
  <si>
    <t>Acceso al Crédito de Bancos y Financieras</t>
  </si>
  <si>
    <t>NOTAS GENERALES</t>
  </si>
  <si>
    <r>
      <t xml:space="preserve">Los datos crediticios corresponden a información reportada por </t>
    </r>
    <r>
      <rPr>
        <b/>
        <sz val="11"/>
        <color theme="1"/>
        <rFont val="Baskerville"/>
      </rPr>
      <t>Bancos y Financieras</t>
    </r>
    <r>
      <rPr>
        <sz val="11"/>
        <color theme="1"/>
        <rFont val="Baskerville"/>
      </rPr>
      <t xml:space="preserve"> a la Central de Información de la Superintendencia de Bancos - Banco Central del Paraguay-</t>
    </r>
  </si>
  <si>
    <r>
      <t xml:space="preserve">(*) Con operaciones financieras activas en </t>
    </r>
    <r>
      <rPr>
        <b/>
        <sz val="14"/>
        <color theme="1"/>
        <rFont val="Baskerville"/>
      </rPr>
      <t>Bancos y Empresas Financieras</t>
    </r>
  </si>
  <si>
    <r>
      <t xml:space="preserve">Tipo Empresa /
  </t>
    </r>
    <r>
      <rPr>
        <sz val="12"/>
        <color theme="1"/>
        <rFont val="Baskerville"/>
      </rPr>
      <t xml:space="preserve"> Tipo Entidad Financiera</t>
    </r>
  </si>
  <si>
    <t>Acceso al Crédito por Entidad</t>
  </si>
  <si>
    <t xml:space="preserve">Financiera UENO S.A.E.C.A. </t>
  </si>
  <si>
    <t xml:space="preserve">Financiera Paraguayo - Japonesa  S.A.E.C.A. </t>
  </si>
  <si>
    <t xml:space="preserve">Finexpar S.A.E.C.A. </t>
  </si>
  <si>
    <t xml:space="preserve">Finlatina S.A. de Finanzas </t>
  </si>
  <si>
    <t xml:space="preserve">Tú Financiera S.A.E.C.A. </t>
  </si>
  <si>
    <t xml:space="preserve">Fic S.A. de Finanzas </t>
  </si>
  <si>
    <t xml:space="preserve">Banco Nacional de Fomento </t>
  </si>
  <si>
    <t xml:space="preserve">Solar Banco S.A.E  </t>
  </si>
  <si>
    <t xml:space="preserve">Banco BASA S.A. </t>
  </si>
  <si>
    <t xml:space="preserve">Banco Continental S.A.E.C.A. </t>
  </si>
  <si>
    <t xml:space="preserve">Visión Banco S.A.E.C.A. </t>
  </si>
  <si>
    <t xml:space="preserve">Banco Río S.A.E.C.A. </t>
  </si>
  <si>
    <t xml:space="preserve">Banco Familiar S.A.E.C.A. </t>
  </si>
  <si>
    <t xml:space="preserve">Banco Atlas S.A. </t>
  </si>
  <si>
    <t xml:space="preserve">Banco para la Comercialización y Producción S.A. - Bancop S.A. </t>
  </si>
  <si>
    <t xml:space="preserve">Interfisa Banco S.A.E.C.A. </t>
  </si>
  <si>
    <t xml:space="preserve">Banco Itaú Paraguay S.A. </t>
  </si>
  <si>
    <t xml:space="preserve">Sudameris Bank S.A.E.C.A. </t>
  </si>
  <si>
    <t xml:space="preserve">Banco GNB Paraguay S.A. </t>
  </si>
  <si>
    <t xml:space="preserve">Banco Do Brasil S.A. </t>
  </si>
  <si>
    <t xml:space="preserve">Banco de la Nación Argentina </t>
  </si>
  <si>
    <t xml:space="preserve">Citibank N.A. </t>
  </si>
  <si>
    <t>Fondo Ganadero</t>
  </si>
  <si>
    <t xml:space="preserve">BANCOS </t>
  </si>
  <si>
    <t>FINANCIERAS - FONDO GANADERO</t>
  </si>
  <si>
    <t>Financieras - Fondo Ganadero</t>
  </si>
  <si>
    <t>Por Entidad</t>
  </si>
  <si>
    <t>Microempresa: ocupa hasta 10 personas y factura anualmente hasta un equivalente a G.500 millones;
Pequeña empresa: ocupa hasta 30 personas y factura anualmente hasta un equivalente a G.2.500 millones;
Mediana Empresa: ocupa hasta 50 personas y factura anualmente hasta un equivalente a G.6.000 millones;
Empresa grande: ocupa más de 50 personas y factura anualmente un importe mayor a G.6.000 millones.</t>
  </si>
  <si>
    <r>
      <t xml:space="preserve">Unidades económicas consideradas </t>
    </r>
    <r>
      <rPr>
        <b/>
        <sz val="11"/>
        <color theme="1"/>
        <rFont val="Baskerville"/>
      </rPr>
      <t>MIPYMES</t>
    </r>
    <r>
      <rPr>
        <sz val="11"/>
        <color theme="1"/>
        <rFont val="Baskerville"/>
      </rPr>
      <t xml:space="preserve"> o </t>
    </r>
    <r>
      <rPr>
        <b/>
        <sz val="11"/>
        <color theme="1"/>
        <rFont val="Baskerville"/>
      </rPr>
      <t xml:space="preserve">grandes empresas. </t>
    </r>
    <r>
      <rPr>
        <sz val="11"/>
        <color theme="1"/>
        <rFont val="Baskerville"/>
      </rPr>
      <t xml:space="preserve">Listado proporcionado por la </t>
    </r>
    <r>
      <rPr>
        <b/>
        <sz val="11"/>
        <color theme="1"/>
        <rFont val="Baskerville"/>
      </rPr>
      <t xml:space="preserve">Subsecretaría de Estado de Tributación (SET), </t>
    </r>
    <r>
      <rPr>
        <sz val="11"/>
        <color theme="1"/>
        <rFont val="Baskerville"/>
      </rPr>
      <t>confeccionado al: 31.12.2021</t>
    </r>
  </si>
  <si>
    <t>1a</t>
  </si>
  <si>
    <t>1b</t>
  </si>
  <si>
    <t>CATEGORÍA</t>
  </si>
  <si>
    <t>Acceso al Crédito por Categoría de la Operación</t>
  </si>
  <si>
    <t xml:space="preserve">(*) Para la categorización se considera la categoría de la operación no la del cliente. </t>
  </si>
  <si>
    <t>Por Categoría de Riesgo de la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</si>
</sst>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Baskerville Old Face"/>
      <family val="1"/>
    </font>
    <font>
      <b/>
      <sz val="18"/>
      <color theme="0"/>
      <name val="Baskerville Old Face"/>
      <family val="1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sz val="18"/>
      <name val="Calibri"/>
      <family val="2"/>
      <scheme val="minor"/>
    </font>
    <font>
      <sz val="26"/>
      <name val="Baskerville Old Face"/>
      <family val="1"/>
    </font>
    <font>
      <sz val="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Baskerville Old Face"/>
      <family val="1"/>
    </font>
    <font>
      <u/>
      <sz val="7.5"/>
      <color indexed="12"/>
      <name val="Courier"/>
      <family val="3"/>
    </font>
    <font>
      <sz val="13"/>
      <name val="Baskerville Old Face"/>
      <family val="1"/>
    </font>
    <font>
      <u/>
      <sz val="12"/>
      <name val="Baskerville Old Face"/>
      <family val="1"/>
    </font>
    <font>
      <sz val="12"/>
      <name val="Baskerville Old Face"/>
      <family val="1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Baskerville Old Face"/>
      <family val="1"/>
    </font>
    <font>
      <u/>
      <sz val="16"/>
      <name val="Baskerville Old Face"/>
      <family val="1"/>
    </font>
    <font>
      <sz val="16"/>
      <color theme="0"/>
      <name val="Calibri"/>
      <family val="2"/>
      <scheme val="minor"/>
    </font>
    <font>
      <sz val="10"/>
      <color theme="1"/>
      <name val="Baskerville"/>
    </font>
    <font>
      <b/>
      <sz val="10"/>
      <color theme="1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u/>
      <sz val="11"/>
      <color theme="10"/>
      <name val="Baskerville"/>
    </font>
    <font>
      <b/>
      <sz val="14"/>
      <name val="Baskerville"/>
    </font>
    <font>
      <sz val="14"/>
      <color theme="1"/>
      <name val="Baskerville"/>
    </font>
    <font>
      <b/>
      <sz val="12"/>
      <color theme="1"/>
      <name val="Baskerville"/>
    </font>
    <font>
      <sz val="12"/>
      <color theme="1"/>
      <name val="Baskerville"/>
    </font>
    <font>
      <b/>
      <sz val="14"/>
      <color theme="1"/>
      <name val="Baskerville"/>
    </font>
    <font>
      <b/>
      <u/>
      <sz val="10"/>
      <color theme="10"/>
      <name val="Baskerville"/>
    </font>
    <font>
      <b/>
      <sz val="20"/>
      <name val="Baskerville"/>
    </font>
    <font>
      <b/>
      <i/>
      <sz val="10"/>
      <color theme="0"/>
      <name val="Calibri"/>
      <family val="2"/>
      <scheme val="minor"/>
    </font>
    <font>
      <b/>
      <sz val="23"/>
      <name val="Baskerville Old Face"/>
      <family val="1"/>
    </font>
    <font>
      <u/>
      <sz val="16"/>
      <color rgb="FF000099"/>
      <name val="Calibri"/>
      <family val="2"/>
      <scheme val="minor"/>
    </font>
    <font>
      <u/>
      <sz val="16"/>
      <color rgb="FF000099"/>
      <name val="Baskerville Old Face"/>
      <family val="1"/>
    </font>
    <font>
      <sz val="16"/>
      <color rgb="FF000099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96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9" fillId="0" borderId="0"/>
    <xf numFmtId="0" fontId="11" fillId="0" borderId="0" applyProtection="0"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2" fillId="2" borderId="0" xfId="0" applyFont="1" applyFill="1"/>
    <xf numFmtId="41" fontId="3" fillId="2" borderId="0" xfId="1" applyFont="1" applyFill="1" applyBorder="1"/>
    <xf numFmtId="0" fontId="3" fillId="2" borderId="0" xfId="0" applyFont="1" applyFill="1"/>
    <xf numFmtId="0" fontId="0" fillId="2" borderId="0" xfId="0" applyFill="1"/>
    <xf numFmtId="0" fontId="5" fillId="2" borderId="0" xfId="2" applyFont="1" applyFill="1"/>
    <xf numFmtId="41" fontId="0" fillId="0" borderId="0" xfId="0" applyNumberFormat="1"/>
    <xf numFmtId="37" fontId="10" fillId="3" borderId="0" xfId="10" applyFont="1" applyFill="1"/>
    <xf numFmtId="37" fontId="10" fillId="0" borderId="0" xfId="10" applyFont="1"/>
    <xf numFmtId="0" fontId="12" fillId="0" borderId="0" xfId="11" applyFont="1" applyAlignment="1" applyProtection="1">
      <alignment wrapText="1"/>
    </xf>
    <xf numFmtId="0" fontId="13" fillId="0" borderId="0" xfId="11" applyFont="1" applyAlignment="1" applyProtection="1">
      <alignment wrapText="1"/>
    </xf>
    <xf numFmtId="0" fontId="14" fillId="0" borderId="0" xfId="11" applyFont="1" applyAlignment="1" applyProtection="1">
      <alignment wrapText="1"/>
    </xf>
    <xf numFmtId="37" fontId="16" fillId="0" borderId="0" xfId="10" applyFont="1"/>
    <xf numFmtId="37" fontId="20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14" fontId="17" fillId="0" borderId="0" xfId="10" applyNumberFormat="1" applyFont="1"/>
    <xf numFmtId="14" fontId="20" fillId="0" borderId="0" xfId="10" applyNumberFormat="1" applyFont="1" applyAlignment="1">
      <alignment horizontal="center"/>
    </xf>
    <xf numFmtId="37" fontId="21" fillId="3" borderId="0" xfId="10" applyFont="1" applyFill="1"/>
    <xf numFmtId="37" fontId="16" fillId="3" borderId="0" xfId="10" applyFont="1" applyFill="1"/>
    <xf numFmtId="37" fontId="8" fillId="3" borderId="0" xfId="10" applyFont="1" applyFill="1"/>
    <xf numFmtId="37" fontId="21" fillId="0" borderId="0" xfId="10" applyFont="1"/>
    <xf numFmtId="37" fontId="22" fillId="0" borderId="0" xfId="10" applyFont="1"/>
    <xf numFmtId="37" fontId="24" fillId="0" borderId="0" xfId="10" applyFont="1"/>
    <xf numFmtId="37" fontId="7" fillId="3" borderId="0" xfId="10" applyFont="1" applyFill="1"/>
    <xf numFmtId="37" fontId="25" fillId="0" borderId="0" xfId="12" applyNumberFormat="1" applyFont="1" applyFill="1" applyAlignment="1" applyProtection="1"/>
    <xf numFmtId="37" fontId="26" fillId="0" borderId="0" xfId="10" applyFont="1"/>
    <xf numFmtId="37" fontId="25" fillId="0" borderId="0" xfId="10" applyFont="1"/>
    <xf numFmtId="0" fontId="5" fillId="2" borderId="0" xfId="2" applyFont="1" applyFill="1" applyBorder="1"/>
    <xf numFmtId="0" fontId="2" fillId="2" borderId="3" xfId="0" applyFont="1" applyFill="1" applyBorder="1"/>
    <xf numFmtId="41" fontId="3" fillId="2" borderId="1" xfId="1" applyFont="1" applyFill="1" applyBorder="1"/>
    <xf numFmtId="41" fontId="3" fillId="5" borderId="0" xfId="1" applyFont="1" applyFill="1" applyBorder="1"/>
    <xf numFmtId="41" fontId="3" fillId="5" borderId="1" xfId="1" applyFont="1" applyFill="1" applyBorder="1"/>
    <xf numFmtId="41" fontId="0" fillId="0" borderId="0" xfId="1" applyFont="1"/>
    <xf numFmtId="0" fontId="27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2" borderId="0" xfId="1" applyFont="1" applyFill="1"/>
    <xf numFmtId="41" fontId="0" fillId="2" borderId="3" xfId="1" applyFont="1" applyFill="1" applyBorder="1"/>
    <xf numFmtId="41" fontId="0" fillId="0" borderId="3" xfId="1" applyFont="1" applyBorder="1"/>
    <xf numFmtId="41" fontId="0" fillId="2" borderId="0" xfId="1" applyFont="1" applyFill="1" applyBorder="1"/>
    <xf numFmtId="41" fontId="0" fillId="2" borderId="0" xfId="1" applyFont="1" applyFill="1" applyAlignment="1">
      <alignment horizontal="center" vertical="center"/>
    </xf>
    <xf numFmtId="41" fontId="2" fillId="2" borderId="0" xfId="1" applyFont="1" applyFill="1" applyBorder="1" applyAlignment="1">
      <alignment horizontal="center" vertical="center"/>
    </xf>
    <xf numFmtId="41" fontId="0" fillId="2" borderId="0" xfId="1" applyFont="1" applyFill="1" applyBorder="1" applyAlignment="1">
      <alignment horizontal="center" vertical="center"/>
    </xf>
    <xf numFmtId="41" fontId="2" fillId="2" borderId="0" xfId="1" applyFont="1" applyFill="1" applyAlignment="1">
      <alignment horizontal="center"/>
    </xf>
    <xf numFmtId="41" fontId="2" fillId="2" borderId="0" xfId="1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41" fontId="27" fillId="0" borderId="0" xfId="1" applyFont="1"/>
    <xf numFmtId="0" fontId="27" fillId="0" borderId="0" xfId="0" applyFont="1"/>
    <xf numFmtId="41" fontId="0" fillId="0" borderId="1" xfId="1" applyFont="1" applyBorder="1"/>
    <xf numFmtId="41" fontId="27" fillId="5" borderId="0" xfId="1" applyFont="1" applyFill="1"/>
    <xf numFmtId="37" fontId="29" fillId="0" borderId="0" xfId="10" applyFont="1"/>
    <xf numFmtId="37" fontId="30" fillId="0" borderId="0" xfId="12" applyNumberFormat="1" applyFont="1" applyFill="1" applyAlignment="1" applyProtection="1">
      <alignment horizontal="left"/>
    </xf>
    <xf numFmtId="37" fontId="30" fillId="0" borderId="0" xfId="12" applyNumberFormat="1" applyFont="1" applyFill="1" applyAlignment="1" applyProtection="1"/>
    <xf numFmtId="37" fontId="31" fillId="0" borderId="0" xfId="10" applyFont="1"/>
    <xf numFmtId="37" fontId="29" fillId="0" borderId="0" xfId="10" applyFont="1" applyAlignment="1">
      <alignment horizontal="left" indent="2"/>
    </xf>
    <xf numFmtId="0" fontId="32" fillId="2" borderId="0" xfId="0" applyFont="1" applyFill="1"/>
    <xf numFmtId="37" fontId="10" fillId="4" borderId="0" xfId="10" applyFont="1" applyFill="1"/>
    <xf numFmtId="0" fontId="34" fillId="2" borderId="0" xfId="0" applyFont="1" applyFill="1" applyAlignment="1">
      <alignment horizontal="left" vertical="top" wrapText="1"/>
    </xf>
    <xf numFmtId="0" fontId="36" fillId="2" borderId="0" xfId="2" applyFont="1" applyFill="1" applyBorder="1"/>
    <xf numFmtId="0" fontId="36" fillId="2" borderId="0" xfId="2" applyFont="1" applyFill="1"/>
    <xf numFmtId="0" fontId="34" fillId="2" borderId="0" xfId="0" applyFont="1" applyFill="1"/>
    <xf numFmtId="9" fontId="34" fillId="0" borderId="0" xfId="3" applyFont="1"/>
    <xf numFmtId="0" fontId="34" fillId="0" borderId="0" xfId="0" applyFont="1"/>
    <xf numFmtId="0" fontId="35" fillId="2" borderId="3" xfId="0" applyFont="1" applyFill="1" applyBorder="1"/>
    <xf numFmtId="0" fontId="34" fillId="2" borderId="3" xfId="0" applyFont="1" applyFill="1" applyBorder="1"/>
    <xf numFmtId="9" fontId="34" fillId="0" borderId="3" xfId="3" applyFont="1" applyBorder="1"/>
    <xf numFmtId="0" fontId="34" fillId="0" borderId="3" xfId="0" applyFont="1" applyBorder="1"/>
    <xf numFmtId="0" fontId="39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center"/>
    </xf>
    <xf numFmtId="9" fontId="34" fillId="0" borderId="0" xfId="3" applyFont="1" applyBorder="1"/>
    <xf numFmtId="0" fontId="39" fillId="2" borderId="0" xfId="0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top" wrapText="1"/>
    </xf>
    <xf numFmtId="0" fontId="39" fillId="2" borderId="0" xfId="0" applyFont="1" applyFill="1"/>
    <xf numFmtId="41" fontId="40" fillId="2" borderId="0" xfId="1" applyFont="1" applyFill="1" applyBorder="1"/>
    <xf numFmtId="41" fontId="39" fillId="5" borderId="0" xfId="1" applyFont="1" applyFill="1" applyBorder="1"/>
    <xf numFmtId="41" fontId="34" fillId="2" borderId="0" xfId="1" applyFont="1" applyFill="1" applyBorder="1"/>
    <xf numFmtId="41" fontId="40" fillId="2" borderId="1" xfId="1" applyFont="1" applyFill="1" applyBorder="1"/>
    <xf numFmtId="41" fontId="39" fillId="5" borderId="1" xfId="1" applyFont="1" applyFill="1" applyBorder="1"/>
    <xf numFmtId="41" fontId="39" fillId="2" borderId="0" xfId="1" applyFont="1" applyFill="1" applyBorder="1"/>
    <xf numFmtId="41" fontId="35" fillId="2" borderId="0" xfId="1" applyFont="1" applyFill="1" applyBorder="1"/>
    <xf numFmtId="0" fontId="40" fillId="2" borderId="0" xfId="0" applyFont="1" applyFill="1"/>
    <xf numFmtId="0" fontId="38" fillId="2" borderId="0" xfId="0" applyFont="1" applyFill="1"/>
    <xf numFmtId="0" fontId="42" fillId="2" borderId="0" xfId="2" applyFont="1" applyFill="1"/>
    <xf numFmtId="0" fontId="42" fillId="2" borderId="0" xfId="2" applyFont="1" applyFill="1" applyBorder="1"/>
    <xf numFmtId="0" fontId="34" fillId="2" borderId="0" xfId="0" applyFont="1" applyFill="1" applyAlignment="1">
      <alignment horizontal="center" vertical="center"/>
    </xf>
    <xf numFmtId="0" fontId="33" fillId="2" borderId="3" xfId="0" applyFont="1" applyFill="1" applyBorder="1"/>
    <xf numFmtId="41" fontId="34" fillId="0" borderId="0" xfId="1" applyFont="1"/>
    <xf numFmtId="0" fontId="35" fillId="2" borderId="0" xfId="0" applyFont="1" applyFill="1"/>
    <xf numFmtId="41" fontId="32" fillId="2" borderId="0" xfId="1" applyFont="1" applyFill="1" applyBorder="1"/>
    <xf numFmtId="41" fontId="33" fillId="2" borderId="0" xfId="1" applyFont="1" applyFill="1" applyBorder="1"/>
    <xf numFmtId="0" fontId="39" fillId="2" borderId="0" xfId="0" applyFont="1" applyFill="1" applyAlignment="1">
      <alignment horizontal="left"/>
    </xf>
    <xf numFmtId="0" fontId="39" fillId="2" borderId="2" xfId="0" applyFont="1" applyFill="1" applyBorder="1" applyAlignment="1">
      <alignment horizontal="center"/>
    </xf>
    <xf numFmtId="0" fontId="40" fillId="0" borderId="0" xfId="0" applyFont="1"/>
    <xf numFmtId="0" fontId="39" fillId="2" borderId="0" xfId="0" applyFont="1" applyFill="1" applyAlignment="1">
      <alignment horizontal="center"/>
    </xf>
    <xf numFmtId="0" fontId="39" fillId="2" borderId="1" xfId="0" applyFont="1" applyFill="1" applyBorder="1" applyAlignment="1">
      <alignment horizontal="center"/>
    </xf>
    <xf numFmtId="41" fontId="40" fillId="0" borderId="0" xfId="1" applyFont="1"/>
    <xf numFmtId="0" fontId="39" fillId="5" borderId="0" xfId="0" applyFont="1" applyFill="1"/>
    <xf numFmtId="0" fontId="40" fillId="2" borderId="0" xfId="0" applyFont="1" applyFill="1" applyAlignment="1">
      <alignment horizontal="left" indent="2"/>
    </xf>
    <xf numFmtId="41" fontId="34" fillId="2" borderId="0" xfId="1" applyFont="1" applyFill="1"/>
    <xf numFmtId="41" fontId="34" fillId="2" borderId="3" xfId="1" applyFont="1" applyFill="1" applyBorder="1"/>
    <xf numFmtId="41" fontId="34" fillId="0" borderId="3" xfId="1" applyFont="1" applyBorder="1"/>
    <xf numFmtId="41" fontId="34" fillId="2" borderId="0" xfId="1" applyFont="1" applyFill="1" applyAlignment="1">
      <alignment horizontal="center" vertical="center"/>
    </xf>
    <xf numFmtId="41" fontId="35" fillId="2" borderId="0" xfId="1" applyFont="1" applyFill="1" applyBorder="1" applyAlignment="1">
      <alignment horizontal="center" vertical="center"/>
    </xf>
    <xf numFmtId="41" fontId="34" fillId="2" borderId="0" xfId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41" fontId="35" fillId="2" borderId="0" xfId="1" applyFont="1" applyFill="1" applyAlignment="1">
      <alignment horizontal="center"/>
    </xf>
    <xf numFmtId="41" fontId="35" fillId="2" borderId="0" xfId="1" applyFont="1" applyFill="1" applyBorder="1" applyAlignment="1">
      <alignment horizontal="center"/>
    </xf>
    <xf numFmtId="41" fontId="35" fillId="2" borderId="1" xfId="1" applyFont="1" applyFill="1" applyBorder="1" applyAlignment="1">
      <alignment horizontal="center"/>
    </xf>
    <xf numFmtId="41" fontId="34" fillId="5" borderId="0" xfId="1" applyFont="1" applyFill="1" applyBorder="1"/>
    <xf numFmtId="41" fontId="32" fillId="5" borderId="0" xfId="1" applyFont="1" applyFill="1" applyBorder="1"/>
    <xf numFmtId="41" fontId="34" fillId="0" borderId="1" xfId="1" applyFont="1" applyBorder="1"/>
    <xf numFmtId="41" fontId="32" fillId="2" borderId="1" xfId="1" applyFont="1" applyFill="1" applyBorder="1"/>
    <xf numFmtId="41" fontId="32" fillId="5" borderId="1" xfId="1" applyFont="1" applyFill="1" applyBorder="1"/>
    <xf numFmtId="0" fontId="35" fillId="0" borderId="0" xfId="0" applyFont="1"/>
    <xf numFmtId="41" fontId="35" fillId="0" borderId="0" xfId="1" applyFont="1"/>
    <xf numFmtId="41" fontId="35" fillId="5" borderId="0" xfId="1" applyFont="1" applyFill="1"/>
    <xf numFmtId="0" fontId="33" fillId="2" borderId="0" xfId="0" applyFont="1" applyFill="1"/>
    <xf numFmtId="41" fontId="33" fillId="2" borderId="0" xfId="1" applyFont="1" applyFill="1" applyBorder="1" applyAlignment="1">
      <alignment horizontal="center"/>
    </xf>
    <xf numFmtId="41" fontId="33" fillId="2" borderId="0" xfId="1" applyFont="1" applyFill="1" applyBorder="1" applyAlignment="1">
      <alignment horizontal="center" vertical="center"/>
    </xf>
    <xf numFmtId="41" fontId="33" fillId="2" borderId="0" xfId="1" applyFont="1" applyFill="1" applyAlignment="1">
      <alignment horizontal="center"/>
    </xf>
    <xf numFmtId="41" fontId="33" fillId="2" borderId="1" xfId="1" applyFont="1" applyFill="1" applyBorder="1" applyAlignment="1">
      <alignment horizontal="center"/>
    </xf>
    <xf numFmtId="3" fontId="34" fillId="2" borderId="0" xfId="1" applyNumberFormat="1" applyFont="1" applyFill="1" applyBorder="1"/>
    <xf numFmtId="3" fontId="34" fillId="2" borderId="0" xfId="1" applyNumberFormat="1" applyFont="1" applyFill="1"/>
    <xf numFmtId="3" fontId="34" fillId="5" borderId="0" xfId="1" applyNumberFormat="1" applyFont="1" applyFill="1" applyBorder="1"/>
    <xf numFmtId="3" fontId="34" fillId="0" borderId="0" xfId="1" applyNumberFormat="1" applyFont="1"/>
    <xf numFmtId="3" fontId="32" fillId="2" borderId="0" xfId="1" applyNumberFormat="1" applyFont="1" applyFill="1" applyBorder="1"/>
    <xf numFmtId="3" fontId="32" fillId="5" borderId="0" xfId="1" applyNumberFormat="1" applyFont="1" applyFill="1" applyBorder="1"/>
    <xf numFmtId="3" fontId="34" fillId="0" borderId="1" xfId="1" applyNumberFormat="1" applyFont="1" applyBorder="1"/>
    <xf numFmtId="3" fontId="32" fillId="2" borderId="1" xfId="1" applyNumberFormat="1" applyFont="1" applyFill="1" applyBorder="1"/>
    <xf numFmtId="3" fontId="32" fillId="5" borderId="1" xfId="1" applyNumberFormat="1" applyFont="1" applyFill="1" applyBorder="1"/>
    <xf numFmtId="3" fontId="35" fillId="0" borderId="0" xfId="1" applyNumberFormat="1" applyFont="1"/>
    <xf numFmtId="3" fontId="35" fillId="5" borderId="0" xfId="1" applyNumberFormat="1" applyFont="1" applyFill="1"/>
    <xf numFmtId="0" fontId="34" fillId="2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41" fontId="34" fillId="0" borderId="0" xfId="0" applyNumberFormat="1" applyFont="1"/>
    <xf numFmtId="0" fontId="34" fillId="2" borderId="0" xfId="0" applyFont="1" applyFill="1" applyAlignment="1">
      <alignment horizontal="left" indent="2"/>
    </xf>
    <xf numFmtId="0" fontId="34" fillId="0" borderId="0" xfId="0" applyFont="1" applyAlignment="1">
      <alignment horizontal="left" indent="2"/>
    </xf>
    <xf numFmtId="41" fontId="35" fillId="5" borderId="0" xfId="1" applyFont="1" applyFill="1" applyBorder="1"/>
    <xf numFmtId="41" fontId="35" fillId="2" borderId="0" xfId="1" applyFont="1" applyFill="1"/>
    <xf numFmtId="41" fontId="34" fillId="0" borderId="0" xfId="1" applyFont="1" applyAlignment="1">
      <alignment horizontal="center" vertical="center"/>
    </xf>
    <xf numFmtId="37" fontId="44" fillId="3" borderId="0" xfId="10" applyFont="1" applyFill="1"/>
    <xf numFmtId="41" fontId="34" fillId="2" borderId="1" xfId="1" applyFont="1" applyFill="1" applyBorder="1"/>
    <xf numFmtId="41" fontId="34" fillId="5" borderId="1" xfId="1" applyFont="1" applyFill="1" applyBorder="1"/>
    <xf numFmtId="41" fontId="34" fillId="0" borderId="0" xfId="1" applyFont="1" applyBorder="1"/>
    <xf numFmtId="0" fontId="34" fillId="2" borderId="0" xfId="0" applyFont="1" applyFill="1" applyAlignment="1">
      <alignment horizontal="left" vertical="top" wrapText="1"/>
    </xf>
    <xf numFmtId="37" fontId="21" fillId="4" borderId="0" xfId="10" applyFont="1" applyFill="1" applyAlignment="1">
      <alignment horizontal="center" vertical="top" wrapText="1"/>
    </xf>
    <xf numFmtId="37" fontId="18" fillId="0" borderId="0" xfId="10" applyFont="1" applyAlignment="1">
      <alignment horizontal="center"/>
    </xf>
    <xf numFmtId="37" fontId="15" fillId="4" borderId="0" xfId="10" applyFont="1" applyFill="1" applyAlignment="1">
      <alignment horizontal="center"/>
    </xf>
    <xf numFmtId="0" fontId="33" fillId="2" borderId="0" xfId="0" applyFont="1" applyFill="1" applyAlignment="1">
      <alignment horizontal="left" vertical="center"/>
    </xf>
    <xf numFmtId="37" fontId="10" fillId="4" borderId="0" xfId="10" applyFont="1" applyFill="1" applyAlignment="1">
      <alignment horizontal="center"/>
    </xf>
    <xf numFmtId="37" fontId="16" fillId="4" borderId="0" xfId="10" applyFont="1" applyFill="1" applyAlignment="1">
      <alignment horizontal="center" vertical="center"/>
    </xf>
    <xf numFmtId="37" fontId="19" fillId="0" borderId="0" xfId="10" applyFont="1" applyAlignment="1">
      <alignment horizontal="center"/>
    </xf>
    <xf numFmtId="14" fontId="45" fillId="0" borderId="0" xfId="10" applyNumberFormat="1" applyFont="1" applyAlignment="1">
      <alignment horizontal="center"/>
    </xf>
    <xf numFmtId="37" fontId="16" fillId="3" borderId="0" xfId="10" applyFont="1" applyFill="1" applyAlignment="1">
      <alignment horizontal="center"/>
    </xf>
    <xf numFmtId="0" fontId="39" fillId="2" borderId="1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14" fontId="34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left" wrapText="1"/>
    </xf>
    <xf numFmtId="0" fontId="39" fillId="2" borderId="0" xfId="0" applyFont="1" applyFill="1" applyAlignment="1">
      <alignment horizontal="left"/>
    </xf>
    <xf numFmtId="0" fontId="39" fillId="2" borderId="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wrapText="1"/>
    </xf>
    <xf numFmtId="0" fontId="39" fillId="2" borderId="2" xfId="0" applyFont="1" applyFill="1" applyBorder="1" applyAlignment="1">
      <alignment horizontal="center"/>
    </xf>
    <xf numFmtId="0" fontId="43" fillId="2" borderId="0" xfId="0" applyFont="1" applyFill="1" applyAlignment="1">
      <alignment horizontal="center" vertical="center"/>
    </xf>
    <xf numFmtId="41" fontId="35" fillId="2" borderId="2" xfId="1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41" fontId="35" fillId="2" borderId="2" xfId="1" applyFont="1" applyFill="1" applyBorder="1" applyAlignment="1">
      <alignment horizontal="center" vertical="center" wrapText="1"/>
    </xf>
    <xf numFmtId="41" fontId="33" fillId="2" borderId="2" xfId="1" applyFont="1" applyFill="1" applyBorder="1" applyAlignment="1">
      <alignment horizontal="center" vertical="center"/>
    </xf>
    <xf numFmtId="0" fontId="33" fillId="2" borderId="0" xfId="0" applyFont="1" applyFill="1" applyAlignment="1">
      <alignment horizontal="left"/>
    </xf>
    <xf numFmtId="41" fontId="33" fillId="2" borderId="2" xfId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/>
    </xf>
    <xf numFmtId="41" fontId="2" fillId="2" borderId="2" xfId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41" fontId="2" fillId="2" borderId="2" xfId="1" applyFont="1" applyFill="1" applyBorder="1" applyAlignment="1">
      <alignment horizontal="center" vertical="center" wrapText="1"/>
    </xf>
    <xf numFmtId="0" fontId="4" fillId="2" borderId="0" xfId="2" applyFill="1"/>
    <xf numFmtId="0" fontId="46" fillId="0" borderId="0" xfId="2" applyFont="1"/>
    <xf numFmtId="37" fontId="47" fillId="0" borderId="0" xfId="12" applyNumberFormat="1" applyFont="1" applyFill="1" applyAlignment="1" applyProtection="1"/>
    <xf numFmtId="37" fontId="46" fillId="0" borderId="0" xfId="2" applyNumberFormat="1" applyFont="1" applyFill="1" applyAlignment="1" applyProtection="1"/>
    <xf numFmtId="37" fontId="48" fillId="0" borderId="0" xfId="10" applyFont="1"/>
    <xf numFmtId="37" fontId="46" fillId="0" borderId="0" xfId="2" applyNumberFormat="1" applyFont="1"/>
    <xf numFmtId="37" fontId="47" fillId="0" borderId="0" xfId="10" applyFont="1"/>
  </cellXfs>
  <cellStyles count="13">
    <cellStyle name="Hipervínculo" xfId="2" builtinId="8"/>
    <cellStyle name="Hipervínculo 2" xfId="12" xr:uid="{234B6F96-9BD4-499C-BB59-1DC0D772F1A5}"/>
    <cellStyle name="Millares [0]" xfId="1" builtinId="6"/>
    <cellStyle name="Millares [0] 2" xfId="8" xr:uid="{00000000-0005-0000-0000-000003000000}"/>
    <cellStyle name="Millares [0] 3" xfId="6" xr:uid="{00000000-0005-0000-0000-000004000000}"/>
    <cellStyle name="Normal" xfId="0" builtinId="0"/>
    <cellStyle name="Normal 2" xfId="7" xr:uid="{00000000-0005-0000-0000-000006000000}"/>
    <cellStyle name="Normal 2 14 2" xfId="10" xr:uid="{182F237F-C731-4AE5-8E19-31414F3EDA7D}"/>
    <cellStyle name="Normal 3" xfId="4" xr:uid="{00000000-0005-0000-0000-000007000000}"/>
    <cellStyle name="Normal_BG-bcos-Jul-2001" xfId="11" xr:uid="{9B80EDB6-8829-4CFB-91A8-1A2D58DF0C95}"/>
    <cellStyle name="Porcentaje" xfId="3" builtinId="5"/>
    <cellStyle name="Porcentaje 2" xfId="9" xr:uid="{00000000-0005-0000-0000-000009000000}"/>
    <cellStyle name="Porcentaje 3" xfId="5" xr:uid="{00000000-0005-0000-0000-00000A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38100</xdr:rowOff>
    </xdr:from>
    <xdr:to>
      <xdr:col>7</xdr:col>
      <xdr:colOff>340995</xdr:colOff>
      <xdr:row>7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C3B7D9D-5ABF-40C9-84F3-D160D84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1336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9CD2F-C1F6-47B3-B5EB-E1ADC37C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83820</xdr:rowOff>
    </xdr:from>
    <xdr:to>
      <xdr:col>4</xdr:col>
      <xdr:colOff>249555</xdr:colOff>
      <xdr:row>5</xdr:row>
      <xdr:rowOff>243840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0B7877-6804-4A0C-9D17-ABAECBC0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82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1</xdr:row>
      <xdr:rowOff>116840</xdr:rowOff>
    </xdr:from>
    <xdr:to>
      <xdr:col>2</xdr:col>
      <xdr:colOff>249556</xdr:colOff>
      <xdr:row>8</xdr:row>
      <xdr:rowOff>88900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F98ACD-C985-4372-8EF0-DC36AF85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294640"/>
          <a:ext cx="1631315" cy="12674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31283</xdr:colOff>
      <xdr:row>1</xdr:row>
      <xdr:rowOff>97456</xdr:rowOff>
    </xdr:from>
    <xdr:to>
      <xdr:col>1</xdr:col>
      <xdr:colOff>1631483</xdr:colOff>
      <xdr:row>7</xdr:row>
      <xdr:rowOff>304800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055C-5CF0-405A-84AF-9CE5FF4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78" y="281940"/>
          <a:ext cx="1600200" cy="13142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78741</xdr:colOff>
      <xdr:row>1</xdr:row>
      <xdr:rowOff>129540</xdr:rowOff>
    </xdr:from>
    <xdr:to>
      <xdr:col>1</xdr:col>
      <xdr:colOff>1682751</xdr:colOff>
      <xdr:row>7</xdr:row>
      <xdr:rowOff>330200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A8F227-CD6B-4332-BD25-C59C5E90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1" y="307340"/>
          <a:ext cx="1604010" cy="126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34291</xdr:colOff>
      <xdr:row>1</xdr:row>
      <xdr:rowOff>72390</xdr:rowOff>
    </xdr:from>
    <xdr:to>
      <xdr:col>1</xdr:col>
      <xdr:colOff>1638301</xdr:colOff>
      <xdr:row>7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1F9DD-2062-49F2-BF6F-DE9E7120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1" y="253365"/>
          <a:ext cx="1604010" cy="12896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25137</xdr:colOff>
      <xdr:row>1</xdr:row>
      <xdr:rowOff>40475</xdr:rowOff>
    </xdr:from>
    <xdr:to>
      <xdr:col>1</xdr:col>
      <xdr:colOff>1625337</xdr:colOff>
      <xdr:row>7</xdr:row>
      <xdr:rowOff>241465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AFB61-C70C-4CEA-BA87-C11814B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90" y="218605"/>
          <a:ext cx="1600200" cy="12697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1</xdr:row>
      <xdr:rowOff>76200</xdr:rowOff>
    </xdr:from>
    <xdr:to>
      <xdr:col>1</xdr:col>
      <xdr:colOff>1577341</xdr:colOff>
      <xdr:row>7</xdr:row>
      <xdr:rowOff>281940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BA3D54-B678-4D2B-B6F7-D9DAAC13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1" y="259080"/>
          <a:ext cx="1600200" cy="1303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1</xdr:row>
      <xdr:rowOff>60960</xdr:rowOff>
    </xdr:from>
    <xdr:to>
      <xdr:col>1</xdr:col>
      <xdr:colOff>1475073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3A81C-4C98-4B11-B2F4-6703D8130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243840"/>
          <a:ext cx="1459832" cy="11887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costa/Desktop/1_BOLB%200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 Impresa"/>
      <sheetName val="Carátula"/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68C3-4860-463B-B633-CC7523C84C14}">
  <sheetPr>
    <tabColor theme="0" tint="-0.14999847407452621"/>
    <pageSetUpPr fitToPage="1"/>
  </sheetPr>
  <dimension ref="A1:N29"/>
  <sheetViews>
    <sheetView showGridLines="0" tabSelected="1" zoomScaleNormal="100" zoomScaleSheetLayoutView="80" workbookViewId="0">
      <selection activeCell="J14" sqref="J14"/>
    </sheetView>
  </sheetViews>
  <sheetFormatPr baseColWidth="10" defaultColWidth="14.6640625" defaultRowHeight="13.8" x14ac:dyDescent="0.3"/>
  <cols>
    <col min="1" max="1" width="2.88671875" style="8" customWidth="1"/>
    <col min="2" max="2" width="27.88671875" style="8" customWidth="1"/>
    <col min="3" max="5" width="13.6640625" style="8" customWidth="1"/>
    <col min="6" max="6" width="3.33203125" style="8" customWidth="1"/>
    <col min="7" max="7" width="13.6640625" style="8" customWidth="1"/>
    <col min="8" max="8" width="22.33203125" style="8" customWidth="1"/>
    <col min="9" max="12" width="13.6640625" style="8" customWidth="1"/>
    <col min="13" max="13" width="3.33203125" style="8" customWidth="1"/>
    <col min="14" max="14" width="13.6640625" style="8" customWidth="1"/>
    <col min="15" max="16384" width="14.6640625" style="8"/>
  </cols>
  <sheetData>
    <row r="1" spans="1:14" x14ac:dyDescent="0.3">
      <c r="A1" s="56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4" x14ac:dyDescent="0.3">
      <c r="A2" s="56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4" x14ac:dyDescent="0.3">
      <c r="A3" s="56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4" ht="27.75" customHeight="1" x14ac:dyDescent="0.5">
      <c r="A4" s="56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9"/>
    </row>
    <row r="5" spans="1:14" ht="18" x14ac:dyDescent="0.35">
      <c r="A5" s="56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0"/>
    </row>
    <row r="6" spans="1:14" ht="15.75" customHeight="1" x14ac:dyDescent="0.3">
      <c r="A6" s="56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1"/>
    </row>
    <row r="7" spans="1:14" x14ac:dyDescent="0.3">
      <c r="A7" s="56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8" spans="1:14" x14ac:dyDescent="0.3">
      <c r="A8" s="56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</row>
    <row r="9" spans="1:14" ht="28.8" x14ac:dyDescent="0.55000000000000004">
      <c r="A9" s="56"/>
      <c r="B9" s="148" t="s">
        <v>0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</row>
    <row r="10" spans="1:14" ht="23.4" customHeight="1" x14ac:dyDescent="0.3">
      <c r="A10" s="56"/>
      <c r="B10" s="151" t="s">
        <v>1</v>
      </c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</row>
    <row r="11" spans="1:14" ht="29.4" customHeight="1" x14ac:dyDescent="0.3">
      <c r="A11" s="56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</row>
    <row r="12" spans="1:14" ht="15.75" customHeight="1" x14ac:dyDescent="0.45">
      <c r="B12" s="147"/>
      <c r="C12" s="147"/>
      <c r="D12" s="147"/>
      <c r="E12" s="147"/>
      <c r="F12" s="147"/>
      <c r="G12" s="147"/>
      <c r="H12" s="147"/>
      <c r="I12" s="147"/>
    </row>
    <row r="13" spans="1:14" ht="33" x14ac:dyDescent="0.6">
      <c r="B13" s="152" t="s">
        <v>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</row>
    <row r="14" spans="1:14" ht="9" customHeight="1" x14ac:dyDescent="0.3"/>
    <row r="15" spans="1:14" ht="33" x14ac:dyDescent="0.6">
      <c r="B15" s="152" t="s">
        <v>3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</row>
    <row r="16" spans="1:14" ht="12.75" customHeight="1" x14ac:dyDescent="0.55000000000000004">
      <c r="B16" s="13"/>
      <c r="C16" s="13"/>
      <c r="D16" s="13"/>
      <c r="E16" s="13"/>
      <c r="F16" s="13"/>
      <c r="G16" s="13"/>
      <c r="H16" s="13"/>
      <c r="I16" s="13"/>
    </row>
    <row r="17" spans="1:13" ht="29.4" x14ac:dyDescent="0.55000000000000004">
      <c r="B17" s="153">
        <v>45291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</row>
    <row r="18" spans="1:13" ht="11.25" customHeight="1" x14ac:dyDescent="0.55000000000000004">
      <c r="B18" s="13"/>
      <c r="C18" s="13"/>
      <c r="D18" s="13"/>
      <c r="E18" s="13"/>
      <c r="F18" s="13"/>
      <c r="G18" s="13"/>
      <c r="H18" s="13"/>
      <c r="I18" s="13"/>
    </row>
    <row r="19" spans="1:13" s="4" customFormat="1" ht="21" customHeight="1" x14ac:dyDescent="0.3">
      <c r="B19" s="149" t="s">
        <v>95</v>
      </c>
      <c r="C19" s="149"/>
      <c r="D19" s="149"/>
      <c r="E19" s="149"/>
      <c r="F19" s="149"/>
      <c r="G19" s="149"/>
      <c r="H19" s="149"/>
      <c r="I19" s="55"/>
      <c r="J19" s="55"/>
      <c r="K19" s="55"/>
      <c r="L19" s="55"/>
      <c r="M19" s="55"/>
    </row>
    <row r="20" spans="1:13" s="4" customFormat="1" ht="13.5" customHeight="1" x14ac:dyDescent="0.3">
      <c r="A20" s="57" t="s">
        <v>87</v>
      </c>
      <c r="B20" s="145" t="s">
        <v>128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</row>
    <row r="21" spans="1:13" s="4" customFormat="1" ht="60.75" customHeight="1" x14ac:dyDescent="0.3">
      <c r="A21" s="57"/>
      <c r="B21" s="145" t="s">
        <v>127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</row>
    <row r="22" spans="1:13" s="4" customFormat="1" ht="14.25" customHeight="1" x14ac:dyDescent="0.3">
      <c r="A22" s="57" t="s">
        <v>88</v>
      </c>
      <c r="B22" s="145" t="s">
        <v>96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</row>
    <row r="23" spans="1:13" s="4" customFormat="1" ht="14.25" customHeight="1" x14ac:dyDescent="0.3">
      <c r="A23" s="57" t="s">
        <v>89</v>
      </c>
      <c r="B23" s="145" t="s">
        <v>91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</row>
    <row r="24" spans="1:13" s="4" customFormat="1" ht="14.25" customHeight="1" x14ac:dyDescent="0.3">
      <c r="A24" s="57" t="s">
        <v>90</v>
      </c>
      <c r="B24" s="145" t="s">
        <v>92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</row>
    <row r="25" spans="1:13" ht="28.8" x14ac:dyDescent="0.55000000000000004">
      <c r="B25" s="16"/>
      <c r="C25" s="16"/>
      <c r="D25" s="16"/>
      <c r="E25" s="16"/>
      <c r="F25" s="16"/>
      <c r="G25" s="16"/>
      <c r="H25" s="16"/>
      <c r="I25" s="16"/>
    </row>
    <row r="26" spans="1:13" ht="29.4" customHeight="1" x14ac:dyDescent="0.3">
      <c r="A26" s="56"/>
      <c r="B26" s="146" t="s">
        <v>4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13" ht="29.4" customHeight="1" x14ac:dyDescent="0.3">
      <c r="A27" s="5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</row>
    <row r="28" spans="1:13" ht="29.4" x14ac:dyDescent="0.55000000000000004">
      <c r="B28" s="14"/>
      <c r="C28" s="14"/>
      <c r="D28" s="14"/>
      <c r="E28" s="14"/>
      <c r="F28" s="14"/>
      <c r="G28" s="14"/>
      <c r="H28" s="14"/>
      <c r="I28" s="15"/>
    </row>
    <row r="29" spans="1:13" ht="29.4" x14ac:dyDescent="0.55000000000000004">
      <c r="B29" s="14"/>
      <c r="C29" s="14"/>
      <c r="D29" s="14"/>
      <c r="E29" s="14"/>
      <c r="F29" s="14"/>
      <c r="G29" s="14"/>
      <c r="H29" s="14"/>
      <c r="I29" s="15"/>
    </row>
  </sheetData>
  <mergeCells count="14">
    <mergeCell ref="B1:M8"/>
    <mergeCell ref="B10:M11"/>
    <mergeCell ref="B13:M13"/>
    <mergeCell ref="B15:M15"/>
    <mergeCell ref="B17:M17"/>
    <mergeCell ref="B24:M24"/>
    <mergeCell ref="B26:M27"/>
    <mergeCell ref="B12:I12"/>
    <mergeCell ref="B9:M9"/>
    <mergeCell ref="B20:M20"/>
    <mergeCell ref="B19:H19"/>
    <mergeCell ref="B22:M22"/>
    <mergeCell ref="B23:M23"/>
    <mergeCell ref="B21:M21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6EBF-1F1A-47CB-8913-8C4838BA231D}">
  <sheetPr>
    <tabColor rgb="FFFFFF00"/>
    <pageSetUpPr fitToPage="1"/>
  </sheetPr>
  <dimension ref="A1:W41"/>
  <sheetViews>
    <sheetView showGridLines="0" zoomScaleNormal="100" workbookViewId="0">
      <selection activeCell="I42" sqref="I42"/>
    </sheetView>
  </sheetViews>
  <sheetFormatPr baseColWidth="10" defaultColWidth="11.44140625" defaultRowHeight="14.4" x14ac:dyDescent="0.3"/>
  <cols>
    <col min="1" max="1" width="1.6640625" customWidth="1"/>
    <col min="2" max="2" width="36.6640625" customWidth="1"/>
    <col min="3" max="5" width="12.33203125" style="32" customWidth="1"/>
    <col min="6" max="6" width="2.6640625" style="32" customWidth="1"/>
    <col min="7" max="9" width="12.33203125" style="32" customWidth="1"/>
    <col min="10" max="10" width="2.6640625" style="32" customWidth="1"/>
    <col min="11" max="13" width="12.33203125" style="32" customWidth="1"/>
    <col min="14" max="14" width="2.6640625" style="32" customWidth="1"/>
    <col min="15" max="17" width="12.33203125" style="32" customWidth="1"/>
    <col min="18" max="18" width="2.6640625" style="32" customWidth="1"/>
    <col min="19" max="21" width="12.33203125" style="32" customWidth="1"/>
  </cols>
  <sheetData>
    <row r="1" spans="1:21" x14ac:dyDescent="0.3">
      <c r="A1" s="5"/>
      <c r="B1" s="5" t="s">
        <v>12</v>
      </c>
      <c r="C1" s="36"/>
      <c r="D1" s="36"/>
      <c r="E1" s="36"/>
      <c r="F1" s="36"/>
      <c r="G1" s="36"/>
      <c r="H1" s="36"/>
      <c r="I1" s="36"/>
      <c r="J1" s="36"/>
    </row>
    <row r="2" spans="1:21" x14ac:dyDescent="0.3">
      <c r="A2" s="27"/>
      <c r="B2" s="5"/>
      <c r="C2" s="36"/>
      <c r="D2" s="36"/>
      <c r="E2" s="36"/>
      <c r="F2" s="36"/>
    </row>
    <row r="3" spans="1:21" x14ac:dyDescent="0.3">
      <c r="A3" s="27"/>
      <c r="B3" s="5"/>
      <c r="C3" s="36"/>
      <c r="D3" s="36"/>
      <c r="E3" s="36"/>
      <c r="F3" s="36"/>
    </row>
    <row r="4" spans="1:21" x14ac:dyDescent="0.3">
      <c r="A4" s="27"/>
      <c r="B4" s="5"/>
      <c r="C4" s="36"/>
      <c r="D4" s="36"/>
      <c r="E4" s="36"/>
      <c r="F4" s="36"/>
    </row>
    <row r="5" spans="1:21" x14ac:dyDescent="0.3">
      <c r="A5" s="27"/>
      <c r="B5" s="5"/>
      <c r="C5" s="36"/>
      <c r="D5" s="36"/>
      <c r="E5" s="36"/>
      <c r="F5" s="36"/>
    </row>
    <row r="6" spans="1:21" x14ac:dyDescent="0.3">
      <c r="A6" s="27"/>
      <c r="B6" s="5"/>
      <c r="C6" s="36"/>
      <c r="D6" s="36"/>
      <c r="E6" s="36"/>
      <c r="F6" s="36"/>
    </row>
    <row r="7" spans="1:21" x14ac:dyDescent="0.3">
      <c r="A7" s="27"/>
      <c r="B7" s="5"/>
      <c r="C7" s="36"/>
      <c r="D7" s="36"/>
      <c r="E7" s="36"/>
      <c r="F7" s="36"/>
    </row>
    <row r="8" spans="1:21" ht="25.8" x14ac:dyDescent="0.3">
      <c r="A8" s="4"/>
      <c r="B8" s="173" t="s">
        <v>77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</row>
    <row r="9" spans="1:21" x14ac:dyDescent="0.3">
      <c r="A9" s="4"/>
      <c r="B9" s="174" t="s">
        <v>13</v>
      </c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</row>
    <row r="10" spans="1:21" ht="15" thickBot="1" x14ac:dyDescent="0.35">
      <c r="A10" s="4"/>
      <c r="B10" s="28"/>
      <c r="C10" s="37"/>
      <c r="D10" s="37"/>
      <c r="E10" s="37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spans="1:21" x14ac:dyDescent="0.3">
      <c r="A11" s="4"/>
      <c r="B11" s="4"/>
      <c r="C11" s="36"/>
      <c r="D11" s="36"/>
      <c r="E11" s="36"/>
      <c r="F11" s="36"/>
      <c r="G11" s="36"/>
      <c r="H11" s="36"/>
      <c r="I11" s="36"/>
      <c r="J11" s="36"/>
    </row>
    <row r="12" spans="1:21" x14ac:dyDescent="0.3">
      <c r="A12" s="4"/>
      <c r="B12" s="4"/>
      <c r="C12" s="36"/>
      <c r="D12" s="36"/>
      <c r="E12" s="36"/>
      <c r="F12" s="36"/>
      <c r="G12" s="36"/>
      <c r="H12" s="36"/>
      <c r="I12" s="36"/>
      <c r="J12" s="36"/>
    </row>
    <row r="13" spans="1:21" x14ac:dyDescent="0.3">
      <c r="A13" s="4"/>
      <c r="B13" s="33" t="s">
        <v>35</v>
      </c>
      <c r="C13" s="36"/>
      <c r="D13" s="36"/>
      <c r="E13" s="36"/>
      <c r="F13" s="36"/>
      <c r="G13" s="36"/>
      <c r="H13" s="36"/>
      <c r="I13" s="36"/>
      <c r="J13" s="39"/>
      <c r="R13" s="39"/>
    </row>
    <row r="14" spans="1:21" x14ac:dyDescent="0.3">
      <c r="A14" s="4"/>
      <c r="B14" s="33"/>
      <c r="C14" s="36"/>
      <c r="D14" s="36"/>
      <c r="E14" s="36"/>
      <c r="F14" s="36"/>
      <c r="G14" s="36"/>
      <c r="H14" s="36"/>
      <c r="I14" s="36"/>
      <c r="J14" s="39"/>
      <c r="N14" s="39"/>
      <c r="R14" s="39"/>
    </row>
    <row r="15" spans="1:21" s="35" customFormat="1" ht="24" customHeight="1" x14ac:dyDescent="0.3">
      <c r="A15" s="34"/>
      <c r="B15" s="175"/>
      <c r="C15" s="176" t="s">
        <v>19</v>
      </c>
      <c r="D15" s="172"/>
      <c r="E15" s="172"/>
      <c r="F15" s="40"/>
      <c r="G15" s="172" t="s">
        <v>20</v>
      </c>
      <c r="H15" s="172"/>
      <c r="I15" s="172"/>
      <c r="J15" s="41"/>
      <c r="K15" s="176" t="s">
        <v>21</v>
      </c>
      <c r="L15" s="172"/>
      <c r="M15" s="172"/>
      <c r="N15" s="42"/>
      <c r="O15" s="172" t="s">
        <v>22</v>
      </c>
      <c r="P15" s="172"/>
      <c r="Q15" s="172"/>
      <c r="R15" s="41"/>
      <c r="S15" s="172" t="s">
        <v>33</v>
      </c>
      <c r="T15" s="172"/>
      <c r="U15" s="172"/>
    </row>
    <row r="16" spans="1:21" x14ac:dyDescent="0.3">
      <c r="A16" s="4"/>
      <c r="B16" s="175"/>
      <c r="C16" s="43"/>
      <c r="D16" s="43"/>
      <c r="E16" s="43"/>
      <c r="F16" s="36"/>
      <c r="G16" s="43"/>
      <c r="H16" s="43"/>
      <c r="I16" s="43"/>
      <c r="J16" s="44"/>
      <c r="K16" s="43"/>
      <c r="L16" s="43"/>
      <c r="M16" s="43"/>
      <c r="N16" s="44"/>
      <c r="O16" s="43"/>
      <c r="P16" s="43"/>
      <c r="Q16" s="43"/>
      <c r="R16" s="44"/>
      <c r="S16" s="43"/>
      <c r="T16" s="43"/>
      <c r="U16" s="43"/>
    </row>
    <row r="17" spans="1:21" x14ac:dyDescent="0.3">
      <c r="A17" s="4"/>
      <c r="B17" s="175"/>
      <c r="C17" s="45" t="s">
        <v>26</v>
      </c>
      <c r="D17" s="45" t="s">
        <v>27</v>
      </c>
      <c r="E17" s="45" t="s">
        <v>18</v>
      </c>
      <c r="F17" s="36"/>
      <c r="G17" s="45" t="s">
        <v>26</v>
      </c>
      <c r="H17" s="45" t="s">
        <v>27</v>
      </c>
      <c r="I17" s="45" t="s">
        <v>18</v>
      </c>
      <c r="J17" s="44"/>
      <c r="K17" s="45" t="s">
        <v>26</v>
      </c>
      <c r="L17" s="45" t="s">
        <v>27</v>
      </c>
      <c r="M17" s="45" t="s">
        <v>18</v>
      </c>
      <c r="N17" s="44"/>
      <c r="O17" s="45" t="s">
        <v>26</v>
      </c>
      <c r="P17" s="45" t="s">
        <v>27</v>
      </c>
      <c r="Q17" s="45" t="s">
        <v>18</v>
      </c>
      <c r="R17" s="44"/>
      <c r="S17" s="45" t="s">
        <v>26</v>
      </c>
      <c r="T17" s="45" t="s">
        <v>27</v>
      </c>
      <c r="U17" s="45" t="s">
        <v>18</v>
      </c>
    </row>
    <row r="18" spans="1:21" x14ac:dyDescent="0.3">
      <c r="A18" s="4"/>
      <c r="B18" s="1"/>
      <c r="C18" s="2"/>
      <c r="D18" s="2"/>
      <c r="E18" s="2"/>
      <c r="F18" s="36"/>
      <c r="G18" s="2"/>
      <c r="H18" s="2"/>
      <c r="I18" s="2"/>
      <c r="J18" s="2"/>
      <c r="K18" s="2"/>
      <c r="L18" s="2"/>
      <c r="M18" s="2"/>
      <c r="N18" s="44"/>
      <c r="O18" s="2"/>
      <c r="P18" s="2"/>
      <c r="Q18" s="2"/>
      <c r="R18" s="2"/>
      <c r="S18" s="2"/>
      <c r="T18" s="2"/>
      <c r="U18" s="2"/>
    </row>
    <row r="19" spans="1:21" x14ac:dyDescent="0.3">
      <c r="A19" s="4"/>
      <c r="B19" s="3" t="s">
        <v>78</v>
      </c>
      <c r="C19" s="2">
        <v>1117554.6777039999</v>
      </c>
      <c r="D19" s="2">
        <v>16687.919415329998</v>
      </c>
      <c r="E19" s="2">
        <f>+C19+D19</f>
        <v>1134242.59711933</v>
      </c>
      <c r="F19" s="36"/>
      <c r="G19" s="2">
        <v>96643.156617999994</v>
      </c>
      <c r="H19" s="2">
        <v>4133.7547575300005</v>
      </c>
      <c r="I19" s="2">
        <f>+G19+H19</f>
        <v>100776.91137552999</v>
      </c>
      <c r="J19" s="2"/>
      <c r="K19" s="2">
        <v>12223.522367040001</v>
      </c>
      <c r="L19" s="2">
        <v>466.92795841000003</v>
      </c>
      <c r="M19" s="2">
        <f>+K19+L19</f>
        <v>12690.450325450001</v>
      </c>
      <c r="N19" s="2"/>
      <c r="O19" s="2">
        <v>8714.0081076899987</v>
      </c>
      <c r="P19" s="2">
        <v>424.10478329999995</v>
      </c>
      <c r="Q19" s="2">
        <f>+O19+P19</f>
        <v>9138.112890989998</v>
      </c>
      <c r="R19" s="2"/>
      <c r="S19" s="30">
        <f>+C19+G19+K19+O19</f>
        <v>1235135.3647967298</v>
      </c>
      <c r="T19" s="30">
        <f>+D19+H19+L19+P19</f>
        <v>21712.706914570001</v>
      </c>
      <c r="U19" s="30">
        <f>+S19+T19</f>
        <v>1256848.0717112997</v>
      </c>
    </row>
    <row r="20" spans="1:21" x14ac:dyDescent="0.3">
      <c r="B20" t="s">
        <v>79</v>
      </c>
      <c r="C20" s="32">
        <v>1471915.5508900001</v>
      </c>
      <c r="D20" s="32">
        <v>100487.60329611</v>
      </c>
      <c r="E20" s="2">
        <f t="shared" ref="E20:E23" si="0">+C20+D20</f>
        <v>1572403.15418611</v>
      </c>
      <c r="G20" s="32">
        <v>343133.53117094003</v>
      </c>
      <c r="H20" s="32">
        <v>42672.044461989979</v>
      </c>
      <c r="I20" s="2">
        <f t="shared" ref="I20:I23" si="1">+G20+H20</f>
        <v>385805.57563293003</v>
      </c>
      <c r="K20" s="32">
        <v>45451.589584000001</v>
      </c>
      <c r="L20" s="32">
        <v>5654.4068754399996</v>
      </c>
      <c r="M20" s="2">
        <f t="shared" ref="M20:M23" si="2">+K20+L20</f>
        <v>51105.996459440001</v>
      </c>
      <c r="O20" s="32">
        <v>17653.289955</v>
      </c>
      <c r="P20" s="32">
        <v>5209.2720781800017</v>
      </c>
      <c r="Q20" s="2">
        <f t="shared" ref="Q20:Q23" si="3">+O20+P20</f>
        <v>22862.562033180002</v>
      </c>
      <c r="S20" s="30">
        <f t="shared" ref="S20:T23" si="4">+C20+G20+K20+O20</f>
        <v>1878153.96159994</v>
      </c>
      <c r="T20" s="30">
        <f t="shared" si="4"/>
        <v>154023.32671171997</v>
      </c>
      <c r="U20" s="30">
        <f t="shared" ref="U20:U23" si="5">+S20+T20</f>
        <v>2032177.2883116598</v>
      </c>
    </row>
    <row r="21" spans="1:21" x14ac:dyDescent="0.3">
      <c r="B21" t="s">
        <v>80</v>
      </c>
      <c r="C21" s="32">
        <v>1576715.5145990001</v>
      </c>
      <c r="D21" s="32">
        <v>243211.51774803002</v>
      </c>
      <c r="E21" s="2">
        <f t="shared" si="0"/>
        <v>1819927.03234703</v>
      </c>
      <c r="G21" s="32">
        <v>1129188.09294582</v>
      </c>
      <c r="H21" s="32">
        <v>310867.40826655994</v>
      </c>
      <c r="I21" s="2">
        <f t="shared" si="1"/>
        <v>1440055.5012123799</v>
      </c>
      <c r="K21" s="32">
        <v>284228.14150900999</v>
      </c>
      <c r="L21" s="32">
        <v>60272.163312610006</v>
      </c>
      <c r="M21" s="2">
        <f t="shared" si="2"/>
        <v>344500.30482162</v>
      </c>
      <c r="O21" s="32">
        <v>111437.12526</v>
      </c>
      <c r="P21" s="32">
        <v>34481.838527059997</v>
      </c>
      <c r="Q21" s="2">
        <f t="shared" si="3"/>
        <v>145918.96378706</v>
      </c>
      <c r="S21" s="30">
        <f t="shared" si="4"/>
        <v>3101568.8743138299</v>
      </c>
      <c r="T21" s="30">
        <f t="shared" si="4"/>
        <v>648832.92785425996</v>
      </c>
      <c r="U21" s="30">
        <f t="shared" si="5"/>
        <v>3750401.8021680899</v>
      </c>
    </row>
    <row r="22" spans="1:21" x14ac:dyDescent="0.3">
      <c r="B22" t="s">
        <v>81</v>
      </c>
      <c r="C22" s="32">
        <v>815044.06644600001</v>
      </c>
      <c r="D22" s="32">
        <v>262599.84027296997</v>
      </c>
      <c r="E22" s="2">
        <f t="shared" si="0"/>
        <v>1077643.90671897</v>
      </c>
      <c r="G22" s="32">
        <v>1271399.50829297</v>
      </c>
      <c r="H22" s="32">
        <v>834359.00673157047</v>
      </c>
      <c r="I22" s="2">
        <f t="shared" si="1"/>
        <v>2105758.5150245405</v>
      </c>
      <c r="K22" s="32">
        <v>962322.86845900002</v>
      </c>
      <c r="L22" s="32">
        <v>371912.05668426008</v>
      </c>
      <c r="M22" s="2">
        <f t="shared" si="2"/>
        <v>1334234.92514326</v>
      </c>
      <c r="O22" s="32">
        <v>553710.29757299996</v>
      </c>
      <c r="P22" s="32">
        <v>197371.94033467001</v>
      </c>
      <c r="Q22" s="2">
        <f t="shared" si="3"/>
        <v>751082.23790766997</v>
      </c>
      <c r="S22" s="30">
        <f t="shared" si="4"/>
        <v>3602476.7407709705</v>
      </c>
      <c r="T22" s="30">
        <f t="shared" si="4"/>
        <v>1666242.8440234705</v>
      </c>
      <c r="U22" s="30">
        <f t="shared" si="5"/>
        <v>5268719.5847944412</v>
      </c>
    </row>
    <row r="23" spans="1:21" x14ac:dyDescent="0.3">
      <c r="B23" t="s">
        <v>82</v>
      </c>
      <c r="C23" s="48">
        <v>1231926.6774019999</v>
      </c>
      <c r="D23" s="48">
        <v>2070054.4206087897</v>
      </c>
      <c r="E23" s="29">
        <f t="shared" si="0"/>
        <v>3301981.0980107896</v>
      </c>
      <c r="G23" s="48">
        <v>1443439.1678220301</v>
      </c>
      <c r="H23" s="48">
        <v>1556203.57767196</v>
      </c>
      <c r="I23" s="29">
        <f t="shared" si="1"/>
        <v>2999642.7454939904</v>
      </c>
      <c r="K23" s="48">
        <v>2093383.3832534801</v>
      </c>
      <c r="L23" s="48">
        <v>3129149.7530066292</v>
      </c>
      <c r="M23" s="29">
        <f t="shared" si="2"/>
        <v>5222533.136260109</v>
      </c>
      <c r="O23" s="48">
        <v>30586776.692856774</v>
      </c>
      <c r="P23" s="48">
        <v>45998359.451775625</v>
      </c>
      <c r="Q23" s="29">
        <f t="shared" si="3"/>
        <v>76585136.144632399</v>
      </c>
      <c r="S23" s="31">
        <f t="shared" si="4"/>
        <v>35355525.921334282</v>
      </c>
      <c r="T23" s="31">
        <f t="shared" si="4"/>
        <v>52753767.203063004</v>
      </c>
      <c r="U23" s="31">
        <f t="shared" si="5"/>
        <v>88109293.124397278</v>
      </c>
    </row>
    <row r="24" spans="1:21" x14ac:dyDescent="0.3">
      <c r="B24" s="47" t="s">
        <v>54</v>
      </c>
      <c r="C24" s="46">
        <f>SUM(C19:C23)</f>
        <v>6213156.4870410003</v>
      </c>
      <c r="D24" s="46">
        <f>SUM(D19:D23)</f>
        <v>2693041.3013412296</v>
      </c>
      <c r="E24" s="46">
        <f>SUM(E19:E23)</f>
        <v>8906197.7883822285</v>
      </c>
      <c r="G24" s="46">
        <f>SUM(G19:G23)</f>
        <v>4283803.4568497604</v>
      </c>
      <c r="H24" s="46">
        <f>SUM(H19:H23)</f>
        <v>2748235.7918896102</v>
      </c>
      <c r="I24" s="46">
        <f>SUM(I19:I23)</f>
        <v>7032039.2487393711</v>
      </c>
      <c r="K24" s="46">
        <f>SUM(K19:K23)</f>
        <v>3397609.5051725302</v>
      </c>
      <c r="L24" s="46">
        <f>SUM(L19:L23)</f>
        <v>3567455.3078373494</v>
      </c>
      <c r="M24" s="46">
        <f>SUM(M19:M23)</f>
        <v>6965064.8130098786</v>
      </c>
      <c r="O24" s="46">
        <f>SUM(O19:O23)</f>
        <v>31278291.413752463</v>
      </c>
      <c r="P24" s="46">
        <f>SUM(P19:P23)</f>
        <v>46235846.607498832</v>
      </c>
      <c r="Q24" s="46">
        <f>SUM(Q19:Q23)</f>
        <v>77514138.021251306</v>
      </c>
      <c r="S24" s="49">
        <f>SUM(S19:S23)</f>
        <v>45172860.862815753</v>
      </c>
      <c r="T24" s="49">
        <f>SUM(T19:T23)</f>
        <v>55244579.00856702</v>
      </c>
      <c r="U24" s="49">
        <f>SUM(U19:U23)</f>
        <v>100417439.87138277</v>
      </c>
    </row>
    <row r="26" spans="1:21" x14ac:dyDescent="0.3">
      <c r="A26" s="4"/>
      <c r="B26" s="4"/>
      <c r="C26" s="36"/>
      <c r="D26" s="36"/>
      <c r="E26" s="36"/>
      <c r="F26" s="36"/>
      <c r="G26" s="36"/>
      <c r="H26" s="36"/>
      <c r="I26" s="36"/>
      <c r="J26" s="36"/>
    </row>
    <row r="27" spans="1:21" x14ac:dyDescent="0.3">
      <c r="A27" s="4"/>
      <c r="B27" s="33" t="s">
        <v>55</v>
      </c>
      <c r="C27" s="36"/>
      <c r="D27" s="36"/>
      <c r="E27" s="36"/>
      <c r="F27" s="36"/>
      <c r="G27" s="36"/>
      <c r="H27" s="36"/>
      <c r="I27" s="36"/>
      <c r="J27" s="39"/>
      <c r="R27" s="39"/>
    </row>
    <row r="28" spans="1:21" x14ac:dyDescent="0.3">
      <c r="A28" s="4"/>
      <c r="B28" s="33"/>
      <c r="C28" s="36"/>
      <c r="D28" s="36"/>
      <c r="E28" s="36"/>
      <c r="F28" s="36"/>
      <c r="G28" s="36"/>
      <c r="H28" s="36"/>
      <c r="I28" s="36"/>
      <c r="J28" s="39"/>
      <c r="N28" s="39"/>
      <c r="R28" s="39"/>
    </row>
    <row r="29" spans="1:21" s="35" customFormat="1" ht="24" customHeight="1" x14ac:dyDescent="0.3">
      <c r="A29" s="34"/>
      <c r="B29" s="175"/>
      <c r="C29" s="176" t="s">
        <v>19</v>
      </c>
      <c r="D29" s="172"/>
      <c r="E29" s="172"/>
      <c r="F29" s="40"/>
      <c r="G29" s="172" t="s">
        <v>20</v>
      </c>
      <c r="H29" s="172"/>
      <c r="I29" s="172"/>
      <c r="J29" s="41"/>
      <c r="K29" s="176" t="s">
        <v>21</v>
      </c>
      <c r="L29" s="172"/>
      <c r="M29" s="172"/>
      <c r="N29" s="42"/>
      <c r="O29" s="172" t="s">
        <v>22</v>
      </c>
      <c r="P29" s="172"/>
      <c r="Q29" s="172"/>
      <c r="R29" s="41"/>
      <c r="S29" s="172" t="s">
        <v>33</v>
      </c>
      <c r="T29" s="172"/>
      <c r="U29" s="172"/>
    </row>
    <row r="30" spans="1:21" x14ac:dyDescent="0.3">
      <c r="A30" s="4"/>
      <c r="B30" s="175"/>
      <c r="C30" s="43"/>
      <c r="D30" s="43"/>
      <c r="E30" s="43"/>
      <c r="F30" s="36"/>
      <c r="G30" s="43"/>
      <c r="H30" s="43"/>
      <c r="I30" s="43"/>
      <c r="J30" s="44"/>
      <c r="K30" s="43"/>
      <c r="L30" s="43"/>
      <c r="M30" s="43"/>
      <c r="N30" s="44"/>
      <c r="O30" s="43"/>
      <c r="P30" s="43"/>
      <c r="Q30" s="43"/>
      <c r="R30" s="44"/>
      <c r="S30" s="43"/>
      <c r="T30" s="43"/>
      <c r="U30" s="43"/>
    </row>
    <row r="31" spans="1:21" x14ac:dyDescent="0.3">
      <c r="A31" s="4"/>
      <c r="B31" s="175"/>
      <c r="C31" s="45" t="s">
        <v>26</v>
      </c>
      <c r="D31" s="45" t="s">
        <v>27</v>
      </c>
      <c r="E31" s="45" t="s">
        <v>18</v>
      </c>
      <c r="F31" s="36"/>
      <c r="G31" s="45" t="s">
        <v>26</v>
      </c>
      <c r="H31" s="45" t="s">
        <v>27</v>
      </c>
      <c r="I31" s="45" t="s">
        <v>18</v>
      </c>
      <c r="J31" s="44"/>
      <c r="K31" s="45" t="s">
        <v>26</v>
      </c>
      <c r="L31" s="45" t="s">
        <v>27</v>
      </c>
      <c r="M31" s="45" t="s">
        <v>18</v>
      </c>
      <c r="N31" s="44"/>
      <c r="O31" s="45" t="s">
        <v>26</v>
      </c>
      <c r="P31" s="45" t="s">
        <v>27</v>
      </c>
      <c r="Q31" s="45" t="s">
        <v>18</v>
      </c>
      <c r="R31" s="44"/>
      <c r="S31" s="45" t="s">
        <v>26</v>
      </c>
      <c r="T31" s="45" t="s">
        <v>27</v>
      </c>
      <c r="U31" s="45" t="s">
        <v>18</v>
      </c>
    </row>
    <row r="32" spans="1:21" x14ac:dyDescent="0.3">
      <c r="A32" s="4"/>
      <c r="B32" s="1"/>
      <c r="C32" s="2"/>
      <c r="D32" s="2"/>
      <c r="E32" s="2"/>
      <c r="F32" s="36"/>
      <c r="G32" s="2"/>
      <c r="H32" s="2"/>
      <c r="I32" s="2"/>
      <c r="J32" s="2"/>
      <c r="K32" s="2"/>
      <c r="L32" s="2"/>
      <c r="M32" s="2"/>
      <c r="N32" s="44"/>
      <c r="O32" s="2"/>
      <c r="P32" s="2"/>
      <c r="Q32" s="2"/>
      <c r="R32" s="2"/>
      <c r="S32" s="2"/>
      <c r="T32" s="2"/>
      <c r="U32" s="2"/>
    </row>
    <row r="33" spans="1:23" x14ac:dyDescent="0.3">
      <c r="A33" s="4"/>
      <c r="B33" s="3" t="s">
        <v>78</v>
      </c>
      <c r="C33" s="2">
        <v>209120</v>
      </c>
      <c r="D33" s="2">
        <v>1230</v>
      </c>
      <c r="E33" s="2">
        <f t="shared" ref="E33:E37" si="6">+C33+D33</f>
        <v>210350</v>
      </c>
      <c r="F33" s="36"/>
      <c r="G33" s="2">
        <v>16471</v>
      </c>
      <c r="H33" s="2">
        <v>384</v>
      </c>
      <c r="I33" s="2">
        <f t="shared" ref="I33:I37" si="7">+G33+H33</f>
        <v>16855</v>
      </c>
      <c r="J33" s="2"/>
      <c r="K33" s="2">
        <v>2901</v>
      </c>
      <c r="L33" s="2">
        <v>120</v>
      </c>
      <c r="M33" s="2">
        <f t="shared" ref="M33:M37" si="8">+K33+L33</f>
        <v>3021</v>
      </c>
      <c r="N33" s="2"/>
      <c r="O33" s="2">
        <v>2915</v>
      </c>
      <c r="P33" s="2">
        <v>283</v>
      </c>
      <c r="Q33" s="2">
        <f t="shared" ref="Q33:Q37" si="9">+O33+P33</f>
        <v>3198</v>
      </c>
      <c r="R33" s="2"/>
      <c r="S33" s="30">
        <f>+C33+G33+K33+O33</f>
        <v>231407</v>
      </c>
      <c r="T33" s="30">
        <f>+D33+H33+L33+P33</f>
        <v>2017</v>
      </c>
      <c r="U33" s="30">
        <f>+S33+T33</f>
        <v>233424</v>
      </c>
      <c r="V33" s="6"/>
    </row>
    <row r="34" spans="1:23" x14ac:dyDescent="0.3">
      <c r="B34" t="s">
        <v>79</v>
      </c>
      <c r="C34" s="32">
        <v>75123</v>
      </c>
      <c r="D34" s="32">
        <v>2032</v>
      </c>
      <c r="E34" s="2">
        <f t="shared" si="6"/>
        <v>77155</v>
      </c>
      <c r="G34" s="32">
        <v>13950</v>
      </c>
      <c r="H34" s="32">
        <v>694</v>
      </c>
      <c r="I34" s="2">
        <f t="shared" si="7"/>
        <v>14644</v>
      </c>
      <c r="K34" s="32">
        <v>1654</v>
      </c>
      <c r="L34" s="32">
        <v>128</v>
      </c>
      <c r="M34" s="2">
        <f t="shared" si="8"/>
        <v>1782</v>
      </c>
      <c r="O34" s="32">
        <v>771</v>
      </c>
      <c r="P34" s="32">
        <v>188</v>
      </c>
      <c r="Q34" s="2">
        <f t="shared" si="9"/>
        <v>959</v>
      </c>
      <c r="S34" s="30">
        <f t="shared" ref="S34:T37" si="10">+C34+G34+K34+O34</f>
        <v>91498</v>
      </c>
      <c r="T34" s="30">
        <f t="shared" si="10"/>
        <v>3042</v>
      </c>
      <c r="U34" s="30">
        <f t="shared" ref="U34:U37" si="11">+S34+T34</f>
        <v>94540</v>
      </c>
      <c r="V34" s="6"/>
    </row>
    <row r="35" spans="1:23" x14ac:dyDescent="0.3">
      <c r="B35" t="s">
        <v>80</v>
      </c>
      <c r="C35" s="32">
        <v>36102</v>
      </c>
      <c r="D35" s="32">
        <v>2429</v>
      </c>
      <c r="E35" s="2">
        <f t="shared" si="6"/>
        <v>38531</v>
      </c>
      <c r="G35" s="32">
        <v>24748</v>
      </c>
      <c r="H35" s="32">
        <v>2719</v>
      </c>
      <c r="I35" s="2">
        <f t="shared" si="7"/>
        <v>27467</v>
      </c>
      <c r="K35" s="32">
        <v>5315</v>
      </c>
      <c r="L35" s="32">
        <v>449</v>
      </c>
      <c r="M35" s="2">
        <f t="shared" si="8"/>
        <v>5764</v>
      </c>
      <c r="O35" s="32">
        <v>1969</v>
      </c>
      <c r="P35" s="32">
        <v>366</v>
      </c>
      <c r="Q35" s="2">
        <f t="shared" si="9"/>
        <v>2335</v>
      </c>
      <c r="S35" s="30">
        <f t="shared" si="10"/>
        <v>68134</v>
      </c>
      <c r="T35" s="30">
        <f t="shared" si="10"/>
        <v>5963</v>
      </c>
      <c r="U35" s="30">
        <f t="shared" si="11"/>
        <v>74097</v>
      </c>
      <c r="V35" s="6"/>
    </row>
    <row r="36" spans="1:23" x14ac:dyDescent="0.3">
      <c r="B36" t="s">
        <v>81</v>
      </c>
      <c r="C36" s="32">
        <v>8215</v>
      </c>
      <c r="D36" s="32">
        <v>1265</v>
      </c>
      <c r="E36" s="2">
        <f t="shared" si="6"/>
        <v>9480</v>
      </c>
      <c r="G36" s="32">
        <v>16902</v>
      </c>
      <c r="H36" s="32">
        <v>3406</v>
      </c>
      <c r="I36" s="2">
        <f t="shared" si="7"/>
        <v>20308</v>
      </c>
      <c r="K36" s="32">
        <v>12876</v>
      </c>
      <c r="L36" s="32">
        <v>1555</v>
      </c>
      <c r="M36" s="2">
        <f t="shared" si="8"/>
        <v>14431</v>
      </c>
      <c r="O36" s="32">
        <v>8084</v>
      </c>
      <c r="P36" s="32">
        <v>1064</v>
      </c>
      <c r="Q36" s="2">
        <f t="shared" si="9"/>
        <v>9148</v>
      </c>
      <c r="S36" s="30">
        <f t="shared" si="10"/>
        <v>46077</v>
      </c>
      <c r="T36" s="30">
        <f t="shared" si="10"/>
        <v>7290</v>
      </c>
      <c r="U36" s="30">
        <f t="shared" si="11"/>
        <v>53367</v>
      </c>
      <c r="V36" s="6"/>
    </row>
    <row r="37" spans="1:23" x14ac:dyDescent="0.3">
      <c r="B37" t="s">
        <v>82</v>
      </c>
      <c r="C37" s="48">
        <v>2938</v>
      </c>
      <c r="D37" s="48">
        <v>1269</v>
      </c>
      <c r="E37" s="29">
        <f t="shared" si="6"/>
        <v>4207</v>
      </c>
      <c r="G37" s="48">
        <v>6994</v>
      </c>
      <c r="H37" s="48">
        <v>2008</v>
      </c>
      <c r="I37" s="29">
        <f t="shared" si="7"/>
        <v>9002</v>
      </c>
      <c r="K37" s="48">
        <v>13215</v>
      </c>
      <c r="L37" s="48">
        <v>3880</v>
      </c>
      <c r="M37" s="29">
        <f t="shared" si="8"/>
        <v>17095</v>
      </c>
      <c r="O37" s="48">
        <v>88613</v>
      </c>
      <c r="P37" s="48">
        <v>24929</v>
      </c>
      <c r="Q37" s="29">
        <f t="shared" si="9"/>
        <v>113542</v>
      </c>
      <c r="S37" s="31">
        <f t="shared" si="10"/>
        <v>111760</v>
      </c>
      <c r="T37" s="31">
        <f t="shared" si="10"/>
        <v>32086</v>
      </c>
      <c r="U37" s="31">
        <f t="shared" si="11"/>
        <v>143846</v>
      </c>
      <c r="V37" s="6"/>
    </row>
    <row r="38" spans="1:23" x14ac:dyDescent="0.3">
      <c r="B38" s="47" t="s">
        <v>54</v>
      </c>
      <c r="C38" s="46">
        <f>SUM(C33:C37)</f>
        <v>331498</v>
      </c>
      <c r="D38" s="46">
        <f>SUM(D33:D37)</f>
        <v>8225</v>
      </c>
      <c r="E38" s="46">
        <f>SUM(E33:E37)</f>
        <v>339723</v>
      </c>
      <c r="G38" s="46">
        <f>SUM(G33:G37)</f>
        <v>79065</v>
      </c>
      <c r="H38" s="46">
        <f>SUM(H33:H37)</f>
        <v>9211</v>
      </c>
      <c r="I38" s="46">
        <f>SUM(I33:I37)</f>
        <v>88276</v>
      </c>
      <c r="K38" s="46">
        <f>SUM(K33:K37)</f>
        <v>35961</v>
      </c>
      <c r="L38" s="46">
        <f>SUM(L33:L37)</f>
        <v>6132</v>
      </c>
      <c r="M38" s="46">
        <f>SUM(M33:M37)</f>
        <v>42093</v>
      </c>
      <c r="O38" s="46">
        <f>SUM(O33:O37)</f>
        <v>102352</v>
      </c>
      <c r="P38" s="46">
        <f>SUM(P33:P37)</f>
        <v>26830</v>
      </c>
      <c r="Q38" s="46">
        <f>SUM(Q33:Q37)</f>
        <v>129182</v>
      </c>
      <c r="S38" s="49">
        <f>SUM(S33:S37)</f>
        <v>548876</v>
      </c>
      <c r="T38" s="49">
        <f>SUM(T33:T37)</f>
        <v>50398</v>
      </c>
      <c r="U38" s="49">
        <f>SUM(U33:U37)</f>
        <v>599274</v>
      </c>
    </row>
    <row r="40" spans="1:23" s="32" customFormat="1" x14ac:dyDescent="0.3">
      <c r="A40"/>
      <c r="B40"/>
      <c r="V40"/>
      <c r="W40"/>
    </row>
    <row r="41" spans="1:23" x14ac:dyDescent="0.3">
      <c r="B41" t="s">
        <v>84</v>
      </c>
      <c r="S41"/>
      <c r="T41"/>
      <c r="U41"/>
    </row>
  </sheetData>
  <mergeCells count="14">
    <mergeCell ref="S29:U29"/>
    <mergeCell ref="B8:U8"/>
    <mergeCell ref="B9:U9"/>
    <mergeCell ref="B15:B17"/>
    <mergeCell ref="C15:E15"/>
    <mergeCell ref="G15:I15"/>
    <mergeCell ref="K15:M15"/>
    <mergeCell ref="O15:Q15"/>
    <mergeCell ref="S15:U15"/>
    <mergeCell ref="B29:B31"/>
    <mergeCell ref="C29:E29"/>
    <mergeCell ref="G29:I29"/>
    <mergeCell ref="K29:M29"/>
    <mergeCell ref="O29:Q29"/>
  </mergeCells>
  <hyperlinks>
    <hyperlink ref="B1" location="Inicio!B10" display="Ir a inicio" xr:uid="{51B00468-E551-458E-9210-0D24B8F183EC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1118-D444-4697-A9F0-A516B64EF69B}">
  <sheetPr>
    <tabColor theme="0" tint="-0.14999847407452621"/>
    <pageSetUpPr fitToPage="1"/>
  </sheetPr>
  <dimension ref="A1:O32"/>
  <sheetViews>
    <sheetView showGridLines="0" view="pageBreakPreview" zoomScale="85" zoomScaleNormal="100" zoomScaleSheetLayoutView="85" workbookViewId="0">
      <selection activeCell="H12" sqref="H12"/>
    </sheetView>
  </sheetViews>
  <sheetFormatPr baseColWidth="10" defaultColWidth="14.6640625" defaultRowHeight="18" x14ac:dyDescent="0.35"/>
  <cols>
    <col min="1" max="1" width="8.6640625" style="8" customWidth="1"/>
    <col min="2" max="2" width="46.33203125" style="21" customWidth="1"/>
    <col min="3" max="4" width="13.6640625" style="8" customWidth="1"/>
    <col min="5" max="5" width="12.88671875" style="8" customWidth="1"/>
    <col min="6" max="6" width="5.6640625" style="8" customWidth="1"/>
    <col min="7" max="7" width="15.44140625" style="8" customWidth="1"/>
    <col min="8" max="8" width="13.6640625" style="8" customWidth="1"/>
    <col min="9" max="9" width="20.33203125" style="8" customWidth="1"/>
    <col min="10" max="10" width="3.33203125" style="8" customWidth="1"/>
    <col min="11" max="11" width="5" style="8" customWidth="1"/>
    <col min="12" max="13" width="13.6640625" style="8" customWidth="1"/>
    <col min="14" max="14" width="3.33203125" style="8" customWidth="1"/>
    <col min="15" max="17" width="13.6640625" style="8" customWidth="1"/>
    <col min="18" max="16384" width="14.6640625" style="8"/>
  </cols>
  <sheetData>
    <row r="1" spans="1:15" x14ac:dyDescent="0.35">
      <c r="A1" s="7"/>
      <c r="B1" s="23" t="s">
        <v>5</v>
      </c>
      <c r="C1" s="7"/>
      <c r="D1" s="7"/>
      <c r="E1" s="7"/>
      <c r="F1" s="7"/>
      <c r="G1" s="23" t="s">
        <v>2</v>
      </c>
      <c r="H1" s="7"/>
      <c r="I1" s="7"/>
    </row>
    <row r="2" spans="1:15" x14ac:dyDescent="0.35">
      <c r="A2" s="17"/>
      <c r="B2" s="23" t="s">
        <v>6</v>
      </c>
      <c r="C2" s="17"/>
      <c r="D2" s="17"/>
      <c r="E2" s="17"/>
      <c r="F2" s="17"/>
      <c r="G2" s="23" t="s">
        <v>3</v>
      </c>
      <c r="H2" s="17"/>
      <c r="I2" s="17"/>
      <c r="J2" s="20"/>
      <c r="K2" s="20"/>
      <c r="L2" s="20"/>
      <c r="M2" s="20"/>
      <c r="N2" s="20"/>
      <c r="O2" s="20"/>
    </row>
    <row r="3" spans="1:15" ht="23.4" x14ac:dyDescent="0.45">
      <c r="A3" s="17"/>
      <c r="B3" s="18"/>
      <c r="C3" s="17"/>
      <c r="D3" s="17"/>
      <c r="E3" s="17"/>
      <c r="F3" s="17"/>
      <c r="G3" s="19"/>
      <c r="H3" s="17"/>
      <c r="I3" s="17"/>
      <c r="J3" s="20"/>
      <c r="K3" s="20"/>
      <c r="L3" s="20"/>
      <c r="M3" s="20"/>
      <c r="N3" s="20"/>
      <c r="O3" s="20"/>
    </row>
    <row r="4" spans="1:15" ht="13.8" x14ac:dyDescent="0.3">
      <c r="A4" s="17"/>
      <c r="B4" s="17"/>
      <c r="C4" s="17"/>
      <c r="D4" s="17"/>
      <c r="E4" s="17"/>
      <c r="F4" s="17"/>
      <c r="G4" s="17"/>
      <c r="H4" s="17"/>
      <c r="I4" s="17"/>
      <c r="J4" s="20"/>
      <c r="K4" s="20"/>
      <c r="L4" s="20"/>
      <c r="M4" s="20"/>
      <c r="N4" s="20"/>
      <c r="O4" s="20"/>
    </row>
    <row r="5" spans="1:15" ht="23.4" x14ac:dyDescent="0.45">
      <c r="A5" s="17"/>
      <c r="B5" s="17"/>
      <c r="C5" s="17"/>
      <c r="D5" s="18"/>
      <c r="E5" s="17"/>
      <c r="F5" s="17"/>
      <c r="G5" s="17"/>
      <c r="H5" s="17"/>
      <c r="I5" s="17"/>
      <c r="J5" s="20"/>
      <c r="K5" s="20"/>
      <c r="L5" s="20"/>
      <c r="M5" s="20"/>
      <c r="N5" s="20"/>
      <c r="O5" s="20"/>
    </row>
    <row r="6" spans="1:15" ht="23.4" x14ac:dyDescent="0.45">
      <c r="A6" s="17"/>
      <c r="B6" s="17"/>
      <c r="C6" s="17"/>
      <c r="D6" s="18"/>
      <c r="E6" s="17"/>
      <c r="F6" s="17"/>
      <c r="G6" s="17"/>
      <c r="H6" s="17"/>
      <c r="I6" s="17"/>
      <c r="J6" s="20"/>
      <c r="K6" s="20"/>
      <c r="L6" s="20"/>
      <c r="M6" s="20"/>
      <c r="N6" s="20"/>
      <c r="O6" s="20"/>
    </row>
    <row r="7" spans="1:15" ht="13.8" x14ac:dyDescent="0.3">
      <c r="A7" s="17"/>
      <c r="B7" s="17"/>
      <c r="C7" s="17"/>
      <c r="D7" s="17"/>
      <c r="E7" s="17"/>
      <c r="F7" s="17"/>
      <c r="G7" s="17"/>
      <c r="H7" s="17"/>
      <c r="I7" s="17"/>
      <c r="J7" s="20"/>
      <c r="K7" s="20"/>
      <c r="L7" s="20"/>
      <c r="M7" s="20"/>
      <c r="N7" s="20"/>
      <c r="O7" s="20"/>
    </row>
    <row r="8" spans="1:15" ht="23.4" x14ac:dyDescent="0.45">
      <c r="A8" s="154" t="s">
        <v>7</v>
      </c>
      <c r="B8" s="154"/>
      <c r="C8" s="154"/>
      <c r="D8" s="154"/>
      <c r="E8" s="154"/>
      <c r="F8" s="154"/>
      <c r="G8" s="154"/>
      <c r="H8" s="154"/>
      <c r="I8" s="154"/>
      <c r="J8" s="12"/>
      <c r="K8" s="12"/>
      <c r="L8" s="12"/>
      <c r="M8" s="20"/>
      <c r="N8" s="20"/>
      <c r="O8" s="20"/>
    </row>
    <row r="9" spans="1:15" ht="13.8" x14ac:dyDescent="0.3">
      <c r="A9" s="17"/>
      <c r="B9" s="17"/>
      <c r="C9" s="17"/>
      <c r="D9" s="17"/>
      <c r="E9" s="17"/>
      <c r="F9" s="17"/>
      <c r="G9" s="17"/>
      <c r="H9" s="17"/>
      <c r="I9" s="17"/>
      <c r="J9" s="20"/>
      <c r="K9" s="20"/>
      <c r="L9" s="20"/>
      <c r="M9" s="20"/>
      <c r="N9" s="20"/>
      <c r="O9" s="20"/>
    </row>
    <row r="10" spans="1:15" ht="13.8" x14ac:dyDescent="0.3">
      <c r="A10" s="17"/>
      <c r="B10" s="141"/>
      <c r="C10" s="17"/>
      <c r="D10" s="17"/>
      <c r="E10" s="17"/>
      <c r="F10" s="17"/>
      <c r="G10" s="17"/>
      <c r="H10" s="17"/>
      <c r="I10" s="17"/>
      <c r="J10" s="20"/>
      <c r="K10" s="20"/>
      <c r="L10" s="20"/>
      <c r="M10" s="20"/>
      <c r="N10" s="20"/>
      <c r="O10" s="20"/>
    </row>
    <row r="11" spans="1:15" ht="13.8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s="50" customFormat="1" ht="21" x14ac:dyDescent="0.4">
      <c r="B12" s="51" t="s">
        <v>94</v>
      </c>
      <c r="G12" s="178">
        <v>1</v>
      </c>
      <c r="H12" s="52"/>
    </row>
    <row r="13" spans="1:15" s="50" customFormat="1" ht="6" customHeight="1" x14ac:dyDescent="0.4">
      <c r="B13" s="53"/>
      <c r="C13" s="53"/>
      <c r="D13" s="53"/>
      <c r="E13" s="53"/>
      <c r="F13" s="53"/>
      <c r="G13" s="179"/>
    </row>
    <row r="14" spans="1:15" s="50" customFormat="1" ht="21" x14ac:dyDescent="0.4">
      <c r="B14" s="52" t="s">
        <v>8</v>
      </c>
      <c r="G14" s="180">
        <v>2</v>
      </c>
    </row>
    <row r="15" spans="1:15" s="50" customFormat="1" ht="6" customHeight="1" x14ac:dyDescent="0.4">
      <c r="B15" s="53"/>
      <c r="C15" s="53"/>
      <c r="D15" s="53"/>
      <c r="E15" s="53"/>
      <c r="F15" s="53"/>
      <c r="G15" s="179"/>
    </row>
    <row r="16" spans="1:15" s="50" customFormat="1" ht="21" x14ac:dyDescent="0.4">
      <c r="B16" s="52" t="s">
        <v>126</v>
      </c>
      <c r="G16" s="180">
        <v>3</v>
      </c>
    </row>
    <row r="17" spans="1:9" s="50" customFormat="1" ht="6" customHeight="1" x14ac:dyDescent="0.4">
      <c r="B17" s="54"/>
      <c r="G17" s="181"/>
    </row>
    <row r="18" spans="1:9" s="50" customFormat="1" ht="21" x14ac:dyDescent="0.4">
      <c r="B18" s="52" t="s">
        <v>9</v>
      </c>
      <c r="G18" s="182">
        <v>4</v>
      </c>
    </row>
    <row r="19" spans="1:9" s="50" customFormat="1" ht="6" customHeight="1" x14ac:dyDescent="0.4">
      <c r="G19" s="183"/>
    </row>
    <row r="20" spans="1:9" s="50" customFormat="1" ht="21" x14ac:dyDescent="0.4">
      <c r="B20" s="52" t="s">
        <v>10</v>
      </c>
      <c r="G20" s="182">
        <v>5</v>
      </c>
    </row>
    <row r="21" spans="1:9" s="50" customFormat="1" ht="6" customHeight="1" x14ac:dyDescent="0.4">
      <c r="B21" s="52"/>
      <c r="G21" s="183"/>
    </row>
    <row r="22" spans="1:9" s="50" customFormat="1" ht="21" x14ac:dyDescent="0.4">
      <c r="B22" s="52" t="s">
        <v>11</v>
      </c>
      <c r="G22" s="182">
        <v>6</v>
      </c>
    </row>
    <row r="23" spans="1:9" s="22" customFormat="1" ht="6" customHeight="1" x14ac:dyDescent="0.4">
      <c r="B23" s="24"/>
      <c r="C23" s="25"/>
      <c r="D23" s="25"/>
      <c r="E23" s="25"/>
      <c r="F23" s="25"/>
      <c r="G23" s="183"/>
      <c r="H23" s="25"/>
    </row>
    <row r="24" spans="1:9" s="50" customFormat="1" ht="21" x14ac:dyDescent="0.4">
      <c r="B24" s="52" t="s">
        <v>134</v>
      </c>
      <c r="G24" s="182">
        <v>7</v>
      </c>
    </row>
    <row r="25" spans="1:9" s="22" customFormat="1" ht="6" customHeight="1" x14ac:dyDescent="0.35">
      <c r="B25" s="24"/>
      <c r="C25" s="25"/>
      <c r="D25" s="25"/>
      <c r="E25" s="25"/>
      <c r="F25" s="25"/>
      <c r="G25" s="26"/>
      <c r="H25" s="25"/>
    </row>
    <row r="26" spans="1:9" ht="13.8" x14ac:dyDescent="0.3">
      <c r="A26" s="17"/>
      <c r="B26" s="17"/>
      <c r="C26" s="17"/>
      <c r="D26" s="17"/>
      <c r="E26" s="17"/>
      <c r="F26" s="17"/>
      <c r="G26" s="17"/>
      <c r="H26" s="17"/>
      <c r="I26" s="17"/>
    </row>
    <row r="27" spans="1:9" ht="13.8" x14ac:dyDescent="0.3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13.8" x14ac:dyDescent="0.3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3.8" x14ac:dyDescent="0.3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13.8" x14ac:dyDescent="0.3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3.8" x14ac:dyDescent="0.3">
      <c r="B31" s="20"/>
      <c r="C31" s="20"/>
      <c r="D31" s="20"/>
      <c r="E31" s="20"/>
      <c r="F31" s="20"/>
      <c r="G31" s="20"/>
    </row>
    <row r="32" spans="1:9" ht="13.8" x14ac:dyDescent="0.3">
      <c r="B32" s="20"/>
      <c r="C32" s="20"/>
      <c r="D32" s="20"/>
      <c r="E32" s="20"/>
      <c r="F32" s="20"/>
      <c r="G32" s="20"/>
    </row>
  </sheetData>
  <mergeCells count="1">
    <mergeCell ref="A8:I8"/>
  </mergeCells>
  <hyperlinks>
    <hyperlink ref="G12" location="'1_Acceso-Credito'!A1" display="'1_Acceso-Credito'!A1" xr:uid="{8E83723B-458E-4251-B77D-BA7D218A2709}"/>
    <hyperlink ref="G14" location="'2_Tipo-Entidad '!A1" display="'2_Tipo-Entidad '!A1" xr:uid="{BBAB6D98-0A41-43A1-80FD-465F3CB02F59}"/>
    <hyperlink ref="G20" location="'5_Actividad-Deudor '!A1" display="'5_Actividad-Deudor '!A1" xr:uid="{EA276792-C642-4EC9-A327-A4175BACE6CA}"/>
    <hyperlink ref="G22" location="'6_Rango-Saldo'!A1" display="'6_Rango-Saldo'!A1" xr:uid="{E6A53C97-298A-4D67-BF6C-0AC139E51675}"/>
    <hyperlink ref="G18" location="'4_Zona-Dpto'!A1" display="'4_Zona-Dpto'!A1" xr:uid="{6BDC0C58-0C69-423A-9838-45B3E8FBF79F}"/>
    <hyperlink ref="G16" location="'3_Entidad'!A1" display="'3_Entidad'!A1" xr:uid="{0BA7F03D-ACD7-4D66-A635-028B76F16C63}"/>
    <hyperlink ref="G24" location="'7_Cat. Operación'!A1" display="'7_Cat. Operación'!A1" xr:uid="{BED78F8A-BE15-47D7-850E-A34ACF33D11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showGridLines="0" view="pageBreakPreview" zoomScale="60" zoomScaleNormal="100" workbookViewId="0">
      <selection activeCell="B1" sqref="B1"/>
    </sheetView>
  </sheetViews>
  <sheetFormatPr baseColWidth="10" defaultColWidth="11.44140625" defaultRowHeight="14.4" x14ac:dyDescent="0.3"/>
  <cols>
    <col min="1" max="1" width="1.6640625" style="62" customWidth="1"/>
    <col min="2" max="2" width="20.44140625" style="62" customWidth="1"/>
    <col min="3" max="3" width="20.88671875" style="62" customWidth="1"/>
    <col min="4" max="5" width="28.109375" style="62" customWidth="1"/>
    <col min="6" max="6" width="24.6640625" style="62" customWidth="1"/>
    <col min="7" max="7" width="24.44140625" style="61" customWidth="1"/>
    <col min="8" max="8" width="1.6640625" style="62" customWidth="1"/>
    <col min="9" max="16384" width="11.44140625" style="62"/>
  </cols>
  <sheetData>
    <row r="1" spans="1:8" x14ac:dyDescent="0.3">
      <c r="A1" s="58"/>
      <c r="B1" s="177" t="s">
        <v>12</v>
      </c>
      <c r="C1" s="60"/>
      <c r="D1" s="60"/>
      <c r="E1" s="60"/>
      <c r="F1" s="60"/>
    </row>
    <row r="2" spans="1:8" x14ac:dyDescent="0.3">
      <c r="A2" s="58"/>
      <c r="B2" s="59"/>
      <c r="C2" s="60"/>
      <c r="D2" s="60"/>
      <c r="E2" s="60"/>
      <c r="F2" s="60"/>
    </row>
    <row r="3" spans="1:8" x14ac:dyDescent="0.3">
      <c r="A3" s="58"/>
      <c r="B3" s="59"/>
      <c r="C3" s="60"/>
      <c r="D3" s="60"/>
      <c r="E3" s="60"/>
      <c r="F3" s="60"/>
    </row>
    <row r="4" spans="1:8" x14ac:dyDescent="0.3">
      <c r="A4" s="58"/>
      <c r="B4" s="59"/>
      <c r="C4" s="60"/>
      <c r="D4" s="60"/>
      <c r="E4" s="60"/>
      <c r="F4" s="60"/>
    </row>
    <row r="5" spans="1:8" x14ac:dyDescent="0.3">
      <c r="A5" s="58"/>
      <c r="B5" s="59"/>
      <c r="C5" s="60"/>
      <c r="D5" s="60"/>
      <c r="E5" s="60"/>
      <c r="F5" s="60"/>
    </row>
    <row r="6" spans="1:8" x14ac:dyDescent="0.3">
      <c r="A6" s="58"/>
      <c r="B6" s="59"/>
      <c r="C6" s="60"/>
      <c r="D6" s="60"/>
      <c r="E6" s="60"/>
      <c r="F6" s="60"/>
    </row>
    <row r="7" spans="1:8" x14ac:dyDescent="0.3">
      <c r="A7" s="58"/>
      <c r="B7" s="59"/>
      <c r="C7" s="60"/>
      <c r="D7" s="60"/>
      <c r="E7" s="60"/>
      <c r="F7" s="60"/>
    </row>
    <row r="8" spans="1:8" ht="18" x14ac:dyDescent="0.3">
      <c r="A8" s="60"/>
      <c r="B8" s="156" t="s">
        <v>93</v>
      </c>
      <c r="C8" s="156"/>
      <c r="D8" s="156"/>
      <c r="E8" s="156"/>
      <c r="F8" s="156"/>
      <c r="G8" s="156"/>
      <c r="H8" s="156"/>
    </row>
    <row r="9" spans="1:8" x14ac:dyDescent="0.3">
      <c r="A9" s="60"/>
      <c r="B9" s="157">
        <f>+Carátula!B17</f>
        <v>45291</v>
      </c>
      <c r="C9" s="158"/>
      <c r="D9" s="158"/>
      <c r="E9" s="158"/>
      <c r="F9" s="158"/>
      <c r="G9" s="158"/>
      <c r="H9" s="158"/>
    </row>
    <row r="10" spans="1:8" ht="15" thickBot="1" x14ac:dyDescent="0.35">
      <c r="A10" s="60"/>
      <c r="B10" s="63"/>
      <c r="C10" s="64"/>
      <c r="D10" s="64"/>
      <c r="E10" s="64"/>
      <c r="F10" s="64"/>
      <c r="G10" s="65"/>
      <c r="H10" s="66"/>
    </row>
    <row r="11" spans="1:8" x14ac:dyDescent="0.3">
      <c r="A11" s="60"/>
      <c r="B11" s="60"/>
      <c r="C11" s="60"/>
      <c r="D11" s="60"/>
      <c r="E11" s="60"/>
      <c r="F11" s="60"/>
    </row>
    <row r="12" spans="1:8" x14ac:dyDescent="0.3">
      <c r="A12" s="60"/>
      <c r="B12" s="60"/>
      <c r="C12" s="60"/>
      <c r="D12" s="60"/>
      <c r="E12" s="60"/>
      <c r="F12" s="60"/>
    </row>
    <row r="13" spans="1:8" ht="24" customHeight="1" x14ac:dyDescent="0.3">
      <c r="A13" s="60"/>
      <c r="B13" s="60"/>
      <c r="C13" s="67"/>
      <c r="D13" s="155" t="s">
        <v>14</v>
      </c>
      <c r="E13" s="155"/>
      <c r="F13" s="155"/>
      <c r="G13" s="68"/>
      <c r="H13" s="69"/>
    </row>
    <row r="14" spans="1:8" ht="16.2" x14ac:dyDescent="0.3">
      <c r="A14" s="60"/>
      <c r="B14" s="60"/>
      <c r="C14" s="67"/>
      <c r="D14" s="70"/>
      <c r="E14" s="70"/>
      <c r="F14" s="70"/>
      <c r="G14" s="68"/>
      <c r="H14" s="61"/>
    </row>
    <row r="15" spans="1:8" ht="24.6" customHeight="1" x14ac:dyDescent="0.3">
      <c r="A15" s="60"/>
      <c r="B15" s="60"/>
      <c r="C15" s="67" t="s">
        <v>15</v>
      </c>
      <c r="D15" s="71" t="s">
        <v>16</v>
      </c>
      <c r="E15" s="71" t="s">
        <v>17</v>
      </c>
      <c r="F15" s="71" t="s">
        <v>18</v>
      </c>
      <c r="G15" s="68"/>
      <c r="H15" s="61"/>
    </row>
    <row r="16" spans="1:8" ht="16.2" x14ac:dyDescent="0.35">
      <c r="A16" s="60"/>
      <c r="B16" s="60"/>
      <c r="C16" s="72" t="s">
        <v>19</v>
      </c>
      <c r="D16" s="73">
        <f>+F16-E16</f>
        <v>175203</v>
      </c>
      <c r="E16" s="73">
        <v>137591</v>
      </c>
      <c r="F16" s="74">
        <v>312794</v>
      </c>
      <c r="G16" s="75"/>
      <c r="H16" s="61"/>
    </row>
    <row r="17" spans="1:8" ht="16.2" x14ac:dyDescent="0.35">
      <c r="A17" s="60"/>
      <c r="B17" s="60"/>
      <c r="C17" s="72" t="s">
        <v>20</v>
      </c>
      <c r="D17" s="73">
        <f t="shared" ref="D17:D19" si="0">+F17-E17</f>
        <v>11297</v>
      </c>
      <c r="E17" s="73">
        <v>20935</v>
      </c>
      <c r="F17" s="74">
        <v>32232</v>
      </c>
      <c r="G17" s="75"/>
      <c r="H17" s="61"/>
    </row>
    <row r="18" spans="1:8" ht="16.2" x14ac:dyDescent="0.35">
      <c r="A18" s="60"/>
      <c r="B18" s="60"/>
      <c r="C18" s="72" t="s">
        <v>21</v>
      </c>
      <c r="D18" s="73">
        <f t="shared" si="0"/>
        <v>1989</v>
      </c>
      <c r="E18" s="73">
        <v>5851</v>
      </c>
      <c r="F18" s="74">
        <v>7840</v>
      </c>
      <c r="G18" s="75"/>
      <c r="H18" s="61"/>
    </row>
    <row r="19" spans="1:8" ht="16.2" x14ac:dyDescent="0.35">
      <c r="A19" s="60"/>
      <c r="B19" s="60"/>
      <c r="C19" s="72" t="s">
        <v>22</v>
      </c>
      <c r="D19" s="76">
        <f t="shared" si="0"/>
        <v>1432</v>
      </c>
      <c r="E19" s="76">
        <v>5727</v>
      </c>
      <c r="F19" s="77">
        <v>7159</v>
      </c>
      <c r="G19" s="75"/>
      <c r="H19" s="61"/>
    </row>
    <row r="20" spans="1:8" ht="16.2" x14ac:dyDescent="0.35">
      <c r="A20" s="60"/>
      <c r="B20" s="60"/>
      <c r="C20" s="72" t="s">
        <v>23</v>
      </c>
      <c r="D20" s="78">
        <f>+F20-E20</f>
        <v>189921</v>
      </c>
      <c r="E20" s="78">
        <f>SUM(E16:E19)</f>
        <v>170104</v>
      </c>
      <c r="F20" s="78">
        <v>360025</v>
      </c>
      <c r="G20" s="79"/>
      <c r="H20" s="61"/>
    </row>
    <row r="21" spans="1:8" ht="16.2" x14ac:dyDescent="0.35">
      <c r="A21" s="60"/>
      <c r="B21" s="60"/>
      <c r="C21" s="80"/>
      <c r="D21" s="80"/>
      <c r="E21" s="80"/>
      <c r="F21" s="80"/>
      <c r="G21" s="60"/>
      <c r="H21" s="61"/>
    </row>
    <row r="22" spans="1:8" ht="18" x14ac:dyDescent="0.35">
      <c r="A22" s="60"/>
      <c r="B22" s="60"/>
      <c r="C22" s="81" t="s">
        <v>97</v>
      </c>
      <c r="D22" s="80"/>
      <c r="E22" s="80"/>
      <c r="F22" s="80"/>
      <c r="G22" s="60"/>
      <c r="H22" s="61"/>
    </row>
    <row r="23" spans="1:8" x14ac:dyDescent="0.3">
      <c r="A23" s="60"/>
      <c r="B23" s="60"/>
      <c r="C23" s="60"/>
      <c r="D23" s="60"/>
      <c r="E23" s="60"/>
      <c r="F23" s="60"/>
      <c r="G23" s="60"/>
      <c r="H23" s="61"/>
    </row>
    <row r="24" spans="1:8" x14ac:dyDescent="0.3">
      <c r="G24" s="62"/>
      <c r="H24" s="61"/>
    </row>
  </sheetData>
  <mergeCells count="3">
    <mergeCell ref="D13:F13"/>
    <mergeCell ref="B8:H8"/>
    <mergeCell ref="B9:H9"/>
  </mergeCells>
  <hyperlinks>
    <hyperlink ref="B1" location="Índice!A1" display="Ir a inicio" xr:uid="{00000000-0004-0000-0100-000000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7" orientation="portrait" r:id="rId1"/>
  <headerFooter alignWithMargins="0"/>
  <rowBreaks count="2" manualBreakCount="2">
    <brk id="5" min="1" max="7" man="1"/>
    <brk id="14" min="1" max="7" man="1"/>
  </rowBreaks>
  <colBreaks count="2" manualBreakCount="2">
    <brk id="2" max="46" man="1"/>
    <brk id="6" max="46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4050-EC70-4569-8FA3-26739675FF50}">
  <sheetPr>
    <pageSetUpPr fitToPage="1"/>
  </sheetPr>
  <dimension ref="A1:N42"/>
  <sheetViews>
    <sheetView showGridLines="0" view="pageBreakPreview" zoomScale="95" zoomScaleNormal="100" zoomScaleSheetLayoutView="95" workbookViewId="0">
      <selection activeCell="B1" sqref="B1"/>
    </sheetView>
  </sheetViews>
  <sheetFormatPr baseColWidth="10" defaultColWidth="11.44140625" defaultRowHeight="14.4" x14ac:dyDescent="0.3"/>
  <cols>
    <col min="1" max="1" width="1.6640625" style="62" customWidth="1"/>
    <col min="2" max="2" width="36.33203125" style="62" customWidth="1"/>
    <col min="3" max="5" width="15.6640625" style="62" customWidth="1"/>
    <col min="6" max="6" width="4.5546875" style="62" customWidth="1"/>
    <col min="7" max="9" width="13" style="62" customWidth="1"/>
    <col min="10" max="10" width="2.109375" style="62" customWidth="1"/>
    <col min="11" max="16384" width="11.44140625" style="62"/>
  </cols>
  <sheetData>
    <row r="1" spans="1:13" x14ac:dyDescent="0.3">
      <c r="A1" s="82"/>
      <c r="B1" s="177" t="s">
        <v>12</v>
      </c>
      <c r="C1" s="60"/>
      <c r="D1" s="60"/>
      <c r="E1" s="60"/>
      <c r="F1" s="60"/>
      <c r="G1" s="60"/>
      <c r="H1" s="60"/>
      <c r="I1" s="60"/>
      <c r="J1" s="60"/>
    </row>
    <row r="2" spans="1:13" x14ac:dyDescent="0.3">
      <c r="A2" s="83"/>
      <c r="B2" s="82"/>
      <c r="C2" s="60"/>
      <c r="D2" s="60"/>
      <c r="E2" s="60"/>
      <c r="F2" s="60"/>
      <c r="G2" s="61"/>
    </row>
    <row r="3" spans="1:13" x14ac:dyDescent="0.3">
      <c r="A3" s="83"/>
      <c r="B3" s="82"/>
      <c r="C3" s="60"/>
      <c r="D3" s="60"/>
      <c r="E3" s="60"/>
      <c r="F3" s="60"/>
      <c r="G3" s="61"/>
    </row>
    <row r="4" spans="1:13" x14ac:dyDescent="0.3">
      <c r="A4" s="83"/>
      <c r="B4" s="82"/>
      <c r="C4" s="60"/>
      <c r="D4" s="60"/>
      <c r="E4" s="60"/>
      <c r="F4" s="60"/>
      <c r="G4" s="61"/>
    </row>
    <row r="5" spans="1:13" x14ac:dyDescent="0.3">
      <c r="A5" s="83"/>
      <c r="B5" s="82"/>
      <c r="C5" s="60"/>
      <c r="D5" s="60"/>
      <c r="E5" s="60"/>
      <c r="F5" s="60"/>
      <c r="G5" s="61"/>
    </row>
    <row r="6" spans="1:13" x14ac:dyDescent="0.3">
      <c r="A6" s="83"/>
      <c r="B6" s="82"/>
      <c r="C6" s="60"/>
      <c r="D6" s="60"/>
      <c r="E6" s="60"/>
      <c r="F6" s="60"/>
      <c r="G6" s="61"/>
    </row>
    <row r="7" spans="1:13" x14ac:dyDescent="0.3">
      <c r="A7" s="83"/>
      <c r="B7" s="82"/>
      <c r="C7" s="60"/>
      <c r="D7" s="60"/>
      <c r="E7" s="60"/>
      <c r="F7" s="60"/>
      <c r="G7" s="61"/>
    </row>
    <row r="8" spans="1:13" ht="27" x14ac:dyDescent="0.3">
      <c r="A8" s="60"/>
      <c r="B8" s="164" t="s">
        <v>24</v>
      </c>
      <c r="C8" s="164"/>
      <c r="D8" s="164"/>
      <c r="E8" s="164"/>
      <c r="F8" s="164"/>
      <c r="G8" s="164"/>
      <c r="H8" s="164"/>
      <c r="I8" s="164"/>
      <c r="J8" s="164"/>
    </row>
    <row r="9" spans="1:13" x14ac:dyDescent="0.3">
      <c r="A9" s="60"/>
      <c r="B9" s="157">
        <f>+Carátula!B17</f>
        <v>45291</v>
      </c>
      <c r="C9" s="158"/>
      <c r="D9" s="158"/>
      <c r="E9" s="158"/>
      <c r="F9" s="158"/>
      <c r="G9" s="158"/>
      <c r="H9" s="158"/>
      <c r="I9" s="158"/>
      <c r="J9" s="158"/>
    </row>
    <row r="10" spans="1:13" ht="15" thickBot="1" x14ac:dyDescent="0.35">
      <c r="A10" s="60"/>
      <c r="B10" s="85"/>
      <c r="C10" s="64"/>
      <c r="D10" s="64"/>
      <c r="E10" s="64"/>
      <c r="F10" s="64"/>
      <c r="G10" s="65"/>
      <c r="H10" s="66"/>
      <c r="I10" s="66"/>
      <c r="J10" s="66"/>
    </row>
    <row r="11" spans="1:13" x14ac:dyDescent="0.3">
      <c r="A11" s="60"/>
      <c r="B11" s="60"/>
      <c r="C11" s="60"/>
      <c r="D11" s="60"/>
      <c r="E11" s="60"/>
      <c r="F11" s="60"/>
      <c r="G11" s="60"/>
      <c r="H11" s="60"/>
      <c r="I11" s="60"/>
      <c r="J11" s="60"/>
    </row>
    <row r="12" spans="1:13" x14ac:dyDescent="0.3">
      <c r="A12" s="60"/>
      <c r="B12" s="60"/>
      <c r="C12" s="60"/>
      <c r="D12" s="60"/>
      <c r="E12" s="60"/>
      <c r="F12" s="60"/>
      <c r="G12" s="60"/>
      <c r="H12" s="60"/>
      <c r="I12" s="60"/>
      <c r="J12" s="60"/>
    </row>
    <row r="13" spans="1:13" s="92" customFormat="1" ht="32.25" customHeight="1" x14ac:dyDescent="0.35">
      <c r="A13" s="80"/>
      <c r="B13" s="159" t="s">
        <v>98</v>
      </c>
      <c r="C13" s="162" t="s">
        <v>85</v>
      </c>
      <c r="D13" s="163"/>
      <c r="E13" s="163"/>
      <c r="F13" s="80"/>
      <c r="G13" s="161" t="s">
        <v>25</v>
      </c>
      <c r="H13" s="161"/>
      <c r="I13" s="161"/>
      <c r="J13" s="91"/>
    </row>
    <row r="14" spans="1:13" s="92" customFormat="1" ht="16.2" x14ac:dyDescent="0.35">
      <c r="A14" s="80"/>
      <c r="B14" s="160"/>
      <c r="C14" s="93"/>
      <c r="D14" s="93"/>
      <c r="E14" s="93"/>
      <c r="F14" s="80"/>
      <c r="G14" s="93"/>
      <c r="H14" s="93"/>
      <c r="I14" s="93"/>
      <c r="J14" s="93"/>
    </row>
    <row r="15" spans="1:13" s="92" customFormat="1" ht="16.2" x14ac:dyDescent="0.35">
      <c r="A15" s="80"/>
      <c r="B15" s="160"/>
      <c r="C15" s="94" t="s">
        <v>26</v>
      </c>
      <c r="D15" s="94" t="s">
        <v>27</v>
      </c>
      <c r="E15" s="94" t="s">
        <v>18</v>
      </c>
      <c r="F15" s="80"/>
      <c r="G15" s="94" t="s">
        <v>26</v>
      </c>
      <c r="H15" s="94" t="s">
        <v>27</v>
      </c>
      <c r="I15" s="94" t="s">
        <v>18</v>
      </c>
      <c r="J15" s="93"/>
      <c r="M15" s="95"/>
    </row>
    <row r="16" spans="1:13" s="92" customFormat="1" ht="16.2" x14ac:dyDescent="0.35">
      <c r="A16" s="80"/>
      <c r="B16" s="90"/>
      <c r="C16" s="93"/>
      <c r="D16" s="93"/>
      <c r="E16" s="93"/>
      <c r="F16" s="80"/>
      <c r="G16" s="93"/>
      <c r="H16" s="93"/>
      <c r="I16" s="93"/>
      <c r="J16" s="93"/>
      <c r="M16" s="95"/>
    </row>
    <row r="17" spans="1:10" s="92" customFormat="1" ht="16.2" x14ac:dyDescent="0.35">
      <c r="A17" s="80"/>
      <c r="B17" s="72" t="s">
        <v>19</v>
      </c>
      <c r="C17" s="73"/>
      <c r="D17" s="73"/>
      <c r="E17" s="73"/>
      <c r="F17" s="80"/>
      <c r="G17" s="73"/>
      <c r="H17" s="73"/>
      <c r="I17" s="73"/>
      <c r="J17" s="73"/>
    </row>
    <row r="18" spans="1:10" s="92" customFormat="1" ht="16.2" x14ac:dyDescent="0.35">
      <c r="A18" s="80"/>
      <c r="B18" s="97" t="s">
        <v>28</v>
      </c>
      <c r="C18" s="73">
        <v>6896321.5460417597</v>
      </c>
      <c r="D18" s="73">
        <v>2490594.0962917022</v>
      </c>
      <c r="E18" s="73">
        <f>+C18+D18</f>
        <v>9386915.6423334628</v>
      </c>
      <c r="F18" s="80"/>
      <c r="G18" s="73">
        <v>264156</v>
      </c>
      <c r="H18" s="73">
        <v>5805</v>
      </c>
      <c r="I18" s="73">
        <f t="shared" ref="I18:I19" si="0">+G18+H18</f>
        <v>269961</v>
      </c>
      <c r="J18" s="73"/>
    </row>
    <row r="19" spans="1:10" s="92" customFormat="1" ht="16.2" x14ac:dyDescent="0.35">
      <c r="A19" s="80"/>
      <c r="B19" s="97" t="s">
        <v>125</v>
      </c>
      <c r="C19" s="76">
        <v>380334.69072075572</v>
      </c>
      <c r="D19" s="76">
        <v>192800.58180051995</v>
      </c>
      <c r="E19" s="76">
        <f>+C19+D19</f>
        <v>573135.27252127568</v>
      </c>
      <c r="F19" s="80"/>
      <c r="G19" s="76">
        <v>43793</v>
      </c>
      <c r="H19" s="76">
        <v>564</v>
      </c>
      <c r="I19" s="76">
        <f t="shared" si="0"/>
        <v>44357</v>
      </c>
      <c r="J19" s="73"/>
    </row>
    <row r="20" spans="1:10" s="92" customFormat="1" ht="16.2" x14ac:dyDescent="0.35">
      <c r="A20" s="80"/>
      <c r="B20" s="72" t="s">
        <v>29</v>
      </c>
      <c r="C20" s="78">
        <f>SUM(C18:C19)</f>
        <v>7276656.2367625153</v>
      </c>
      <c r="D20" s="78">
        <f>SUM(D18:D19)</f>
        <v>2683394.6780922222</v>
      </c>
      <c r="E20" s="78">
        <f t="shared" ref="E20" si="1">+C20+D20</f>
        <v>9960050.914854737</v>
      </c>
      <c r="F20" s="80"/>
      <c r="G20" s="78">
        <f>SUM(G18:G19)</f>
        <v>307949</v>
      </c>
      <c r="H20" s="78">
        <f>SUM(H18:H19)</f>
        <v>6369</v>
      </c>
      <c r="I20" s="78">
        <f>+G20+H20</f>
        <v>314318</v>
      </c>
      <c r="J20" s="78"/>
    </row>
    <row r="21" spans="1:10" s="92" customFormat="1" ht="16.2" x14ac:dyDescent="0.35">
      <c r="A21" s="80"/>
      <c r="B21" s="80"/>
      <c r="C21" s="80"/>
      <c r="D21" s="80"/>
      <c r="E21" s="80"/>
      <c r="F21" s="80"/>
      <c r="G21" s="80"/>
      <c r="H21" s="80"/>
      <c r="I21" s="80"/>
      <c r="J21" s="80"/>
    </row>
    <row r="22" spans="1:10" s="92" customFormat="1" ht="16.2" x14ac:dyDescent="0.35">
      <c r="A22" s="80"/>
      <c r="B22" s="72" t="s">
        <v>20</v>
      </c>
      <c r="C22" s="73"/>
      <c r="D22" s="73"/>
      <c r="E22" s="73"/>
      <c r="F22" s="80"/>
      <c r="G22" s="73"/>
      <c r="H22" s="73"/>
      <c r="I22" s="73"/>
      <c r="J22" s="73"/>
    </row>
    <row r="23" spans="1:10" s="92" customFormat="1" ht="16.2" x14ac:dyDescent="0.35">
      <c r="A23" s="80"/>
      <c r="B23" s="97" t="s">
        <v>28</v>
      </c>
      <c r="C23" s="73">
        <v>4261007.146691977</v>
      </c>
      <c r="D23" s="73">
        <v>3046862.975461165</v>
      </c>
      <c r="E23" s="73">
        <f>+C23+D23</f>
        <v>7307870.1221531425</v>
      </c>
      <c r="F23" s="80"/>
      <c r="G23" s="73">
        <v>61274</v>
      </c>
      <c r="H23" s="73">
        <v>7963</v>
      </c>
      <c r="I23" s="73">
        <f t="shared" ref="I23:I24" si="2">+G23+H23</f>
        <v>69237</v>
      </c>
      <c r="J23" s="73"/>
    </row>
    <row r="24" spans="1:10" s="92" customFormat="1" ht="16.2" x14ac:dyDescent="0.35">
      <c r="A24" s="80"/>
      <c r="B24" s="97" t="s">
        <v>125</v>
      </c>
      <c r="C24" s="76">
        <v>305996.33956066973</v>
      </c>
      <c r="D24" s="76">
        <v>196425.21449837019</v>
      </c>
      <c r="E24" s="76">
        <f>+C24+D24</f>
        <v>502421.55405903992</v>
      </c>
      <c r="F24" s="80"/>
      <c r="G24" s="76">
        <v>5314</v>
      </c>
      <c r="H24" s="76">
        <v>766</v>
      </c>
      <c r="I24" s="76">
        <f t="shared" si="2"/>
        <v>6080</v>
      </c>
      <c r="J24" s="73"/>
    </row>
    <row r="25" spans="1:10" s="92" customFormat="1" ht="16.2" x14ac:dyDescent="0.35">
      <c r="A25" s="80"/>
      <c r="B25" s="72" t="s">
        <v>30</v>
      </c>
      <c r="C25" s="78">
        <f>SUM(C23:C24)</f>
        <v>4567003.4862526469</v>
      </c>
      <c r="D25" s="78">
        <f>SUM(D23:D24)</f>
        <v>3243288.1899595354</v>
      </c>
      <c r="E25" s="78">
        <f>+C25+D25</f>
        <v>7810291.6762121823</v>
      </c>
      <c r="F25" s="80"/>
      <c r="G25" s="78">
        <f>SUM(G23:G24)</f>
        <v>66588</v>
      </c>
      <c r="H25" s="78">
        <f>SUM(H23:H24)</f>
        <v>8729</v>
      </c>
      <c r="I25" s="78">
        <f>+G25+H25</f>
        <v>75317</v>
      </c>
      <c r="J25" s="78"/>
    </row>
    <row r="26" spans="1:10" s="92" customFormat="1" ht="16.2" x14ac:dyDescent="0.35">
      <c r="A26" s="80"/>
      <c r="B26" s="80"/>
      <c r="C26" s="80"/>
      <c r="D26" s="80"/>
      <c r="E26" s="80"/>
      <c r="F26" s="80"/>
      <c r="G26" s="80"/>
      <c r="H26" s="80"/>
      <c r="I26" s="80"/>
      <c r="J26" s="80"/>
    </row>
    <row r="27" spans="1:10" s="92" customFormat="1" ht="16.2" x14ac:dyDescent="0.35">
      <c r="A27" s="80"/>
      <c r="B27" s="72" t="s">
        <v>21</v>
      </c>
      <c r="C27" s="73"/>
      <c r="D27" s="73"/>
      <c r="E27" s="73"/>
      <c r="F27" s="80"/>
      <c r="G27" s="73"/>
      <c r="H27" s="73"/>
      <c r="I27" s="73"/>
      <c r="J27" s="73"/>
    </row>
    <row r="28" spans="1:10" s="92" customFormat="1" ht="16.2" x14ac:dyDescent="0.35">
      <c r="A28" s="80"/>
      <c r="B28" s="97" t="s">
        <v>28</v>
      </c>
      <c r="C28" s="73">
        <v>3229567.5248615909</v>
      </c>
      <c r="D28" s="73">
        <v>3489765.3044246188</v>
      </c>
      <c r="E28" s="73">
        <f>+C28+D28</f>
        <v>6719332.8292862102</v>
      </c>
      <c r="F28" s="80"/>
      <c r="G28" s="73">
        <v>28959</v>
      </c>
      <c r="H28" s="73">
        <v>4950</v>
      </c>
      <c r="I28" s="73">
        <f t="shared" ref="I28:I29" si="3">+G28+H28</f>
        <v>33909</v>
      </c>
      <c r="J28" s="73"/>
    </row>
    <row r="29" spans="1:10" s="92" customFormat="1" ht="16.2" x14ac:dyDescent="0.35">
      <c r="A29" s="80"/>
      <c r="B29" s="97" t="s">
        <v>125</v>
      </c>
      <c r="C29" s="76">
        <v>259942.93838760958</v>
      </c>
      <c r="D29" s="76">
        <v>160875.99692889978</v>
      </c>
      <c r="E29" s="76">
        <f>+C29+D29</f>
        <v>420818.93531650933</v>
      </c>
      <c r="F29" s="80"/>
      <c r="G29" s="76">
        <v>3245</v>
      </c>
      <c r="H29" s="76">
        <v>373</v>
      </c>
      <c r="I29" s="76">
        <f t="shared" si="3"/>
        <v>3618</v>
      </c>
      <c r="J29" s="73"/>
    </row>
    <row r="30" spans="1:10" s="92" customFormat="1" ht="16.2" x14ac:dyDescent="0.35">
      <c r="A30" s="80"/>
      <c r="B30" s="72" t="s">
        <v>31</v>
      </c>
      <c r="C30" s="78">
        <f>SUM(C28:C29)</f>
        <v>3489510.4632492005</v>
      </c>
      <c r="D30" s="78">
        <f>SUM(D28:D29)</f>
        <v>3650641.3013535189</v>
      </c>
      <c r="E30" s="78">
        <f>+C30+D30</f>
        <v>7140151.7646027189</v>
      </c>
      <c r="F30" s="80"/>
      <c r="G30" s="78">
        <f>SUM(G28:G29)</f>
        <v>32204</v>
      </c>
      <c r="H30" s="78">
        <f>SUM(H28:H29)</f>
        <v>5323</v>
      </c>
      <c r="I30" s="78">
        <f>+G30+H30</f>
        <v>37527</v>
      </c>
      <c r="J30" s="78"/>
    </row>
    <row r="31" spans="1:10" s="92" customFormat="1" ht="16.2" x14ac:dyDescent="0.35">
      <c r="A31" s="80"/>
      <c r="B31" s="80"/>
      <c r="C31" s="80"/>
      <c r="D31" s="80"/>
      <c r="E31" s="80"/>
      <c r="F31" s="80"/>
      <c r="G31" s="80"/>
      <c r="H31" s="80"/>
      <c r="I31" s="80"/>
      <c r="J31" s="80"/>
    </row>
    <row r="32" spans="1:10" s="92" customFormat="1" ht="16.2" x14ac:dyDescent="0.35">
      <c r="A32" s="80"/>
      <c r="B32" s="72" t="s">
        <v>22</v>
      </c>
      <c r="C32" s="73"/>
      <c r="D32" s="73"/>
      <c r="E32" s="73"/>
      <c r="F32" s="80"/>
      <c r="G32" s="73"/>
      <c r="H32" s="73"/>
      <c r="I32" s="73"/>
      <c r="J32" s="73"/>
    </row>
    <row r="33" spans="1:14" s="92" customFormat="1" ht="16.2" x14ac:dyDescent="0.35">
      <c r="A33" s="80"/>
      <c r="B33" s="97" t="s">
        <v>28</v>
      </c>
      <c r="C33" s="73">
        <v>33011532.553320166</v>
      </c>
      <c r="D33" s="73">
        <v>48625565.126765728</v>
      </c>
      <c r="E33" s="73">
        <f>+C33+D33</f>
        <v>81637097.680085897</v>
      </c>
      <c r="F33" s="80"/>
      <c r="G33" s="73">
        <v>91008</v>
      </c>
      <c r="H33" s="73">
        <v>20917</v>
      </c>
      <c r="I33" s="73">
        <f t="shared" ref="I33:I35" si="4">+G33+H33</f>
        <v>111925</v>
      </c>
      <c r="J33" s="73"/>
    </row>
    <row r="34" spans="1:14" s="92" customFormat="1" ht="16.2" x14ac:dyDescent="0.35">
      <c r="A34" s="80"/>
      <c r="B34" s="97" t="s">
        <v>125</v>
      </c>
      <c r="C34" s="76">
        <v>1104243.3230753981</v>
      </c>
      <c r="D34" s="76">
        <v>1385321.5793466019</v>
      </c>
      <c r="E34" s="76">
        <f>+C34+D34</f>
        <v>2489564.9024219997</v>
      </c>
      <c r="F34" s="80"/>
      <c r="G34" s="76">
        <v>4298</v>
      </c>
      <c r="H34" s="76">
        <v>2009</v>
      </c>
      <c r="I34" s="76">
        <f t="shared" si="4"/>
        <v>6307</v>
      </c>
      <c r="J34" s="73"/>
    </row>
    <row r="35" spans="1:14" s="92" customFormat="1" ht="16.2" x14ac:dyDescent="0.35">
      <c r="A35" s="80"/>
      <c r="B35" s="72" t="s">
        <v>32</v>
      </c>
      <c r="C35" s="78">
        <f>SUM(C33:C34)</f>
        <v>34115775.876395561</v>
      </c>
      <c r="D35" s="78">
        <f>SUM(D33:D34)</f>
        <v>50010886.706112333</v>
      </c>
      <c r="E35" s="78">
        <f>+C35+D35</f>
        <v>84126662.582507893</v>
      </c>
      <c r="F35" s="80"/>
      <c r="G35" s="78">
        <f>SUM(G33:G34)</f>
        <v>95306</v>
      </c>
      <c r="H35" s="78">
        <f>SUM(H33:H34)</f>
        <v>22926</v>
      </c>
      <c r="I35" s="78">
        <f t="shared" si="4"/>
        <v>118232</v>
      </c>
      <c r="J35" s="78"/>
    </row>
    <row r="36" spans="1:14" s="92" customFormat="1" ht="16.2" x14ac:dyDescent="0.35">
      <c r="A36" s="80"/>
      <c r="B36" s="80"/>
      <c r="C36" s="80"/>
      <c r="D36" s="80"/>
      <c r="E36" s="80"/>
      <c r="F36" s="80"/>
      <c r="G36" s="80"/>
      <c r="H36" s="80"/>
      <c r="I36" s="80"/>
      <c r="J36" s="80"/>
    </row>
    <row r="37" spans="1:14" s="92" customFormat="1" ht="16.2" x14ac:dyDescent="0.35">
      <c r="A37" s="80"/>
      <c r="B37" s="72" t="s">
        <v>33</v>
      </c>
      <c r="C37" s="73"/>
      <c r="D37" s="73"/>
      <c r="E37" s="73"/>
      <c r="F37" s="80"/>
      <c r="G37" s="73"/>
      <c r="H37" s="73"/>
      <c r="I37" s="73"/>
      <c r="J37" s="73"/>
    </row>
    <row r="38" spans="1:14" s="92" customFormat="1" ht="16.2" x14ac:dyDescent="0.35">
      <c r="A38" s="80"/>
      <c r="B38" s="97" t="s">
        <v>28</v>
      </c>
      <c r="C38" s="73">
        <f>+C18+C23+C28+C33</f>
        <v>47398428.770915493</v>
      </c>
      <c r="D38" s="73">
        <f>+D18+D23+D28+D33</f>
        <v>57652787.502943218</v>
      </c>
      <c r="E38" s="73">
        <f>+C38+D38</f>
        <v>105051216.27385871</v>
      </c>
      <c r="F38" s="80"/>
      <c r="G38" s="73">
        <f>+G18+G23+G28+G33</f>
        <v>445397</v>
      </c>
      <c r="H38" s="73">
        <f>+H18+H23+H28+H33</f>
        <v>39635</v>
      </c>
      <c r="I38" s="73">
        <f t="shared" ref="I38:I39" si="5">+G38+H38</f>
        <v>485032</v>
      </c>
      <c r="J38" s="73"/>
    </row>
    <row r="39" spans="1:14" s="92" customFormat="1" ht="16.2" x14ac:dyDescent="0.35">
      <c r="A39" s="80"/>
      <c r="B39" s="97" t="s">
        <v>125</v>
      </c>
      <c r="C39" s="76">
        <f>+C19+C24+C29+C34</f>
        <v>2050517.2917444331</v>
      </c>
      <c r="D39" s="76">
        <f>+D19+D24+D29+D34</f>
        <v>1935423.3725743918</v>
      </c>
      <c r="E39" s="76">
        <f t="shared" ref="E39" si="6">+C39+D39</f>
        <v>3985940.6643188251</v>
      </c>
      <c r="F39" s="80"/>
      <c r="G39" s="76">
        <f>+G19+G24+G29+G34</f>
        <v>56650</v>
      </c>
      <c r="H39" s="76">
        <f>+H19+H24+H29+H34</f>
        <v>3712</v>
      </c>
      <c r="I39" s="76">
        <f t="shared" si="5"/>
        <v>60362</v>
      </c>
      <c r="J39" s="73"/>
    </row>
    <row r="40" spans="1:14" s="92" customFormat="1" ht="16.2" x14ac:dyDescent="0.35">
      <c r="A40" s="80"/>
      <c r="B40" s="96" t="s">
        <v>23</v>
      </c>
      <c r="C40" s="74">
        <f t="shared" ref="C40:D40" si="7">+C20+C25+C30+C35</f>
        <v>49448946.062659927</v>
      </c>
      <c r="D40" s="74">
        <f t="shared" si="7"/>
        <v>59588210.875517607</v>
      </c>
      <c r="E40" s="74">
        <f>+C40+D40</f>
        <v>109037156.93817753</v>
      </c>
      <c r="F40" s="80"/>
      <c r="G40" s="74">
        <f t="shared" ref="G40" si="8">+G20+G25+G30+G35</f>
        <v>502047</v>
      </c>
      <c r="H40" s="74">
        <f>+H20+H25+H30+H35</f>
        <v>43347</v>
      </c>
      <c r="I40" s="74">
        <f>+G40+H40</f>
        <v>545394</v>
      </c>
      <c r="J40" s="78"/>
    </row>
    <row r="41" spans="1:14" x14ac:dyDescent="0.3">
      <c r="A41" s="60"/>
      <c r="B41" s="60"/>
      <c r="G41" s="60"/>
      <c r="H41" s="60"/>
      <c r="I41" s="89"/>
      <c r="J41" s="60"/>
      <c r="K41" s="60"/>
      <c r="L41" s="60"/>
      <c r="M41" s="60"/>
      <c r="N41" s="60"/>
    </row>
    <row r="42" spans="1:14" x14ac:dyDescent="0.3">
      <c r="A42" s="60"/>
      <c r="B42" s="60"/>
      <c r="G42" s="60"/>
      <c r="H42" s="60"/>
      <c r="I42" s="60"/>
      <c r="J42" s="60"/>
      <c r="K42" s="60"/>
      <c r="L42" s="60"/>
      <c r="M42" s="60"/>
      <c r="N42" s="60"/>
    </row>
  </sheetData>
  <mergeCells count="5">
    <mergeCell ref="B13:B15"/>
    <mergeCell ref="G13:I13"/>
    <mergeCell ref="C13:E13"/>
    <mergeCell ref="B8:J8"/>
    <mergeCell ref="B9:J9"/>
  </mergeCells>
  <hyperlinks>
    <hyperlink ref="B1" location="Índice!A1" display="Ir a inicio" xr:uid="{5CDD29B9-B1E6-4B07-9F2E-DBAF7541390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7" orientation="portrait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C9F9-D75D-4138-9D8B-A47C16462764}">
  <dimension ref="A1:AM84"/>
  <sheetViews>
    <sheetView showGridLines="0" view="pageBreakPreview" zoomScale="60" zoomScaleNormal="100" workbookViewId="0">
      <selection activeCell="B1" sqref="B1"/>
    </sheetView>
  </sheetViews>
  <sheetFormatPr baseColWidth="10" defaultColWidth="11.44140625" defaultRowHeight="14.4" x14ac:dyDescent="0.3"/>
  <cols>
    <col min="1" max="1" width="1.6640625" style="62" customWidth="1"/>
    <col min="2" max="2" width="65.88671875" style="62" customWidth="1"/>
    <col min="3" max="5" width="16.77734375" style="86" customWidth="1"/>
    <col min="6" max="6" width="2.6640625" style="86" customWidth="1"/>
    <col min="7" max="9" width="16.77734375" style="86" customWidth="1"/>
    <col min="10" max="10" width="2.6640625" style="86" customWidth="1"/>
    <col min="11" max="13" width="16.77734375" style="86" customWidth="1"/>
    <col min="14" max="14" width="2.6640625" style="86" customWidth="1"/>
    <col min="15" max="17" width="16.77734375" style="86" customWidth="1"/>
    <col min="18" max="18" width="2.6640625" style="86" customWidth="1"/>
    <col min="19" max="21" width="16.77734375" style="86" customWidth="1"/>
    <col min="22" max="22" width="11.44140625" style="62"/>
    <col min="23" max="23" width="11.44140625" style="86"/>
    <col min="24" max="16384" width="11.44140625" style="62"/>
  </cols>
  <sheetData>
    <row r="1" spans="1:23" x14ac:dyDescent="0.3">
      <c r="A1" s="82"/>
      <c r="B1" s="177" t="s">
        <v>12</v>
      </c>
      <c r="C1" s="98"/>
      <c r="D1" s="98"/>
      <c r="E1" s="98"/>
      <c r="F1" s="98"/>
      <c r="G1" s="98"/>
      <c r="H1" s="98"/>
      <c r="I1" s="98"/>
      <c r="J1" s="98"/>
    </row>
    <row r="2" spans="1:23" x14ac:dyDescent="0.3">
      <c r="A2" s="83"/>
      <c r="B2" s="82"/>
      <c r="C2" s="98"/>
      <c r="D2" s="98"/>
      <c r="E2" s="98"/>
      <c r="F2" s="98"/>
    </row>
    <row r="3" spans="1:23" x14ac:dyDescent="0.3">
      <c r="A3" s="83"/>
      <c r="B3" s="82"/>
      <c r="C3" s="98"/>
      <c r="D3" s="98"/>
      <c r="E3" s="98"/>
      <c r="F3" s="98"/>
    </row>
    <row r="4" spans="1:23" x14ac:dyDescent="0.3">
      <c r="A4" s="83"/>
      <c r="B4" s="82"/>
      <c r="C4" s="98"/>
      <c r="D4" s="98"/>
      <c r="E4" s="98"/>
      <c r="F4" s="98"/>
    </row>
    <row r="5" spans="1:23" x14ac:dyDescent="0.3">
      <c r="A5" s="83"/>
      <c r="B5" s="82"/>
      <c r="C5" s="98"/>
      <c r="D5" s="98"/>
      <c r="E5" s="98"/>
      <c r="F5" s="98"/>
    </row>
    <row r="6" spans="1:23" x14ac:dyDescent="0.3">
      <c r="A6" s="83"/>
      <c r="B6" s="82"/>
      <c r="C6" s="98"/>
      <c r="D6" s="98"/>
      <c r="E6" s="98"/>
      <c r="F6" s="98"/>
    </row>
    <row r="7" spans="1:23" x14ac:dyDescent="0.3">
      <c r="A7" s="83"/>
      <c r="B7" s="82"/>
      <c r="C7" s="98"/>
      <c r="D7" s="98"/>
      <c r="E7" s="98"/>
      <c r="F7" s="98"/>
    </row>
    <row r="8" spans="1:23" ht="27" x14ac:dyDescent="0.3">
      <c r="A8" s="60"/>
      <c r="B8" s="164" t="s">
        <v>99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23" x14ac:dyDescent="0.3">
      <c r="A9" s="60"/>
      <c r="B9" s="157">
        <f>+Carátula!B17</f>
        <v>45291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spans="1:23" ht="15" thickBot="1" x14ac:dyDescent="0.35">
      <c r="A10" s="60"/>
      <c r="B10" s="85"/>
      <c r="C10" s="99"/>
      <c r="D10" s="99"/>
      <c r="E10" s="99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pans="1:23" x14ac:dyDescent="0.3">
      <c r="A11" s="60"/>
      <c r="B11" s="60"/>
      <c r="C11" s="98"/>
      <c r="D11" s="98"/>
      <c r="E11" s="98"/>
      <c r="F11" s="98"/>
      <c r="G11" s="98"/>
      <c r="H11" s="98"/>
      <c r="I11" s="98"/>
      <c r="J11" s="98"/>
    </row>
    <row r="12" spans="1:23" x14ac:dyDescent="0.3">
      <c r="A12" s="60"/>
      <c r="B12" s="60"/>
      <c r="C12" s="98"/>
      <c r="D12" s="98"/>
      <c r="E12" s="98"/>
      <c r="F12" s="98"/>
      <c r="G12" s="98"/>
      <c r="H12" s="98"/>
      <c r="I12" s="98"/>
      <c r="J12" s="98"/>
    </row>
    <row r="13" spans="1:23" ht="16.2" x14ac:dyDescent="0.35">
      <c r="A13" s="60"/>
      <c r="B13" s="72" t="s">
        <v>35</v>
      </c>
      <c r="C13" s="98"/>
      <c r="D13" s="98"/>
      <c r="E13" s="98"/>
      <c r="F13" s="98"/>
      <c r="G13" s="98"/>
      <c r="H13" s="98"/>
      <c r="I13" s="98"/>
      <c r="J13" s="75"/>
      <c r="R13" s="75"/>
    </row>
    <row r="14" spans="1:23" x14ac:dyDescent="0.3">
      <c r="A14" s="60"/>
      <c r="B14" s="87"/>
      <c r="C14" s="98"/>
      <c r="D14" s="98"/>
      <c r="E14" s="98"/>
      <c r="F14" s="98"/>
      <c r="G14" s="98"/>
      <c r="H14" s="98"/>
      <c r="I14" s="98"/>
      <c r="J14" s="75"/>
      <c r="N14" s="75"/>
      <c r="R14" s="75"/>
    </row>
    <row r="15" spans="1:23" s="104" customFormat="1" ht="24" customHeight="1" x14ac:dyDescent="0.3">
      <c r="A15" s="84"/>
      <c r="B15" s="166"/>
      <c r="C15" s="167" t="s">
        <v>19</v>
      </c>
      <c r="D15" s="165"/>
      <c r="E15" s="165"/>
      <c r="F15" s="101"/>
      <c r="G15" s="165" t="s">
        <v>20</v>
      </c>
      <c r="H15" s="165"/>
      <c r="I15" s="165"/>
      <c r="J15" s="102"/>
      <c r="K15" s="167" t="s">
        <v>21</v>
      </c>
      <c r="L15" s="165"/>
      <c r="M15" s="165"/>
      <c r="N15" s="103"/>
      <c r="O15" s="165" t="s">
        <v>22</v>
      </c>
      <c r="P15" s="165"/>
      <c r="Q15" s="165"/>
      <c r="R15" s="102"/>
      <c r="S15" s="165" t="s">
        <v>33</v>
      </c>
      <c r="T15" s="165"/>
      <c r="U15" s="165"/>
      <c r="W15" s="140"/>
    </row>
    <row r="16" spans="1:23" x14ac:dyDescent="0.3">
      <c r="A16" s="60"/>
      <c r="B16" s="166"/>
      <c r="C16" s="105"/>
      <c r="D16" s="105"/>
      <c r="E16" s="105"/>
      <c r="F16" s="98"/>
      <c r="G16" s="105"/>
      <c r="H16" s="105"/>
      <c r="I16" s="105"/>
      <c r="J16" s="106"/>
      <c r="K16" s="105"/>
      <c r="L16" s="105"/>
      <c r="M16" s="105"/>
      <c r="N16" s="106"/>
      <c r="O16" s="105"/>
      <c r="P16" s="105"/>
      <c r="Q16" s="105"/>
      <c r="R16" s="106"/>
      <c r="S16" s="105"/>
      <c r="T16" s="105"/>
      <c r="U16" s="105"/>
    </row>
    <row r="17" spans="1:24" x14ac:dyDescent="0.3">
      <c r="A17" s="60"/>
      <c r="B17" s="166"/>
      <c r="C17" s="107" t="s">
        <v>26</v>
      </c>
      <c r="D17" s="107" t="s">
        <v>27</v>
      </c>
      <c r="E17" s="107" t="s">
        <v>18</v>
      </c>
      <c r="F17" s="98"/>
      <c r="G17" s="107" t="s">
        <v>26</v>
      </c>
      <c r="H17" s="107" t="s">
        <v>27</v>
      </c>
      <c r="I17" s="107" t="s">
        <v>18</v>
      </c>
      <c r="J17" s="106"/>
      <c r="K17" s="107" t="s">
        <v>26</v>
      </c>
      <c r="L17" s="107" t="s">
        <v>27</v>
      </c>
      <c r="M17" s="107" t="s">
        <v>18</v>
      </c>
      <c r="N17" s="106"/>
      <c r="O17" s="107" t="s">
        <v>26</v>
      </c>
      <c r="P17" s="107" t="s">
        <v>27</v>
      </c>
      <c r="Q17" s="107" t="s">
        <v>18</v>
      </c>
      <c r="R17" s="106"/>
      <c r="S17" s="107" t="s">
        <v>26</v>
      </c>
      <c r="T17" s="107" t="s">
        <v>27</v>
      </c>
      <c r="U17" s="107" t="s">
        <v>18</v>
      </c>
    </row>
    <row r="18" spans="1:24" x14ac:dyDescent="0.3">
      <c r="A18" s="60"/>
      <c r="C18" s="75"/>
      <c r="D18" s="75"/>
      <c r="E18" s="75"/>
      <c r="F18" s="98"/>
      <c r="G18" s="75"/>
      <c r="H18" s="75"/>
      <c r="I18" s="75"/>
      <c r="J18" s="75"/>
      <c r="K18" s="75"/>
      <c r="L18" s="75"/>
      <c r="M18" s="75"/>
      <c r="N18" s="106"/>
      <c r="O18" s="75"/>
      <c r="P18" s="75"/>
      <c r="Q18" s="75"/>
      <c r="R18" s="75"/>
      <c r="S18" s="75"/>
      <c r="T18" s="75"/>
      <c r="U18" s="75"/>
    </row>
    <row r="19" spans="1:24" s="113" customFormat="1" x14ac:dyDescent="0.3">
      <c r="A19" s="87"/>
      <c r="B19" s="113" t="s">
        <v>123</v>
      </c>
      <c r="C19" s="79">
        <f>+SUM(C20:C36)</f>
        <v>6896321.5460420186</v>
      </c>
      <c r="D19" s="79">
        <f>+SUM(D20:D36)</f>
        <v>2490594.096291699</v>
      </c>
      <c r="E19" s="79">
        <f>+SUM(E20:E36)</f>
        <v>9386915.642333718</v>
      </c>
      <c r="F19" s="139"/>
      <c r="G19" s="79">
        <f>+SUM(G20:G36)</f>
        <v>4261007.1466919975</v>
      </c>
      <c r="H19" s="79">
        <f>+SUM(H20:H36)</f>
        <v>3046862.9754611701</v>
      </c>
      <c r="I19" s="79">
        <f>+SUM(I20:I36)</f>
        <v>7307870.1221531676</v>
      </c>
      <c r="J19" s="79"/>
      <c r="K19" s="79">
        <f>+SUM(K20:K36)</f>
        <v>3229567.5248616003</v>
      </c>
      <c r="L19" s="79">
        <f>+SUM(L20:L36)</f>
        <v>3489765.3044246207</v>
      </c>
      <c r="M19" s="79">
        <f>+SUM(M20:M36)</f>
        <v>6719332.8292862214</v>
      </c>
      <c r="N19" s="106"/>
      <c r="O19" s="79">
        <f>+SUM(O20:O36)</f>
        <v>33011532.553320207</v>
      </c>
      <c r="P19" s="79">
        <f>+SUM(P20:P36)</f>
        <v>48625565.126765452</v>
      </c>
      <c r="Q19" s="79">
        <f>+SUM(Q20:Q36)</f>
        <v>81637097.680085659</v>
      </c>
      <c r="R19" s="79"/>
      <c r="S19" s="138">
        <f>+C19+G19+K19+O19</f>
        <v>47398428.770915821</v>
      </c>
      <c r="T19" s="138">
        <f>+D19+H19+L19+P19</f>
        <v>57652787.502942942</v>
      </c>
      <c r="U19" s="138">
        <f>+S19+T19</f>
        <v>105051216.27385876</v>
      </c>
      <c r="W19" s="114"/>
    </row>
    <row r="20" spans="1:24" x14ac:dyDescent="0.3">
      <c r="A20" s="60"/>
      <c r="B20" s="136" t="s">
        <v>106</v>
      </c>
      <c r="C20" s="75">
        <v>1314304.6176719991</v>
      </c>
      <c r="D20" s="75">
        <v>94780.83299999997</v>
      </c>
      <c r="E20" s="75">
        <f>+D20+C20</f>
        <v>1409085.450671999</v>
      </c>
      <c r="F20" s="98"/>
      <c r="G20" s="75">
        <v>681133.97592700063</v>
      </c>
      <c r="H20" s="75">
        <v>481870.29230899975</v>
      </c>
      <c r="I20" s="75">
        <f>+H20+G20</f>
        <v>1163004.2682360003</v>
      </c>
      <c r="J20" s="98"/>
      <c r="K20" s="75">
        <v>360547.45427800028</v>
      </c>
      <c r="L20" s="75">
        <v>430320.31157199992</v>
      </c>
      <c r="M20" s="75">
        <f>+L20+K20</f>
        <v>790867.7658500002</v>
      </c>
      <c r="N20" s="98"/>
      <c r="O20" s="75">
        <v>1715065.3605439991</v>
      </c>
      <c r="P20" s="75">
        <v>1636789.3223379997</v>
      </c>
      <c r="Q20" s="75">
        <f>+P20+O20</f>
        <v>3351854.6828819988</v>
      </c>
      <c r="R20" s="75"/>
      <c r="S20" s="108">
        <f>+C20+G20+K20+O20</f>
        <v>4071051.4084209995</v>
      </c>
      <c r="T20" s="108">
        <f>+D20+H20+L20+P20</f>
        <v>2643760.7592189992</v>
      </c>
      <c r="U20" s="108">
        <f>+S20+T20</f>
        <v>6714812.1676399987</v>
      </c>
      <c r="X20" s="135"/>
    </row>
    <row r="21" spans="1:24" x14ac:dyDescent="0.3">
      <c r="B21" s="137" t="s">
        <v>120</v>
      </c>
      <c r="C21" s="86">
        <v>19268.189861999999</v>
      </c>
      <c r="D21" s="86">
        <v>12960.145261000005</v>
      </c>
      <c r="E21" s="75">
        <f t="shared" ref="E21:E34" si="0">+D21+C21</f>
        <v>32228.335123000004</v>
      </c>
      <c r="G21" s="86">
        <v>23283.050982999986</v>
      </c>
      <c r="H21" s="86">
        <v>32299.014975000009</v>
      </c>
      <c r="I21" s="75">
        <f t="shared" ref="I21:I34" si="1">+H21+G21</f>
        <v>55582.065957999992</v>
      </c>
      <c r="K21" s="86">
        <v>18543.119200000001</v>
      </c>
      <c r="L21" s="86">
        <v>33899.374020999996</v>
      </c>
      <c r="M21" s="75">
        <f t="shared" ref="M21:M34" si="2">+L21+K21</f>
        <v>52442.493220999997</v>
      </c>
      <c r="O21" s="86">
        <v>48930.300873999986</v>
      </c>
      <c r="P21" s="86">
        <v>144817.49905900005</v>
      </c>
      <c r="Q21" s="75">
        <f t="shared" ref="Q21:Q34" si="3">+P21+O21</f>
        <v>193747.79993300003</v>
      </c>
      <c r="S21" s="108">
        <f t="shared" ref="S21:S44" si="4">+C21+G21+K21+O21</f>
        <v>110024.66091899997</v>
      </c>
      <c r="T21" s="108">
        <f t="shared" ref="T21:T44" si="5">+D21+H21+L21+P21</f>
        <v>223976.03331600007</v>
      </c>
      <c r="U21" s="108">
        <f t="shared" ref="U21:U44" si="6">+S21+T21</f>
        <v>334000.69423500006</v>
      </c>
      <c r="X21" s="135"/>
    </row>
    <row r="22" spans="1:24" x14ac:dyDescent="0.3">
      <c r="B22" s="137" t="s">
        <v>118</v>
      </c>
      <c r="C22" s="86">
        <v>296420.97075099958</v>
      </c>
      <c r="D22" s="86">
        <v>62693.595519999988</v>
      </c>
      <c r="E22" s="75">
        <f t="shared" si="0"/>
        <v>359114.56627099955</v>
      </c>
      <c r="G22" s="86">
        <v>188824.31969000003</v>
      </c>
      <c r="H22" s="86">
        <v>106556.63155099997</v>
      </c>
      <c r="I22" s="75">
        <f t="shared" si="1"/>
        <v>295380.95124099997</v>
      </c>
      <c r="K22" s="86">
        <v>234039.24004699997</v>
      </c>
      <c r="L22" s="86">
        <v>230870.23209200014</v>
      </c>
      <c r="M22" s="75">
        <f t="shared" si="2"/>
        <v>464909.47213900008</v>
      </c>
      <c r="O22" s="86">
        <v>4453716.8058910025</v>
      </c>
      <c r="P22" s="86">
        <v>7293041.3777989987</v>
      </c>
      <c r="Q22" s="75">
        <f t="shared" si="3"/>
        <v>11746758.18369</v>
      </c>
      <c r="S22" s="108">
        <f t="shared" si="4"/>
        <v>5173001.3363790018</v>
      </c>
      <c r="T22" s="108">
        <f t="shared" si="5"/>
        <v>7693161.8369619986</v>
      </c>
      <c r="U22" s="108">
        <f t="shared" si="6"/>
        <v>12866163.173341</v>
      </c>
      <c r="X22" s="135"/>
    </row>
    <row r="23" spans="1:24" x14ac:dyDescent="0.3">
      <c r="B23" s="137" t="s">
        <v>119</v>
      </c>
      <c r="E23" s="75">
        <f t="shared" si="0"/>
        <v>0</v>
      </c>
      <c r="H23" s="86">
        <v>22320.651088999999</v>
      </c>
      <c r="I23" s="75">
        <f t="shared" si="1"/>
        <v>22320.651088999999</v>
      </c>
      <c r="L23" s="86">
        <v>1462.2903329999999</v>
      </c>
      <c r="M23" s="75">
        <f t="shared" si="2"/>
        <v>1462.2903329999999</v>
      </c>
      <c r="O23" s="86">
        <v>105795.40506500001</v>
      </c>
      <c r="P23" s="86">
        <v>513163.03409500007</v>
      </c>
      <c r="Q23" s="75">
        <f t="shared" si="3"/>
        <v>618958.43916000007</v>
      </c>
      <c r="S23" s="108">
        <f t="shared" si="4"/>
        <v>105795.40506500001</v>
      </c>
      <c r="T23" s="108">
        <f t="shared" si="5"/>
        <v>536945.97551700007</v>
      </c>
      <c r="U23" s="108">
        <f t="shared" si="6"/>
        <v>642741.38058200013</v>
      </c>
      <c r="X23" s="135"/>
    </row>
    <row r="24" spans="1:24" x14ac:dyDescent="0.3">
      <c r="B24" s="137" t="s">
        <v>121</v>
      </c>
      <c r="D24" s="86">
        <v>0.40096540000000003</v>
      </c>
      <c r="E24" s="75">
        <f t="shared" si="0"/>
        <v>0.40096540000000003</v>
      </c>
      <c r="H24" s="86">
        <v>2.3167051700000001</v>
      </c>
      <c r="I24" s="75">
        <f t="shared" si="1"/>
        <v>2.3167051700000001</v>
      </c>
      <c r="K24" s="86">
        <v>6.608760000000001E-2</v>
      </c>
      <c r="M24" s="75">
        <f t="shared" si="2"/>
        <v>6.608760000000001E-2</v>
      </c>
      <c r="O24" s="86">
        <v>150394.87971789984</v>
      </c>
      <c r="P24" s="86">
        <v>207829.98416917003</v>
      </c>
      <c r="Q24" s="75">
        <f t="shared" si="3"/>
        <v>358224.86388706986</v>
      </c>
      <c r="S24" s="108">
        <f t="shared" si="4"/>
        <v>150394.94580549982</v>
      </c>
      <c r="T24" s="108">
        <f t="shared" si="5"/>
        <v>207832.70183974004</v>
      </c>
      <c r="U24" s="108">
        <f t="shared" si="6"/>
        <v>358227.64764523983</v>
      </c>
      <c r="X24" s="135"/>
    </row>
    <row r="25" spans="1:24" x14ac:dyDescent="0.3">
      <c r="B25" s="137" t="s">
        <v>117</v>
      </c>
      <c r="C25" s="86">
        <v>809246.44472501078</v>
      </c>
      <c r="D25" s="86">
        <v>715290.74945499923</v>
      </c>
      <c r="E25" s="75">
        <f t="shared" si="0"/>
        <v>1524537.1941800099</v>
      </c>
      <c r="G25" s="86">
        <v>639112.41486899997</v>
      </c>
      <c r="H25" s="86">
        <v>633770.1577830005</v>
      </c>
      <c r="I25" s="75">
        <f t="shared" si="1"/>
        <v>1272882.5726520005</v>
      </c>
      <c r="K25" s="86">
        <v>518344.89669300016</v>
      </c>
      <c r="L25" s="86">
        <v>770877.85163000005</v>
      </c>
      <c r="M25" s="75">
        <f t="shared" si="2"/>
        <v>1289222.7483230003</v>
      </c>
      <c r="O25" s="86">
        <v>5915499.7190090129</v>
      </c>
      <c r="P25" s="86">
        <v>13969814.691360001</v>
      </c>
      <c r="Q25" s="75">
        <f t="shared" si="3"/>
        <v>19885314.410369013</v>
      </c>
      <c r="S25" s="108">
        <f t="shared" si="4"/>
        <v>7882203.4752960242</v>
      </c>
      <c r="T25" s="108">
        <f t="shared" si="5"/>
        <v>16089753.450228</v>
      </c>
      <c r="U25" s="108">
        <f t="shared" si="6"/>
        <v>23971956.925524026</v>
      </c>
      <c r="X25" s="135"/>
    </row>
    <row r="26" spans="1:24" x14ac:dyDescent="0.3">
      <c r="B26" s="137" t="s">
        <v>116</v>
      </c>
      <c r="C26" s="86">
        <v>895814.65829101275</v>
      </c>
      <c r="D26" s="86">
        <v>237796.63642300013</v>
      </c>
      <c r="E26" s="75">
        <f t="shared" si="0"/>
        <v>1133611.2947140129</v>
      </c>
      <c r="G26" s="86">
        <v>375319.51398200041</v>
      </c>
      <c r="H26" s="86">
        <v>209578.84679999988</v>
      </c>
      <c r="I26" s="75">
        <f t="shared" si="1"/>
        <v>584898.36078200024</v>
      </c>
      <c r="K26" s="86">
        <v>282809.95694700017</v>
      </c>
      <c r="L26" s="86">
        <v>417663.09386599989</v>
      </c>
      <c r="M26" s="75">
        <f t="shared" si="2"/>
        <v>700473.05081300007</v>
      </c>
      <c r="O26" s="86">
        <v>4017695.273664983</v>
      </c>
      <c r="P26" s="86">
        <v>5661641.8027973259</v>
      </c>
      <c r="Q26" s="75">
        <f t="shared" si="3"/>
        <v>9679337.0764623098</v>
      </c>
      <c r="S26" s="108">
        <f t="shared" si="4"/>
        <v>5571639.4028849965</v>
      </c>
      <c r="T26" s="108">
        <f t="shared" si="5"/>
        <v>6526680.3798863254</v>
      </c>
      <c r="U26" s="108">
        <f t="shared" si="6"/>
        <v>12098319.782771323</v>
      </c>
      <c r="X26" s="135"/>
    </row>
    <row r="27" spans="1:24" x14ac:dyDescent="0.3">
      <c r="B27" s="137" t="s">
        <v>109</v>
      </c>
      <c r="C27" s="86">
        <v>874719.34062800219</v>
      </c>
      <c r="D27" s="86">
        <v>462923.26340429968</v>
      </c>
      <c r="E27" s="75">
        <f t="shared" si="0"/>
        <v>1337642.6040323018</v>
      </c>
      <c r="G27" s="86">
        <v>444495.30129300145</v>
      </c>
      <c r="H27" s="86">
        <v>511034.13485100021</v>
      </c>
      <c r="I27" s="75">
        <f t="shared" si="1"/>
        <v>955529.43614400167</v>
      </c>
      <c r="K27" s="86">
        <v>453584.52693899919</v>
      </c>
      <c r="L27" s="86">
        <v>502939.95018961991</v>
      </c>
      <c r="M27" s="75">
        <f t="shared" si="2"/>
        <v>956524.4771286191</v>
      </c>
      <c r="O27" s="86">
        <v>7403132.7799313068</v>
      </c>
      <c r="P27" s="86">
        <v>8680027.3341659606</v>
      </c>
      <c r="Q27" s="75">
        <f t="shared" si="3"/>
        <v>16083160.114097267</v>
      </c>
      <c r="S27" s="108">
        <f t="shared" si="4"/>
        <v>9175931.9487913102</v>
      </c>
      <c r="T27" s="108">
        <f t="shared" si="5"/>
        <v>10156924.682610881</v>
      </c>
      <c r="U27" s="108">
        <f t="shared" si="6"/>
        <v>19332856.631402191</v>
      </c>
      <c r="X27" s="135"/>
    </row>
    <row r="28" spans="1:24" x14ac:dyDescent="0.3">
      <c r="B28" s="137" t="s">
        <v>108</v>
      </c>
      <c r="C28" s="86">
        <v>264445.54130200058</v>
      </c>
      <c r="D28" s="86">
        <v>216558.86814700003</v>
      </c>
      <c r="E28" s="75">
        <f t="shared" si="0"/>
        <v>481004.40944900061</v>
      </c>
      <c r="G28" s="86">
        <v>247096.81842600001</v>
      </c>
      <c r="H28" s="86">
        <v>93352.608213999993</v>
      </c>
      <c r="I28" s="75">
        <f t="shared" si="1"/>
        <v>340449.42664000002</v>
      </c>
      <c r="K28" s="86">
        <v>230294.73677400011</v>
      </c>
      <c r="L28" s="86">
        <v>76983.864419000005</v>
      </c>
      <c r="M28" s="75">
        <f t="shared" si="2"/>
        <v>307278.6011930001</v>
      </c>
      <c r="O28" s="86">
        <v>2245839.7958129998</v>
      </c>
      <c r="P28" s="86">
        <v>2429362.7788830032</v>
      </c>
      <c r="Q28" s="75">
        <f t="shared" si="3"/>
        <v>4675202.5746960025</v>
      </c>
      <c r="S28" s="108">
        <f t="shared" si="4"/>
        <v>2987676.8923150003</v>
      </c>
      <c r="T28" s="108">
        <f t="shared" si="5"/>
        <v>2816258.1196630034</v>
      </c>
      <c r="U28" s="108">
        <f t="shared" si="6"/>
        <v>5803935.0119780041</v>
      </c>
      <c r="X28" s="135"/>
    </row>
    <row r="29" spans="1:24" x14ac:dyDescent="0.3">
      <c r="B29" s="137" t="s">
        <v>110</v>
      </c>
      <c r="C29" s="86">
        <v>876126.32344399951</v>
      </c>
      <c r="D29" s="86">
        <v>166533.72596400007</v>
      </c>
      <c r="E29" s="75">
        <f t="shared" si="0"/>
        <v>1042660.0494079996</v>
      </c>
      <c r="G29" s="86">
        <v>588166.06551599514</v>
      </c>
      <c r="H29" s="86">
        <v>252200.04988200011</v>
      </c>
      <c r="I29" s="75">
        <f t="shared" si="1"/>
        <v>840366.11539799522</v>
      </c>
      <c r="K29" s="86">
        <v>283824.29077199992</v>
      </c>
      <c r="L29" s="86">
        <v>142462.16945999998</v>
      </c>
      <c r="M29" s="75">
        <f t="shared" si="2"/>
        <v>426286.46023199987</v>
      </c>
      <c r="O29" s="86">
        <v>729499.9950680011</v>
      </c>
      <c r="P29" s="86">
        <v>527567.43377999996</v>
      </c>
      <c r="Q29" s="75">
        <f t="shared" si="3"/>
        <v>1257067.4288480012</v>
      </c>
      <c r="S29" s="108">
        <f t="shared" si="4"/>
        <v>2477616.6747999955</v>
      </c>
      <c r="T29" s="108">
        <f t="shared" si="5"/>
        <v>1088763.3790860001</v>
      </c>
      <c r="U29" s="108">
        <f t="shared" si="6"/>
        <v>3566380.0538859954</v>
      </c>
      <c r="X29" s="135"/>
    </row>
    <row r="30" spans="1:24" x14ac:dyDescent="0.3">
      <c r="B30" s="137" t="s">
        <v>111</v>
      </c>
      <c r="C30" s="86">
        <v>136211.31508499998</v>
      </c>
      <c r="D30" s="86">
        <v>76985.152556999965</v>
      </c>
      <c r="E30" s="75">
        <f t="shared" si="0"/>
        <v>213196.46764199995</v>
      </c>
      <c r="G30" s="86">
        <v>159950.08558100017</v>
      </c>
      <c r="H30" s="86">
        <v>142787.37642799993</v>
      </c>
      <c r="I30" s="75">
        <f t="shared" si="1"/>
        <v>302737.46200900013</v>
      </c>
      <c r="K30" s="86">
        <v>226852.32437000007</v>
      </c>
      <c r="L30" s="86">
        <v>153085.58866200011</v>
      </c>
      <c r="M30" s="75">
        <f t="shared" si="2"/>
        <v>379937.91303200019</v>
      </c>
      <c r="O30" s="86">
        <v>870499.27460100024</v>
      </c>
      <c r="P30" s="86">
        <v>1251691.6260800008</v>
      </c>
      <c r="Q30" s="75">
        <f t="shared" si="3"/>
        <v>2122190.9006810011</v>
      </c>
      <c r="S30" s="108">
        <f t="shared" si="4"/>
        <v>1393512.9996370005</v>
      </c>
      <c r="T30" s="108">
        <f t="shared" si="5"/>
        <v>1624549.7437270009</v>
      </c>
      <c r="U30" s="108">
        <f t="shared" si="6"/>
        <v>3018062.7433640016</v>
      </c>
      <c r="X30" s="135"/>
    </row>
    <row r="31" spans="1:24" x14ac:dyDescent="0.3">
      <c r="B31" s="137" t="s">
        <v>112</v>
      </c>
      <c r="C31" s="86">
        <v>576257.31566799514</v>
      </c>
      <c r="D31" s="86">
        <v>41064.42678899999</v>
      </c>
      <c r="E31" s="75">
        <f t="shared" si="0"/>
        <v>617321.74245699518</v>
      </c>
      <c r="G31" s="86">
        <v>331631.01233299967</v>
      </c>
      <c r="H31" s="86">
        <v>118718.66630900009</v>
      </c>
      <c r="I31" s="75">
        <f t="shared" si="1"/>
        <v>450349.67864199978</v>
      </c>
      <c r="K31" s="86">
        <v>178179.59901400012</v>
      </c>
      <c r="L31" s="86">
        <v>70687.771141999969</v>
      </c>
      <c r="M31" s="75">
        <f t="shared" si="2"/>
        <v>248867.37015600008</v>
      </c>
      <c r="O31" s="86">
        <v>1381717.2040509961</v>
      </c>
      <c r="P31" s="86">
        <v>1124162.8786579994</v>
      </c>
      <c r="Q31" s="75">
        <f t="shared" si="3"/>
        <v>2505880.0827089958</v>
      </c>
      <c r="S31" s="108">
        <f t="shared" si="4"/>
        <v>2467785.1310659908</v>
      </c>
      <c r="T31" s="108">
        <f t="shared" si="5"/>
        <v>1354633.7428979995</v>
      </c>
      <c r="U31" s="108">
        <f t="shared" si="6"/>
        <v>3822418.8739639902</v>
      </c>
      <c r="X31" s="135"/>
    </row>
    <row r="32" spans="1:24" x14ac:dyDescent="0.3">
      <c r="B32" s="137" t="s">
        <v>113</v>
      </c>
      <c r="C32" s="86">
        <v>393630.09247699979</v>
      </c>
      <c r="D32" s="86">
        <v>200583.6870620001</v>
      </c>
      <c r="E32" s="75">
        <f t="shared" si="0"/>
        <v>594213.77953899989</v>
      </c>
      <c r="G32" s="86">
        <v>273036.52926500031</v>
      </c>
      <c r="H32" s="86">
        <v>221634.81879499988</v>
      </c>
      <c r="I32" s="75">
        <f t="shared" si="1"/>
        <v>494671.34806000022</v>
      </c>
      <c r="K32" s="86">
        <v>157274.55546300029</v>
      </c>
      <c r="L32" s="86">
        <v>338442.77859600005</v>
      </c>
      <c r="M32" s="75">
        <f t="shared" si="2"/>
        <v>495717.33405900036</v>
      </c>
      <c r="O32" s="86">
        <v>1696179.6016470019</v>
      </c>
      <c r="P32" s="86">
        <v>2470518.0021799947</v>
      </c>
      <c r="Q32" s="75">
        <f t="shared" si="3"/>
        <v>4166697.6038269969</v>
      </c>
      <c r="S32" s="108">
        <f t="shared" si="4"/>
        <v>2520120.7788520022</v>
      </c>
      <c r="T32" s="108">
        <f t="shared" si="5"/>
        <v>3231179.2866329947</v>
      </c>
      <c r="U32" s="108">
        <f t="shared" si="6"/>
        <v>5751300.0654849969</v>
      </c>
      <c r="X32" s="135"/>
    </row>
    <row r="33" spans="1:39" x14ac:dyDescent="0.3">
      <c r="B33" s="137" t="s">
        <v>114</v>
      </c>
      <c r="C33" s="86">
        <v>131426.58942799983</v>
      </c>
      <c r="D33" s="86">
        <v>57691.59098600001</v>
      </c>
      <c r="E33" s="75">
        <f t="shared" si="0"/>
        <v>189118.18041399983</v>
      </c>
      <c r="G33" s="86">
        <v>131066.26674799988</v>
      </c>
      <c r="H33" s="86">
        <v>176074.9771839999</v>
      </c>
      <c r="I33" s="75">
        <f t="shared" si="1"/>
        <v>307141.24393199978</v>
      </c>
      <c r="K33" s="86">
        <v>148653.38246900003</v>
      </c>
      <c r="L33" s="86">
        <v>243012.07180900013</v>
      </c>
      <c r="M33" s="75">
        <f t="shared" si="2"/>
        <v>391665.45427800016</v>
      </c>
      <c r="O33" s="86">
        <v>1225485.323793998</v>
      </c>
      <c r="P33" s="86">
        <v>1453577.009015</v>
      </c>
      <c r="Q33" s="75">
        <f t="shared" si="3"/>
        <v>2679062.3328089979</v>
      </c>
      <c r="S33" s="108">
        <f t="shared" si="4"/>
        <v>1636631.5624389979</v>
      </c>
      <c r="T33" s="108">
        <f t="shared" si="5"/>
        <v>1930355.6489940002</v>
      </c>
      <c r="U33" s="108">
        <f t="shared" si="6"/>
        <v>3566987.2114329981</v>
      </c>
      <c r="X33" s="135"/>
    </row>
    <row r="34" spans="1:39" x14ac:dyDescent="0.3">
      <c r="B34" s="137" t="s">
        <v>115</v>
      </c>
      <c r="C34" s="86">
        <v>87682.06268500007</v>
      </c>
      <c r="D34" s="86">
        <v>71064.096147000018</v>
      </c>
      <c r="E34" s="75">
        <f t="shared" si="0"/>
        <v>158746.1588320001</v>
      </c>
      <c r="G34" s="86">
        <v>102931.50868700018</v>
      </c>
      <c r="H34" s="86">
        <v>26796.353487999993</v>
      </c>
      <c r="I34" s="75">
        <f t="shared" si="1"/>
        <v>129727.86217500018</v>
      </c>
      <c r="K34" s="86">
        <v>82871.304610000065</v>
      </c>
      <c r="L34" s="86">
        <v>63709.035497000004</v>
      </c>
      <c r="M34" s="75">
        <f t="shared" si="2"/>
        <v>146580.34010700008</v>
      </c>
      <c r="O34" s="86">
        <v>671757.62133399956</v>
      </c>
      <c r="P34" s="86">
        <v>512128.26456400001</v>
      </c>
      <c r="Q34" s="75">
        <f t="shared" si="3"/>
        <v>1183885.8858979996</v>
      </c>
      <c r="S34" s="108">
        <f t="shared" si="4"/>
        <v>945242.49731599982</v>
      </c>
      <c r="T34" s="108">
        <f t="shared" si="5"/>
        <v>673697.74969600001</v>
      </c>
      <c r="U34" s="108">
        <f t="shared" si="6"/>
        <v>1618940.2470119998</v>
      </c>
      <c r="X34" s="135"/>
    </row>
    <row r="35" spans="1:39" x14ac:dyDescent="0.3">
      <c r="B35" s="137" t="s">
        <v>107</v>
      </c>
      <c r="C35" s="86">
        <v>104965.13735200008</v>
      </c>
      <c r="D35" s="86">
        <v>14105.237385999992</v>
      </c>
      <c r="E35" s="75">
        <f t="shared" ref="E35:E36" si="7">+D35+C35</f>
        <v>119070.37473800007</v>
      </c>
      <c r="G35" s="86">
        <v>38459.941179999965</v>
      </c>
      <c r="H35" s="86">
        <v>7254.2270649999982</v>
      </c>
      <c r="I35" s="75">
        <f>+H35+G35</f>
        <v>45714.168244999964</v>
      </c>
      <c r="K35" s="86">
        <v>38534.40608600001</v>
      </c>
      <c r="L35" s="86">
        <v>8079.6236230000022</v>
      </c>
      <c r="M35" s="75">
        <f>+L35+K35</f>
        <v>46614.029709000009</v>
      </c>
      <c r="O35" s="86">
        <v>293178.8301759981</v>
      </c>
      <c r="P35" s="86">
        <v>337162.61956099933</v>
      </c>
      <c r="Q35" s="75">
        <f>+P35+O35</f>
        <v>630341.44973699749</v>
      </c>
      <c r="S35" s="108">
        <f>+C35+G35+K35+O35</f>
        <v>475138.31479399814</v>
      </c>
      <c r="T35" s="108">
        <f>+D35+H35+L35+P35</f>
        <v>366601.7076349993</v>
      </c>
      <c r="U35" s="108">
        <f>+S35+T35</f>
        <v>841740.02242899744</v>
      </c>
      <c r="X35" s="135"/>
    </row>
    <row r="36" spans="1:39" x14ac:dyDescent="0.3">
      <c r="B36" s="137" t="s">
        <v>100</v>
      </c>
      <c r="C36" s="86">
        <v>115802.94667199969</v>
      </c>
      <c r="D36" s="86">
        <v>59561.687224999987</v>
      </c>
      <c r="E36" s="75">
        <f t="shared" si="7"/>
        <v>175364.63389699967</v>
      </c>
      <c r="G36" s="86">
        <v>36500.342212000003</v>
      </c>
      <c r="H36" s="86">
        <v>10611.852032999999</v>
      </c>
      <c r="I36" s="75">
        <f t="shared" ref="I36" si="8">+H36+G36</f>
        <v>47112.194245000006</v>
      </c>
      <c r="K36" s="86">
        <v>15213.665111999995</v>
      </c>
      <c r="L36" s="86">
        <v>5269.2975130000004</v>
      </c>
      <c r="M36" s="75">
        <f t="shared" ref="M36" si="9">+L36+K36</f>
        <v>20482.962624999996</v>
      </c>
      <c r="O36" s="86">
        <v>87144.382138999979</v>
      </c>
      <c r="P36" s="86">
        <v>412269.46826100053</v>
      </c>
      <c r="Q36" s="75">
        <f t="shared" ref="Q36" si="10">+P36+O36</f>
        <v>499413.85040000052</v>
      </c>
      <c r="S36" s="108">
        <f t="shared" ref="S36" si="11">+C36+G36+K36+O36</f>
        <v>254661.33613499964</v>
      </c>
      <c r="T36" s="108">
        <f t="shared" ref="T36" si="12">+D36+H36+L36+P36</f>
        <v>487712.30503200053</v>
      </c>
      <c r="U36" s="108">
        <f t="shared" ref="U36" si="13">+S36+T36</f>
        <v>742373.64116700017</v>
      </c>
      <c r="X36" s="135"/>
    </row>
    <row r="37" spans="1:39" x14ac:dyDescent="0.3">
      <c r="B37" s="137"/>
      <c r="E37" s="88"/>
      <c r="I37" s="88"/>
      <c r="M37" s="88"/>
      <c r="Q37" s="88"/>
      <c r="S37" s="108"/>
      <c r="T37" s="108"/>
      <c r="U37" s="108"/>
    </row>
    <row r="38" spans="1:39" s="113" customFormat="1" x14ac:dyDescent="0.3">
      <c r="A38" s="87"/>
      <c r="B38" s="113" t="s">
        <v>124</v>
      </c>
      <c r="C38" s="79">
        <f>+SUM(C39:C44)</f>
        <v>380334.69072074891</v>
      </c>
      <c r="D38" s="79">
        <f>+SUM(D39:D44)</f>
        <v>192800.58180052001</v>
      </c>
      <c r="E38" s="79">
        <f>+SUM(E39:E44)</f>
        <v>573135.27252126893</v>
      </c>
      <c r="F38" s="139"/>
      <c r="G38" s="79">
        <f>+SUM(G39:G44)</f>
        <v>305996.3395606702</v>
      </c>
      <c r="H38" s="79">
        <f>+SUM(H39:H44)</f>
        <v>196425.21449837016</v>
      </c>
      <c r="I38" s="79">
        <f>+SUM(I39:I44)</f>
        <v>502421.55405904027</v>
      </c>
      <c r="J38" s="79"/>
      <c r="K38" s="79">
        <f>+SUM(K39:K44)</f>
        <v>259942.93838760981</v>
      </c>
      <c r="L38" s="79">
        <f>+SUM(L39:L44)</f>
        <v>160875.99692889993</v>
      </c>
      <c r="M38" s="79">
        <f>+SUM(M39:M44)</f>
        <v>420818.93531650974</v>
      </c>
      <c r="N38" s="106"/>
      <c r="O38" s="79">
        <f>+SUM(O39:O44)</f>
        <v>1104243.3230753997</v>
      </c>
      <c r="P38" s="79">
        <f>+SUM(P39:P44)</f>
        <v>1385321.5793466005</v>
      </c>
      <c r="Q38" s="79">
        <f>+SUM(Q39:Q44)</f>
        <v>2489564.9024220007</v>
      </c>
      <c r="R38" s="79"/>
      <c r="S38" s="138">
        <f>+C38+G38+K38+O38</f>
        <v>2050517.2917444287</v>
      </c>
      <c r="T38" s="138">
        <f>+D38+H38+L38+P38</f>
        <v>1935423.3725743904</v>
      </c>
      <c r="U38" s="138">
        <f>+S38+T38</f>
        <v>3985940.6643188191</v>
      </c>
      <c r="W38" s="114"/>
    </row>
    <row r="39" spans="1:39" x14ac:dyDescent="0.3">
      <c r="B39" s="137" t="s">
        <v>101</v>
      </c>
      <c r="C39" s="86">
        <v>114752.25180077954</v>
      </c>
      <c r="D39" s="86">
        <v>12001.747020960001</v>
      </c>
      <c r="E39" s="75">
        <f t="shared" ref="E39:E44" si="14">+D39+C39</f>
        <v>126753.99882173954</v>
      </c>
      <c r="G39" s="86">
        <v>102535.50124886999</v>
      </c>
      <c r="H39" s="86">
        <v>31379.805932719999</v>
      </c>
      <c r="I39" s="75">
        <f t="shared" ref="I39:I44" si="15">+H39+G39</f>
        <v>133915.30718158997</v>
      </c>
      <c r="K39" s="86">
        <v>41231.707263609977</v>
      </c>
      <c r="L39" s="86">
        <v>8661.8833342400012</v>
      </c>
      <c r="M39" s="75">
        <f t="shared" ref="M39:M44" si="16">+L39+K39</f>
        <v>49893.59059784998</v>
      </c>
      <c r="O39" s="86">
        <v>169247.26875039987</v>
      </c>
      <c r="P39" s="86">
        <v>244443.97051787993</v>
      </c>
      <c r="Q39" s="75">
        <f t="shared" ref="Q39:Q44" si="17">+P39+O39</f>
        <v>413691.23926827981</v>
      </c>
      <c r="S39" s="108">
        <f t="shared" si="4"/>
        <v>427766.72906365938</v>
      </c>
      <c r="T39" s="108">
        <f t="shared" si="5"/>
        <v>296487.40680579992</v>
      </c>
      <c r="U39" s="108">
        <f t="shared" si="6"/>
        <v>724254.13586945925</v>
      </c>
      <c r="X39" s="135"/>
    </row>
    <row r="40" spans="1:39" x14ac:dyDescent="0.3">
      <c r="B40" s="137" t="s">
        <v>102</v>
      </c>
      <c r="C40" s="86">
        <v>119417.01651700007</v>
      </c>
      <c r="D40" s="86">
        <v>172853.29750630003</v>
      </c>
      <c r="E40" s="75">
        <f t="shared" si="14"/>
        <v>292270.31402330007</v>
      </c>
      <c r="G40" s="86">
        <v>144724.64599200015</v>
      </c>
      <c r="H40" s="86">
        <v>158659.26917700015</v>
      </c>
      <c r="I40" s="75">
        <f t="shared" si="15"/>
        <v>303383.91516900028</v>
      </c>
      <c r="K40" s="86">
        <v>173479.06437599985</v>
      </c>
      <c r="L40" s="86">
        <v>146620.16919099991</v>
      </c>
      <c r="M40" s="75">
        <f t="shared" si="16"/>
        <v>320099.23356699978</v>
      </c>
      <c r="O40" s="86">
        <v>559897.53891799983</v>
      </c>
      <c r="P40" s="86">
        <v>866841.90262400045</v>
      </c>
      <c r="Q40" s="75">
        <f t="shared" si="17"/>
        <v>1426739.4415420003</v>
      </c>
      <c r="S40" s="108">
        <f t="shared" si="4"/>
        <v>997518.26580299996</v>
      </c>
      <c r="T40" s="108">
        <f t="shared" si="5"/>
        <v>1344974.6384983007</v>
      </c>
      <c r="U40" s="108">
        <f t="shared" si="6"/>
        <v>2342492.9043013006</v>
      </c>
      <c r="X40" s="135"/>
    </row>
    <row r="41" spans="1:39" x14ac:dyDescent="0.3">
      <c r="B41" s="137" t="s">
        <v>103</v>
      </c>
      <c r="C41" s="86">
        <v>3673.7063230000026</v>
      </c>
      <c r="D41" s="86">
        <v>955.29872685999987</v>
      </c>
      <c r="E41" s="75">
        <f t="shared" si="14"/>
        <v>4629.0050498600021</v>
      </c>
      <c r="G41" s="86">
        <v>4228.604112</v>
      </c>
      <c r="H41" s="86">
        <v>193.89805051000002</v>
      </c>
      <c r="I41" s="75">
        <f t="shared" si="15"/>
        <v>4422.5021625099998</v>
      </c>
      <c r="K41" s="86">
        <v>4469.4481890000006</v>
      </c>
      <c r="L41" s="86">
        <v>874.32431317999999</v>
      </c>
      <c r="M41" s="75">
        <f t="shared" si="16"/>
        <v>5343.7725021800006</v>
      </c>
      <c r="O41" s="86">
        <v>64243.600868000001</v>
      </c>
      <c r="P41" s="86">
        <v>25847.901998139998</v>
      </c>
      <c r="Q41" s="75">
        <f t="shared" si="17"/>
        <v>90091.502866139999</v>
      </c>
      <c r="S41" s="108">
        <f t="shared" si="4"/>
        <v>76615.359492000003</v>
      </c>
      <c r="T41" s="108">
        <f t="shared" si="5"/>
        <v>27871.423088689997</v>
      </c>
      <c r="U41" s="108">
        <f t="shared" si="6"/>
        <v>104486.78258068999</v>
      </c>
      <c r="X41" s="135"/>
    </row>
    <row r="42" spans="1:39" x14ac:dyDescent="0.3">
      <c r="B42" s="137" t="s">
        <v>104</v>
      </c>
      <c r="C42" s="86">
        <v>103680.18292496928</v>
      </c>
      <c r="D42" s="86">
        <v>2681.8232194300003</v>
      </c>
      <c r="E42" s="75">
        <f t="shared" si="14"/>
        <v>106362.00614439929</v>
      </c>
      <c r="G42" s="86">
        <v>30487.462239800007</v>
      </c>
      <c r="H42" s="86">
        <v>409.90840931000002</v>
      </c>
      <c r="I42" s="75">
        <f t="shared" si="15"/>
        <v>30897.370649110006</v>
      </c>
      <c r="K42" s="86">
        <v>26854.717567999989</v>
      </c>
      <c r="L42" s="86">
        <v>775.17551847999994</v>
      </c>
      <c r="M42" s="75">
        <f t="shared" si="16"/>
        <v>27629.893086479988</v>
      </c>
      <c r="O42" s="86">
        <v>59042.027546999976</v>
      </c>
      <c r="P42" s="86">
        <v>41023.847764579987</v>
      </c>
      <c r="Q42" s="75">
        <f t="shared" si="17"/>
        <v>100065.87531157996</v>
      </c>
      <c r="S42" s="108">
        <f t="shared" si="4"/>
        <v>220064.39027976926</v>
      </c>
      <c r="T42" s="108">
        <f t="shared" si="5"/>
        <v>44890.754911799988</v>
      </c>
      <c r="U42" s="108">
        <f t="shared" si="6"/>
        <v>264955.14519156923</v>
      </c>
      <c r="X42" s="135"/>
    </row>
    <row r="43" spans="1:39" x14ac:dyDescent="0.3">
      <c r="B43" s="137" t="s">
        <v>105</v>
      </c>
      <c r="C43" s="86">
        <v>24739.600156999986</v>
      </c>
      <c r="D43" s="86">
        <v>3905.5025229999987</v>
      </c>
      <c r="E43" s="75">
        <f t="shared" si="14"/>
        <v>28645.102679999985</v>
      </c>
      <c r="G43" s="86">
        <v>18364.639953999998</v>
      </c>
      <c r="H43" s="86">
        <v>4960.2192749999995</v>
      </c>
      <c r="I43" s="75">
        <f t="shared" si="15"/>
        <v>23324.859228999998</v>
      </c>
      <c r="K43" s="86">
        <v>13783.139981000002</v>
      </c>
      <c r="L43" s="86">
        <v>3944.4445719999994</v>
      </c>
      <c r="M43" s="75">
        <f t="shared" si="16"/>
        <v>17727.584553000001</v>
      </c>
      <c r="O43" s="86">
        <v>251812.88699200016</v>
      </c>
      <c r="P43" s="86">
        <v>207163.95644200005</v>
      </c>
      <c r="Q43" s="75">
        <f t="shared" si="17"/>
        <v>458976.84343400021</v>
      </c>
      <c r="S43" s="108">
        <f t="shared" si="4"/>
        <v>308700.26708400017</v>
      </c>
      <c r="T43" s="108">
        <f t="shared" si="5"/>
        <v>219974.12281200005</v>
      </c>
      <c r="U43" s="108">
        <f t="shared" si="6"/>
        <v>528674.38989600027</v>
      </c>
      <c r="X43" s="135"/>
    </row>
    <row r="44" spans="1:39" x14ac:dyDescent="0.3">
      <c r="B44" s="137" t="s">
        <v>122</v>
      </c>
      <c r="C44" s="110">
        <v>14071.932997999995</v>
      </c>
      <c r="D44" s="110">
        <v>402.91280397000003</v>
      </c>
      <c r="E44" s="142">
        <f t="shared" si="14"/>
        <v>14474.845801969996</v>
      </c>
      <c r="G44" s="110">
        <v>5655.4860140000001</v>
      </c>
      <c r="H44" s="110">
        <v>822.11365382999998</v>
      </c>
      <c r="I44" s="142">
        <f t="shared" si="15"/>
        <v>6477.5996678299998</v>
      </c>
      <c r="K44" s="110">
        <v>124.86100999999999</v>
      </c>
      <c r="L44" s="110"/>
      <c r="M44" s="142">
        <f t="shared" si="16"/>
        <v>124.86100999999999</v>
      </c>
      <c r="O44" s="110"/>
      <c r="P44" s="110"/>
      <c r="Q44" s="142">
        <f t="shared" si="17"/>
        <v>0</v>
      </c>
      <c r="S44" s="143">
        <f t="shared" si="4"/>
        <v>19852.280021999995</v>
      </c>
      <c r="T44" s="143">
        <f t="shared" si="5"/>
        <v>1225.0264578000001</v>
      </c>
      <c r="U44" s="143">
        <f t="shared" si="6"/>
        <v>21077.306479799994</v>
      </c>
      <c r="X44" s="135"/>
    </row>
    <row r="45" spans="1:39" x14ac:dyDescent="0.3">
      <c r="B45" s="113" t="s">
        <v>54</v>
      </c>
      <c r="C45" s="114">
        <f>+C19+C38</f>
        <v>7276656.2367627677</v>
      </c>
      <c r="D45" s="114">
        <f>+D19+D38</f>
        <v>2683394.6780922189</v>
      </c>
      <c r="E45" s="114">
        <f>+E19+E38</f>
        <v>9960050.9148549866</v>
      </c>
      <c r="G45" s="114">
        <f>+G19+G38</f>
        <v>4567003.4862526674</v>
      </c>
      <c r="H45" s="114">
        <f>+H19+H38</f>
        <v>3243288.18995954</v>
      </c>
      <c r="I45" s="114">
        <f>+I19+I38</f>
        <v>7810291.6762122083</v>
      </c>
      <c r="K45" s="114">
        <f>+K19+K38</f>
        <v>3489510.4632492103</v>
      </c>
      <c r="L45" s="114">
        <f>+L19+L38</f>
        <v>3650641.3013535207</v>
      </c>
      <c r="M45" s="114">
        <f>+M19+M38</f>
        <v>7140151.764602731</v>
      </c>
      <c r="O45" s="114">
        <f>+O19+O38</f>
        <v>34115775.876395606</v>
      </c>
      <c r="P45" s="114">
        <f>+P19+P38</f>
        <v>50010886.70611205</v>
      </c>
      <c r="Q45" s="114">
        <f>+Q19+Q38</f>
        <v>84126662.582507655</v>
      </c>
      <c r="S45" s="115">
        <f>+S19+S38</f>
        <v>49448946.062660247</v>
      </c>
      <c r="T45" s="115">
        <f>+T19+T38</f>
        <v>59588210.875517331</v>
      </c>
      <c r="U45" s="115">
        <f>+U19+U38</f>
        <v>109037156.93817757</v>
      </c>
    </row>
    <row r="47" spans="1:39" x14ac:dyDescent="0.3">
      <c r="A47" s="60"/>
      <c r="B47" s="60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</row>
    <row r="48" spans="1:39" x14ac:dyDescent="0.3">
      <c r="A48" s="60"/>
      <c r="B48" s="60"/>
      <c r="C48" s="98"/>
      <c r="D48" s="98"/>
      <c r="E48" s="98"/>
      <c r="F48" s="98"/>
      <c r="G48" s="98"/>
      <c r="H48" s="98"/>
      <c r="I48" s="98"/>
      <c r="J48" s="98"/>
    </row>
    <row r="49" spans="1:23" x14ac:dyDescent="0.3">
      <c r="A49" s="60"/>
      <c r="B49" s="60"/>
      <c r="C49" s="98"/>
      <c r="D49" s="98"/>
      <c r="E49" s="98"/>
      <c r="F49" s="98"/>
      <c r="G49" s="98"/>
      <c r="H49" s="98"/>
      <c r="I49" s="98"/>
      <c r="J49" s="98"/>
    </row>
    <row r="50" spans="1:23" ht="16.2" x14ac:dyDescent="0.35">
      <c r="A50" s="60"/>
      <c r="B50" s="72" t="s">
        <v>55</v>
      </c>
      <c r="C50" s="98"/>
      <c r="D50" s="98"/>
      <c r="E50" s="98"/>
      <c r="F50" s="98"/>
      <c r="G50" s="98"/>
      <c r="H50" s="98"/>
      <c r="I50" s="98"/>
      <c r="J50" s="75"/>
      <c r="R50" s="75"/>
    </row>
    <row r="51" spans="1:23" x14ac:dyDescent="0.3">
      <c r="A51" s="60"/>
      <c r="B51" s="87"/>
      <c r="C51" s="98"/>
      <c r="D51" s="98"/>
      <c r="E51" s="98"/>
      <c r="F51" s="98"/>
      <c r="G51" s="98"/>
      <c r="H51" s="98"/>
      <c r="I51" s="98"/>
      <c r="J51" s="75"/>
      <c r="N51" s="75"/>
      <c r="R51" s="75"/>
    </row>
    <row r="52" spans="1:23" s="104" customFormat="1" ht="24" customHeight="1" x14ac:dyDescent="0.3">
      <c r="A52" s="84"/>
      <c r="B52" s="166"/>
      <c r="C52" s="167" t="s">
        <v>19</v>
      </c>
      <c r="D52" s="165"/>
      <c r="E52" s="165"/>
      <c r="F52" s="101"/>
      <c r="G52" s="165" t="s">
        <v>20</v>
      </c>
      <c r="H52" s="165"/>
      <c r="I52" s="165"/>
      <c r="J52" s="102"/>
      <c r="K52" s="167" t="s">
        <v>21</v>
      </c>
      <c r="L52" s="165"/>
      <c r="M52" s="165"/>
      <c r="N52" s="103"/>
      <c r="O52" s="165" t="s">
        <v>22</v>
      </c>
      <c r="P52" s="165"/>
      <c r="Q52" s="165"/>
      <c r="R52" s="102"/>
      <c r="S52" s="165" t="s">
        <v>33</v>
      </c>
      <c r="T52" s="165"/>
      <c r="U52" s="165"/>
      <c r="W52" s="140"/>
    </row>
    <row r="53" spans="1:23" x14ac:dyDescent="0.3">
      <c r="A53" s="60"/>
      <c r="B53" s="166"/>
      <c r="C53" s="105"/>
      <c r="D53" s="105"/>
      <c r="E53" s="105"/>
      <c r="F53" s="98"/>
      <c r="G53" s="105"/>
      <c r="H53" s="105"/>
      <c r="I53" s="105"/>
      <c r="J53" s="106"/>
      <c r="K53" s="105"/>
      <c r="L53" s="105"/>
      <c r="M53" s="105"/>
      <c r="N53" s="106"/>
      <c r="O53" s="105"/>
      <c r="P53" s="105"/>
      <c r="Q53" s="105"/>
      <c r="R53" s="106"/>
      <c r="S53" s="105"/>
      <c r="T53" s="105"/>
      <c r="U53" s="105"/>
    </row>
    <row r="54" spans="1:23" x14ac:dyDescent="0.3">
      <c r="A54" s="60"/>
      <c r="B54" s="166"/>
      <c r="C54" s="107" t="s">
        <v>26</v>
      </c>
      <c r="D54" s="107" t="s">
        <v>27</v>
      </c>
      <c r="E54" s="107" t="s">
        <v>18</v>
      </c>
      <c r="F54" s="98"/>
      <c r="G54" s="107" t="s">
        <v>26</v>
      </c>
      <c r="H54" s="107" t="s">
        <v>27</v>
      </c>
      <c r="I54" s="107" t="s">
        <v>18</v>
      </c>
      <c r="J54" s="106"/>
      <c r="K54" s="107" t="s">
        <v>26</v>
      </c>
      <c r="L54" s="107" t="s">
        <v>27</v>
      </c>
      <c r="M54" s="107" t="s">
        <v>18</v>
      </c>
      <c r="N54" s="106"/>
      <c r="O54" s="107" t="s">
        <v>26</v>
      </c>
      <c r="P54" s="107" t="s">
        <v>27</v>
      </c>
      <c r="Q54" s="107" t="s">
        <v>18</v>
      </c>
      <c r="R54" s="106"/>
      <c r="S54" s="107" t="s">
        <v>26</v>
      </c>
      <c r="T54" s="107" t="s">
        <v>27</v>
      </c>
      <c r="U54" s="107" t="s">
        <v>18</v>
      </c>
    </row>
    <row r="55" spans="1:23" x14ac:dyDescent="0.3">
      <c r="A55" s="60"/>
      <c r="B55" s="116"/>
      <c r="C55" s="88"/>
      <c r="D55" s="88"/>
      <c r="E55" s="88"/>
      <c r="F55" s="98"/>
      <c r="G55" s="88"/>
      <c r="H55" s="88"/>
      <c r="I55" s="88"/>
      <c r="J55" s="88"/>
      <c r="K55" s="88"/>
      <c r="L55" s="88"/>
      <c r="M55" s="88"/>
      <c r="N55" s="117"/>
      <c r="O55" s="88"/>
      <c r="P55" s="88"/>
      <c r="Q55" s="88"/>
      <c r="R55" s="88"/>
      <c r="S55" s="88"/>
      <c r="T55" s="88"/>
      <c r="U55" s="88"/>
    </row>
    <row r="56" spans="1:23" s="113" customFormat="1" x14ac:dyDescent="0.3">
      <c r="A56" s="87"/>
      <c r="B56" s="113" t="s">
        <v>123</v>
      </c>
      <c r="C56" s="79">
        <f>+SUM(C57:C73)</f>
        <v>264156</v>
      </c>
      <c r="D56" s="79">
        <f>+SUM(D57:D73)</f>
        <v>5805</v>
      </c>
      <c r="E56" s="79">
        <f>+SUM(E57:E73)</f>
        <v>547047.00863499974</v>
      </c>
      <c r="F56" s="139"/>
      <c r="G56" s="79">
        <f>+SUM(G57:G73)</f>
        <v>61274</v>
      </c>
      <c r="H56" s="79">
        <f>+SUM(H57:H73)</f>
        <v>7963</v>
      </c>
      <c r="I56" s="79">
        <f>+SUM(I57:I73)</f>
        <v>159973.36248999997</v>
      </c>
      <c r="J56" s="79"/>
      <c r="K56" s="79">
        <f>+SUM(K57:K73)</f>
        <v>28959</v>
      </c>
      <c r="L56" s="79">
        <f>+SUM(L57:L73)</f>
        <v>4950</v>
      </c>
      <c r="M56" s="79">
        <f>+SUM(M57:M73)</f>
        <v>99888.99233400001</v>
      </c>
      <c r="N56" s="106"/>
      <c r="O56" s="79">
        <f>+SUM(O57:O73)</f>
        <v>91008</v>
      </c>
      <c r="P56" s="79">
        <f>+SUM(P57:P73)</f>
        <v>20917</v>
      </c>
      <c r="Q56" s="79">
        <f>+SUM(Q57:Q73)</f>
        <v>1230345.3001369981</v>
      </c>
      <c r="R56" s="79"/>
      <c r="S56" s="138">
        <f>+C56+G56+K56+O56</f>
        <v>445397</v>
      </c>
      <c r="T56" s="138">
        <f>+D56+H56+L56+P56</f>
        <v>39635</v>
      </c>
      <c r="U56" s="138">
        <f>+S56+T56</f>
        <v>485032</v>
      </c>
      <c r="W56" s="114"/>
    </row>
    <row r="57" spans="1:23" x14ac:dyDescent="0.3">
      <c r="A57" s="60"/>
      <c r="B57" s="136" t="s">
        <v>106</v>
      </c>
      <c r="C57" s="75">
        <v>30631</v>
      </c>
      <c r="D57" s="75">
        <v>300</v>
      </c>
      <c r="E57" s="75">
        <f>+C57+D57</f>
        <v>30931</v>
      </c>
      <c r="F57" s="98"/>
      <c r="G57" s="75">
        <v>4555</v>
      </c>
      <c r="H57" s="75">
        <v>987</v>
      </c>
      <c r="I57" s="75">
        <f>+G57+H57</f>
        <v>5542</v>
      </c>
      <c r="J57" s="75"/>
      <c r="K57" s="75">
        <v>1048</v>
      </c>
      <c r="L57" s="75">
        <v>481</v>
      </c>
      <c r="M57" s="75">
        <f>+K57+L57</f>
        <v>1529</v>
      </c>
      <c r="N57" s="75"/>
      <c r="O57" s="75">
        <v>846</v>
      </c>
      <c r="P57" s="75">
        <v>377</v>
      </c>
      <c r="Q57" s="75">
        <f>+O57+P57</f>
        <v>1223</v>
      </c>
      <c r="R57" s="75"/>
      <c r="S57" s="108">
        <f>+C57+G57+K57+O57</f>
        <v>37080</v>
      </c>
      <c r="T57" s="108">
        <f>+D57+H57+L57+P57</f>
        <v>2145</v>
      </c>
      <c r="U57" s="108">
        <f>+S57+T57</f>
        <v>39225</v>
      </c>
    </row>
    <row r="58" spans="1:23" x14ac:dyDescent="0.3">
      <c r="A58" s="60"/>
      <c r="B58" s="136" t="s">
        <v>120</v>
      </c>
      <c r="C58" s="75">
        <v>305</v>
      </c>
      <c r="D58" s="75">
        <v>79</v>
      </c>
      <c r="E58" s="75">
        <f t="shared" ref="E58:E71" si="18">+C58+D58</f>
        <v>384</v>
      </c>
      <c r="F58" s="98"/>
      <c r="G58" s="75">
        <v>340</v>
      </c>
      <c r="H58" s="75">
        <v>151</v>
      </c>
      <c r="I58" s="75">
        <f t="shared" ref="I58:I71" si="19">+G58+H58</f>
        <v>491</v>
      </c>
      <c r="J58" s="75"/>
      <c r="K58" s="75">
        <v>164</v>
      </c>
      <c r="L58" s="75">
        <v>83</v>
      </c>
      <c r="M58" s="75">
        <f t="shared" ref="M58:M71" si="20">+K58+L58</f>
        <v>247</v>
      </c>
      <c r="N58" s="75"/>
      <c r="O58" s="75">
        <v>191</v>
      </c>
      <c r="P58" s="75">
        <v>146</v>
      </c>
      <c r="Q58" s="75">
        <f t="shared" ref="Q58:Q71" si="21">+O58+P58</f>
        <v>337</v>
      </c>
      <c r="R58" s="75"/>
      <c r="S58" s="108">
        <f t="shared" ref="S58:S81" si="22">+C58+G58+K58+O58</f>
        <v>1000</v>
      </c>
      <c r="T58" s="108">
        <f t="shared" ref="T58:T81" si="23">+D58+H58+L58+P58</f>
        <v>459</v>
      </c>
      <c r="U58" s="108">
        <f t="shared" ref="U58:U81" si="24">+S58+T58</f>
        <v>1459</v>
      </c>
    </row>
    <row r="59" spans="1:23" x14ac:dyDescent="0.3">
      <c r="A59" s="60"/>
      <c r="B59" s="136" t="s">
        <v>118</v>
      </c>
      <c r="C59" s="75">
        <v>13418</v>
      </c>
      <c r="D59" s="75">
        <v>169</v>
      </c>
      <c r="E59" s="75">
        <f t="shared" si="18"/>
        <v>13587</v>
      </c>
      <c r="F59" s="98"/>
      <c r="G59" s="75">
        <v>3378</v>
      </c>
      <c r="H59" s="75">
        <v>288</v>
      </c>
      <c r="I59" s="75">
        <f t="shared" si="19"/>
        <v>3666</v>
      </c>
      <c r="J59" s="75"/>
      <c r="K59" s="75">
        <v>2282</v>
      </c>
      <c r="L59" s="75">
        <v>262</v>
      </c>
      <c r="M59" s="75">
        <f t="shared" si="20"/>
        <v>2544</v>
      </c>
      <c r="N59" s="75"/>
      <c r="O59" s="75">
        <v>8789</v>
      </c>
      <c r="P59" s="75">
        <v>2086</v>
      </c>
      <c r="Q59" s="75">
        <f t="shared" si="21"/>
        <v>10875</v>
      </c>
      <c r="R59" s="75"/>
      <c r="S59" s="108">
        <f t="shared" si="22"/>
        <v>27867</v>
      </c>
      <c r="T59" s="108">
        <f t="shared" si="23"/>
        <v>2805</v>
      </c>
      <c r="U59" s="108">
        <f t="shared" si="24"/>
        <v>30672</v>
      </c>
    </row>
    <row r="60" spans="1:23" x14ac:dyDescent="0.3">
      <c r="A60" s="60"/>
      <c r="B60" s="136" t="s">
        <v>119</v>
      </c>
      <c r="C60" s="75"/>
      <c r="D60" s="75"/>
      <c r="E60" s="75">
        <f t="shared" si="18"/>
        <v>0</v>
      </c>
      <c r="F60" s="98"/>
      <c r="G60" s="75"/>
      <c r="H60" s="75">
        <v>1</v>
      </c>
      <c r="I60" s="75">
        <f t="shared" si="19"/>
        <v>1</v>
      </c>
      <c r="J60" s="75"/>
      <c r="K60" s="75"/>
      <c r="L60" s="75">
        <v>1</v>
      </c>
      <c r="M60" s="75">
        <f t="shared" si="20"/>
        <v>1</v>
      </c>
      <c r="N60" s="75"/>
      <c r="O60" s="75">
        <v>61</v>
      </c>
      <c r="P60" s="75">
        <v>128</v>
      </c>
      <c r="Q60" s="75">
        <f t="shared" si="21"/>
        <v>189</v>
      </c>
      <c r="R60" s="75"/>
      <c r="S60" s="108">
        <f t="shared" si="22"/>
        <v>61</v>
      </c>
      <c r="T60" s="108">
        <f t="shared" si="23"/>
        <v>130</v>
      </c>
      <c r="U60" s="108">
        <f t="shared" si="24"/>
        <v>191</v>
      </c>
    </row>
    <row r="61" spans="1:23" x14ac:dyDescent="0.3">
      <c r="A61" s="60"/>
      <c r="B61" s="136" t="s">
        <v>121</v>
      </c>
      <c r="C61" s="75"/>
      <c r="D61" s="75">
        <v>1</v>
      </c>
      <c r="E61" s="75">
        <f t="shared" si="18"/>
        <v>1</v>
      </c>
      <c r="F61" s="98"/>
      <c r="G61" s="75"/>
      <c r="H61" s="75">
        <v>1</v>
      </c>
      <c r="I61" s="75">
        <f t="shared" si="19"/>
        <v>1</v>
      </c>
      <c r="J61" s="75"/>
      <c r="K61" s="75">
        <v>1</v>
      </c>
      <c r="L61" s="75"/>
      <c r="M61" s="75">
        <f t="shared" si="20"/>
        <v>1</v>
      </c>
      <c r="N61" s="75"/>
      <c r="O61" s="75">
        <v>671</v>
      </c>
      <c r="P61" s="75">
        <v>129</v>
      </c>
      <c r="Q61" s="75">
        <f t="shared" si="21"/>
        <v>800</v>
      </c>
      <c r="R61" s="75"/>
      <c r="S61" s="108">
        <f t="shared" si="22"/>
        <v>672</v>
      </c>
      <c r="T61" s="108">
        <f t="shared" si="23"/>
        <v>131</v>
      </c>
      <c r="U61" s="108">
        <f t="shared" si="24"/>
        <v>803</v>
      </c>
    </row>
    <row r="62" spans="1:23" x14ac:dyDescent="0.3">
      <c r="A62" s="60"/>
      <c r="B62" s="136" t="s">
        <v>117</v>
      </c>
      <c r="C62" s="75">
        <v>18247</v>
      </c>
      <c r="D62" s="75">
        <v>995</v>
      </c>
      <c r="E62" s="75">
        <f t="shared" si="18"/>
        <v>19242</v>
      </c>
      <c r="F62" s="98"/>
      <c r="G62" s="75">
        <v>5423</v>
      </c>
      <c r="H62" s="75">
        <v>1490</v>
      </c>
      <c r="I62" s="75">
        <f t="shared" si="19"/>
        <v>6913</v>
      </c>
      <c r="J62" s="75"/>
      <c r="K62" s="75">
        <v>2766</v>
      </c>
      <c r="L62" s="75">
        <v>1032</v>
      </c>
      <c r="M62" s="75">
        <f t="shared" si="20"/>
        <v>3798</v>
      </c>
      <c r="N62" s="75"/>
      <c r="O62" s="75">
        <v>14392</v>
      </c>
      <c r="P62" s="75">
        <v>3596</v>
      </c>
      <c r="Q62" s="75">
        <f t="shared" si="21"/>
        <v>17988</v>
      </c>
      <c r="R62" s="75"/>
      <c r="S62" s="108">
        <f t="shared" si="22"/>
        <v>40828</v>
      </c>
      <c r="T62" s="108">
        <f t="shared" si="23"/>
        <v>7113</v>
      </c>
      <c r="U62" s="108">
        <f t="shared" si="24"/>
        <v>47941</v>
      </c>
    </row>
    <row r="63" spans="1:23" x14ac:dyDescent="0.3">
      <c r="A63" s="60"/>
      <c r="B63" s="136" t="s">
        <v>116</v>
      </c>
      <c r="C63" s="75">
        <v>54902</v>
      </c>
      <c r="D63" s="75">
        <v>506</v>
      </c>
      <c r="E63" s="75">
        <f t="shared" si="18"/>
        <v>55408</v>
      </c>
      <c r="F63" s="98"/>
      <c r="G63" s="75">
        <v>8108</v>
      </c>
      <c r="H63" s="75">
        <v>355</v>
      </c>
      <c r="I63" s="75">
        <f t="shared" si="19"/>
        <v>8463</v>
      </c>
      <c r="J63" s="75"/>
      <c r="K63" s="75">
        <v>2953</v>
      </c>
      <c r="L63" s="75">
        <v>399</v>
      </c>
      <c r="M63" s="75">
        <f t="shared" si="20"/>
        <v>3352</v>
      </c>
      <c r="N63" s="75"/>
      <c r="O63" s="75">
        <v>5764</v>
      </c>
      <c r="P63" s="75">
        <v>1553</v>
      </c>
      <c r="Q63" s="75">
        <f t="shared" si="21"/>
        <v>7317</v>
      </c>
      <c r="R63" s="75"/>
      <c r="S63" s="108">
        <f t="shared" si="22"/>
        <v>71727</v>
      </c>
      <c r="T63" s="108">
        <f t="shared" si="23"/>
        <v>2813</v>
      </c>
      <c r="U63" s="108">
        <f t="shared" si="24"/>
        <v>74540</v>
      </c>
    </row>
    <row r="64" spans="1:23" x14ac:dyDescent="0.3">
      <c r="A64" s="60"/>
      <c r="B64" s="136" t="s">
        <v>109</v>
      </c>
      <c r="C64" s="75">
        <v>17406</v>
      </c>
      <c r="D64" s="75">
        <v>417</v>
      </c>
      <c r="E64" s="75">
        <f t="shared" si="18"/>
        <v>17823</v>
      </c>
      <c r="F64" s="98"/>
      <c r="G64" s="75">
        <v>8378</v>
      </c>
      <c r="H64" s="75">
        <v>708</v>
      </c>
      <c r="I64" s="75">
        <f t="shared" si="19"/>
        <v>9086</v>
      </c>
      <c r="J64" s="75"/>
      <c r="K64" s="75">
        <v>5220</v>
      </c>
      <c r="L64" s="75">
        <v>554</v>
      </c>
      <c r="M64" s="75">
        <f t="shared" si="20"/>
        <v>5774</v>
      </c>
      <c r="N64" s="75"/>
      <c r="O64" s="75">
        <v>20066</v>
      </c>
      <c r="P64" s="75">
        <v>2764</v>
      </c>
      <c r="Q64" s="75">
        <f t="shared" si="21"/>
        <v>22830</v>
      </c>
      <c r="R64" s="75"/>
      <c r="S64" s="108">
        <f t="shared" si="22"/>
        <v>51070</v>
      </c>
      <c r="T64" s="108">
        <f t="shared" si="23"/>
        <v>4443</v>
      </c>
      <c r="U64" s="108">
        <f t="shared" si="24"/>
        <v>55513</v>
      </c>
    </row>
    <row r="65" spans="1:23" x14ac:dyDescent="0.3">
      <c r="B65" s="137" t="s">
        <v>108</v>
      </c>
      <c r="C65" s="86">
        <v>7045</v>
      </c>
      <c r="D65" s="86">
        <v>125</v>
      </c>
      <c r="E65" s="75">
        <f t="shared" si="18"/>
        <v>7170</v>
      </c>
      <c r="G65" s="86">
        <v>1882</v>
      </c>
      <c r="H65" s="86">
        <v>96</v>
      </c>
      <c r="I65" s="75">
        <f t="shared" si="19"/>
        <v>1978</v>
      </c>
      <c r="K65" s="86">
        <v>923</v>
      </c>
      <c r="L65" s="86">
        <v>44</v>
      </c>
      <c r="M65" s="75">
        <f t="shared" si="20"/>
        <v>967</v>
      </c>
      <c r="O65" s="86">
        <v>3488</v>
      </c>
      <c r="P65" s="86">
        <v>675</v>
      </c>
      <c r="Q65" s="75">
        <f t="shared" si="21"/>
        <v>4163</v>
      </c>
      <c r="S65" s="108">
        <f t="shared" si="22"/>
        <v>13338</v>
      </c>
      <c r="T65" s="108">
        <f t="shared" si="23"/>
        <v>940</v>
      </c>
      <c r="U65" s="108">
        <f t="shared" si="24"/>
        <v>14278</v>
      </c>
    </row>
    <row r="66" spans="1:23" x14ac:dyDescent="0.3">
      <c r="B66" s="137" t="s">
        <v>110</v>
      </c>
      <c r="C66" s="86">
        <v>40367</v>
      </c>
      <c r="D66" s="86">
        <v>1343</v>
      </c>
      <c r="E66" s="75">
        <f t="shared" si="18"/>
        <v>41710</v>
      </c>
      <c r="G66" s="86">
        <v>10505</v>
      </c>
      <c r="H66" s="86">
        <v>1382</v>
      </c>
      <c r="I66" s="75">
        <f t="shared" si="19"/>
        <v>11887</v>
      </c>
      <c r="K66" s="86">
        <v>3755</v>
      </c>
      <c r="L66" s="86">
        <v>501</v>
      </c>
      <c r="M66" s="75">
        <f t="shared" si="20"/>
        <v>4256</v>
      </c>
      <c r="O66" s="86">
        <v>4693</v>
      </c>
      <c r="P66" s="86">
        <v>954</v>
      </c>
      <c r="Q66" s="75">
        <f t="shared" si="21"/>
        <v>5647</v>
      </c>
      <c r="S66" s="108">
        <f t="shared" si="22"/>
        <v>59320</v>
      </c>
      <c r="T66" s="108">
        <f t="shared" si="23"/>
        <v>4180</v>
      </c>
      <c r="U66" s="108">
        <f t="shared" si="24"/>
        <v>63500</v>
      </c>
    </row>
    <row r="67" spans="1:23" x14ac:dyDescent="0.3">
      <c r="B67" s="137" t="s">
        <v>111</v>
      </c>
      <c r="C67" s="86">
        <v>3333</v>
      </c>
      <c r="D67" s="86">
        <v>484</v>
      </c>
      <c r="E67" s="75">
        <f t="shared" si="18"/>
        <v>3817</v>
      </c>
      <c r="G67" s="86">
        <v>2837</v>
      </c>
      <c r="H67" s="86">
        <v>798</v>
      </c>
      <c r="I67" s="75">
        <f t="shared" si="19"/>
        <v>3635</v>
      </c>
      <c r="K67" s="86">
        <v>1853</v>
      </c>
      <c r="L67" s="86">
        <v>454</v>
      </c>
      <c r="M67" s="75">
        <f t="shared" si="20"/>
        <v>2307</v>
      </c>
      <c r="O67" s="86">
        <v>3805</v>
      </c>
      <c r="P67" s="86">
        <v>1580</v>
      </c>
      <c r="Q67" s="75">
        <f t="shared" si="21"/>
        <v>5385</v>
      </c>
      <c r="S67" s="108">
        <f t="shared" si="22"/>
        <v>11828</v>
      </c>
      <c r="T67" s="108">
        <f t="shared" si="23"/>
        <v>3316</v>
      </c>
      <c r="U67" s="108">
        <f t="shared" si="24"/>
        <v>15144</v>
      </c>
    </row>
    <row r="68" spans="1:23" x14ac:dyDescent="0.3">
      <c r="B68" s="137" t="s">
        <v>112</v>
      </c>
      <c r="C68" s="86">
        <v>39062</v>
      </c>
      <c r="D68" s="86">
        <v>148</v>
      </c>
      <c r="E68" s="75">
        <f t="shared" si="18"/>
        <v>39210</v>
      </c>
      <c r="G68" s="86">
        <v>7461</v>
      </c>
      <c r="H68" s="86">
        <v>412</v>
      </c>
      <c r="I68" s="75">
        <f t="shared" si="19"/>
        <v>7873</v>
      </c>
      <c r="K68" s="86">
        <v>3021</v>
      </c>
      <c r="L68" s="86">
        <v>168</v>
      </c>
      <c r="M68" s="75">
        <f t="shared" si="20"/>
        <v>3189</v>
      </c>
      <c r="O68" s="86">
        <v>8789</v>
      </c>
      <c r="P68" s="86">
        <v>551</v>
      </c>
      <c r="Q68" s="75">
        <f t="shared" si="21"/>
        <v>9340</v>
      </c>
      <c r="S68" s="108">
        <f t="shared" si="22"/>
        <v>58333</v>
      </c>
      <c r="T68" s="108">
        <f t="shared" si="23"/>
        <v>1279</v>
      </c>
      <c r="U68" s="108">
        <f t="shared" si="24"/>
        <v>59612</v>
      </c>
    </row>
    <row r="69" spans="1:23" x14ac:dyDescent="0.3">
      <c r="B69" s="137" t="s">
        <v>113</v>
      </c>
      <c r="C69" s="86">
        <v>15272</v>
      </c>
      <c r="D69" s="86">
        <v>742</v>
      </c>
      <c r="E69" s="75">
        <f t="shared" si="18"/>
        <v>16014</v>
      </c>
      <c r="G69" s="86">
        <v>3620</v>
      </c>
      <c r="H69" s="86">
        <v>686</v>
      </c>
      <c r="I69" s="75">
        <f t="shared" si="19"/>
        <v>4306</v>
      </c>
      <c r="K69" s="86">
        <v>2175</v>
      </c>
      <c r="L69" s="86">
        <v>420</v>
      </c>
      <c r="M69" s="75">
        <f t="shared" si="20"/>
        <v>2595</v>
      </c>
      <c r="O69" s="86">
        <v>6957</v>
      </c>
      <c r="P69" s="86">
        <v>1581</v>
      </c>
      <c r="Q69" s="75">
        <f t="shared" si="21"/>
        <v>8538</v>
      </c>
      <c r="S69" s="108">
        <f t="shared" si="22"/>
        <v>28024</v>
      </c>
      <c r="T69" s="108">
        <f t="shared" si="23"/>
        <v>3429</v>
      </c>
      <c r="U69" s="108">
        <f t="shared" si="24"/>
        <v>31453</v>
      </c>
    </row>
    <row r="70" spans="1:23" x14ac:dyDescent="0.3">
      <c r="B70" s="137" t="s">
        <v>114</v>
      </c>
      <c r="C70" s="86">
        <v>2556</v>
      </c>
      <c r="D70" s="86">
        <v>147</v>
      </c>
      <c r="E70" s="75">
        <f t="shared" si="18"/>
        <v>2703</v>
      </c>
      <c r="G70" s="86">
        <v>1556</v>
      </c>
      <c r="H70" s="86">
        <v>344</v>
      </c>
      <c r="I70" s="75">
        <f t="shared" si="19"/>
        <v>1900</v>
      </c>
      <c r="K70" s="86">
        <v>675</v>
      </c>
      <c r="L70" s="86">
        <v>243</v>
      </c>
      <c r="M70" s="75">
        <f t="shared" si="20"/>
        <v>918</v>
      </c>
      <c r="O70" s="86">
        <v>2740</v>
      </c>
      <c r="P70" s="86">
        <v>574</v>
      </c>
      <c r="Q70" s="75">
        <f t="shared" si="21"/>
        <v>3314</v>
      </c>
      <c r="S70" s="108">
        <f t="shared" si="22"/>
        <v>7527</v>
      </c>
      <c r="T70" s="108">
        <f t="shared" si="23"/>
        <v>1308</v>
      </c>
      <c r="U70" s="108">
        <f t="shared" si="24"/>
        <v>8835</v>
      </c>
    </row>
    <row r="71" spans="1:23" x14ac:dyDescent="0.3">
      <c r="B71" s="137" t="s">
        <v>115</v>
      </c>
      <c r="C71" s="86">
        <v>4527</v>
      </c>
      <c r="D71" s="86">
        <v>85</v>
      </c>
      <c r="E71" s="75">
        <f t="shared" si="18"/>
        <v>4612</v>
      </c>
      <c r="G71" s="86">
        <v>1277</v>
      </c>
      <c r="H71" s="86">
        <v>128</v>
      </c>
      <c r="I71" s="75">
        <f t="shared" si="19"/>
        <v>1405</v>
      </c>
      <c r="K71" s="86">
        <v>1164</v>
      </c>
      <c r="L71" s="86">
        <v>150</v>
      </c>
      <c r="M71" s="75">
        <f t="shared" si="20"/>
        <v>1314</v>
      </c>
      <c r="O71" s="86">
        <v>2198</v>
      </c>
      <c r="P71" s="86">
        <v>446</v>
      </c>
      <c r="Q71" s="75">
        <f t="shared" si="21"/>
        <v>2644</v>
      </c>
      <c r="S71" s="108">
        <f t="shared" si="22"/>
        <v>9166</v>
      </c>
      <c r="T71" s="108">
        <f t="shared" si="23"/>
        <v>809</v>
      </c>
      <c r="U71" s="108">
        <f t="shared" si="24"/>
        <v>9975</v>
      </c>
    </row>
    <row r="72" spans="1:23" x14ac:dyDescent="0.3">
      <c r="B72" s="137" t="s">
        <v>107</v>
      </c>
      <c r="C72" s="86">
        <v>7012</v>
      </c>
      <c r="D72" s="86">
        <v>162</v>
      </c>
      <c r="E72" s="75">
        <v>119070.37473800007</v>
      </c>
      <c r="G72" s="86">
        <v>1143</v>
      </c>
      <c r="H72" s="86">
        <v>86</v>
      </c>
      <c r="I72" s="75">
        <v>45714.168244999964</v>
      </c>
      <c r="K72" s="86">
        <v>801</v>
      </c>
      <c r="L72" s="86">
        <v>118</v>
      </c>
      <c r="M72" s="75">
        <v>46614.029709000009</v>
      </c>
      <c r="O72" s="86">
        <v>7380</v>
      </c>
      <c r="P72" s="86">
        <v>3062</v>
      </c>
      <c r="Q72" s="75">
        <v>630341.44973699749</v>
      </c>
      <c r="S72" s="108">
        <v>475138.31479399814</v>
      </c>
      <c r="T72" s="108">
        <v>366601.7076349993</v>
      </c>
      <c r="U72" s="108">
        <v>841740.02242899744</v>
      </c>
    </row>
    <row r="73" spans="1:23" x14ac:dyDescent="0.3">
      <c r="B73" s="137" t="s">
        <v>100</v>
      </c>
      <c r="C73" s="86">
        <v>10073</v>
      </c>
      <c r="D73" s="86">
        <v>102</v>
      </c>
      <c r="E73" s="75">
        <v>175364.63389699967</v>
      </c>
      <c r="G73" s="86">
        <v>811</v>
      </c>
      <c r="H73" s="86">
        <v>50</v>
      </c>
      <c r="I73" s="75">
        <v>47112.194245000006</v>
      </c>
      <c r="K73" s="86">
        <v>158</v>
      </c>
      <c r="L73" s="86">
        <v>40</v>
      </c>
      <c r="M73" s="75">
        <v>20482.962624999996</v>
      </c>
      <c r="O73" s="86">
        <v>178</v>
      </c>
      <c r="P73" s="86">
        <v>715</v>
      </c>
      <c r="Q73" s="75">
        <v>499413.85040000052</v>
      </c>
      <c r="S73" s="108">
        <v>254661.33613499964</v>
      </c>
      <c r="T73" s="108">
        <v>487712.30503200053</v>
      </c>
      <c r="U73" s="108">
        <v>742373.64116700017</v>
      </c>
    </row>
    <row r="74" spans="1:23" x14ac:dyDescent="0.3">
      <c r="E74" s="88"/>
      <c r="I74" s="88"/>
      <c r="M74" s="88"/>
      <c r="Q74" s="88"/>
      <c r="S74" s="108"/>
      <c r="T74" s="108"/>
      <c r="U74" s="108"/>
    </row>
    <row r="75" spans="1:23" s="113" customFormat="1" x14ac:dyDescent="0.3">
      <c r="A75" s="87"/>
      <c r="B75" s="113" t="s">
        <v>124</v>
      </c>
      <c r="C75" s="79">
        <f>+SUM(C76:C81)</f>
        <v>43793</v>
      </c>
      <c r="D75" s="79">
        <f>+SUM(D76:D81)</f>
        <v>564</v>
      </c>
      <c r="E75" s="79">
        <f>+SUM(E76:E81)</f>
        <v>44357</v>
      </c>
      <c r="F75" s="139"/>
      <c r="G75" s="79">
        <f>+SUM(G76:G81)</f>
        <v>5314</v>
      </c>
      <c r="H75" s="79">
        <f>+SUM(H76:H81)</f>
        <v>766</v>
      </c>
      <c r="I75" s="79">
        <f>+SUM(I76:I81)</f>
        <v>6080</v>
      </c>
      <c r="J75" s="79"/>
      <c r="K75" s="79">
        <f>+SUM(K76:K81)</f>
        <v>3245</v>
      </c>
      <c r="L75" s="79">
        <f>+SUM(L76:L81)</f>
        <v>373</v>
      </c>
      <c r="M75" s="79">
        <f>+SUM(M76:M81)</f>
        <v>3618</v>
      </c>
      <c r="N75" s="106"/>
      <c r="O75" s="79">
        <f>+SUM(O76:O81)</f>
        <v>4298</v>
      </c>
      <c r="P75" s="79">
        <f>+SUM(P76:P81)</f>
        <v>2009</v>
      </c>
      <c r="Q75" s="79">
        <f>+SUM(Q76:Q81)</f>
        <v>6307</v>
      </c>
      <c r="R75" s="79"/>
      <c r="S75" s="138">
        <f>+C75+G75+K75+O75</f>
        <v>56650</v>
      </c>
      <c r="T75" s="138">
        <f>+D75+H75+L75+P75</f>
        <v>3712</v>
      </c>
      <c r="U75" s="138">
        <f>+S75+T75</f>
        <v>60362</v>
      </c>
      <c r="W75" s="114"/>
    </row>
    <row r="76" spans="1:23" x14ac:dyDescent="0.3">
      <c r="B76" s="137" t="s">
        <v>101</v>
      </c>
      <c r="C76" s="86">
        <v>7263</v>
      </c>
      <c r="D76" s="86">
        <v>150</v>
      </c>
      <c r="E76" s="75">
        <f t="shared" ref="E76:E81" si="25">+C76+D76</f>
        <v>7413</v>
      </c>
      <c r="G76" s="86">
        <v>993</v>
      </c>
      <c r="H76" s="86">
        <v>96</v>
      </c>
      <c r="I76" s="75">
        <f t="shared" ref="I76:I81" si="26">+G76+H76</f>
        <v>1089</v>
      </c>
      <c r="K76" s="86">
        <v>302</v>
      </c>
      <c r="L76" s="86">
        <v>40</v>
      </c>
      <c r="M76" s="75">
        <f t="shared" ref="M76:M81" si="27">+K76+L76</f>
        <v>342</v>
      </c>
      <c r="O76" s="86">
        <v>852</v>
      </c>
      <c r="P76" s="86">
        <v>303</v>
      </c>
      <c r="Q76" s="75">
        <f t="shared" ref="Q76:Q81" si="28">+O76+P76</f>
        <v>1155</v>
      </c>
      <c r="S76" s="108">
        <f t="shared" si="22"/>
        <v>9410</v>
      </c>
      <c r="T76" s="108">
        <f t="shared" si="23"/>
        <v>589</v>
      </c>
      <c r="U76" s="108">
        <f t="shared" si="24"/>
        <v>9999</v>
      </c>
    </row>
    <row r="77" spans="1:23" x14ac:dyDescent="0.3">
      <c r="B77" s="137" t="s">
        <v>102</v>
      </c>
      <c r="C77" s="86">
        <v>1669</v>
      </c>
      <c r="D77" s="86">
        <v>396</v>
      </c>
      <c r="E77" s="75">
        <f t="shared" si="25"/>
        <v>2065</v>
      </c>
      <c r="G77" s="86">
        <v>2383</v>
      </c>
      <c r="H77" s="86">
        <v>650</v>
      </c>
      <c r="I77" s="75">
        <f t="shared" si="26"/>
        <v>3033</v>
      </c>
      <c r="K77" s="86">
        <v>2403</v>
      </c>
      <c r="L77" s="86">
        <v>312</v>
      </c>
      <c r="M77" s="75">
        <f t="shared" si="27"/>
        <v>2715</v>
      </c>
      <c r="O77" s="86">
        <v>2549</v>
      </c>
      <c r="P77" s="86">
        <v>1415</v>
      </c>
      <c r="Q77" s="75">
        <f t="shared" si="28"/>
        <v>3964</v>
      </c>
      <c r="S77" s="108">
        <f t="shared" si="22"/>
        <v>9004</v>
      </c>
      <c r="T77" s="108">
        <f t="shared" si="23"/>
        <v>2773</v>
      </c>
      <c r="U77" s="108">
        <f t="shared" si="24"/>
        <v>11777</v>
      </c>
    </row>
    <row r="78" spans="1:23" x14ac:dyDescent="0.3">
      <c r="B78" s="137" t="s">
        <v>103</v>
      </c>
      <c r="C78" s="86">
        <v>512</v>
      </c>
      <c r="D78" s="86">
        <v>4</v>
      </c>
      <c r="E78" s="75">
        <f t="shared" si="25"/>
        <v>516</v>
      </c>
      <c r="G78" s="86">
        <v>266</v>
      </c>
      <c r="H78" s="86">
        <v>3</v>
      </c>
      <c r="I78" s="75">
        <f t="shared" si="26"/>
        <v>269</v>
      </c>
      <c r="K78" s="86">
        <v>122</v>
      </c>
      <c r="L78" s="86">
        <v>5</v>
      </c>
      <c r="M78" s="75">
        <f t="shared" si="27"/>
        <v>127</v>
      </c>
      <c r="O78" s="86">
        <v>221</v>
      </c>
      <c r="P78" s="86">
        <v>114</v>
      </c>
      <c r="Q78" s="75">
        <f t="shared" si="28"/>
        <v>335</v>
      </c>
      <c r="S78" s="108">
        <f t="shared" si="22"/>
        <v>1121</v>
      </c>
      <c r="T78" s="108">
        <f t="shared" si="23"/>
        <v>126</v>
      </c>
      <c r="U78" s="108">
        <f t="shared" si="24"/>
        <v>1247</v>
      </c>
    </row>
    <row r="79" spans="1:23" x14ac:dyDescent="0.3">
      <c r="B79" s="137" t="s">
        <v>104</v>
      </c>
      <c r="C79" s="86">
        <v>33154</v>
      </c>
      <c r="D79" s="86">
        <v>3</v>
      </c>
      <c r="E79" s="75">
        <f t="shared" si="25"/>
        <v>33157</v>
      </c>
      <c r="G79" s="86">
        <v>1354</v>
      </c>
      <c r="H79" s="86">
        <v>3</v>
      </c>
      <c r="I79" s="75">
        <f t="shared" si="26"/>
        <v>1357</v>
      </c>
      <c r="K79" s="86">
        <v>284</v>
      </c>
      <c r="L79" s="86">
        <v>3</v>
      </c>
      <c r="M79" s="75">
        <f t="shared" si="27"/>
        <v>287</v>
      </c>
      <c r="O79" s="86">
        <v>243</v>
      </c>
      <c r="P79" s="86">
        <v>48</v>
      </c>
      <c r="Q79" s="75">
        <f t="shared" si="28"/>
        <v>291</v>
      </c>
      <c r="S79" s="108">
        <f t="shared" si="22"/>
        <v>35035</v>
      </c>
      <c r="T79" s="108">
        <f t="shared" si="23"/>
        <v>57</v>
      </c>
      <c r="U79" s="108">
        <f t="shared" si="24"/>
        <v>35092</v>
      </c>
    </row>
    <row r="80" spans="1:23" x14ac:dyDescent="0.3">
      <c r="B80" s="137" t="s">
        <v>105</v>
      </c>
      <c r="C80" s="86">
        <v>1009</v>
      </c>
      <c r="D80" s="86">
        <v>8</v>
      </c>
      <c r="E80" s="75">
        <f t="shared" si="25"/>
        <v>1017</v>
      </c>
      <c r="G80" s="86">
        <v>285</v>
      </c>
      <c r="H80" s="86">
        <v>10</v>
      </c>
      <c r="I80" s="75">
        <f t="shared" si="26"/>
        <v>295</v>
      </c>
      <c r="K80" s="86">
        <v>131</v>
      </c>
      <c r="L80" s="86">
        <v>13</v>
      </c>
      <c r="M80" s="75">
        <f t="shared" si="27"/>
        <v>144</v>
      </c>
      <c r="O80" s="86">
        <v>433</v>
      </c>
      <c r="P80" s="86">
        <v>129</v>
      </c>
      <c r="Q80" s="75">
        <f t="shared" si="28"/>
        <v>562</v>
      </c>
      <c r="S80" s="108">
        <f t="shared" si="22"/>
        <v>1858</v>
      </c>
      <c r="T80" s="108">
        <f t="shared" si="23"/>
        <v>160</v>
      </c>
      <c r="U80" s="108">
        <f t="shared" si="24"/>
        <v>2018</v>
      </c>
    </row>
    <row r="81" spans="2:21" x14ac:dyDescent="0.3">
      <c r="B81" s="137" t="s">
        <v>122</v>
      </c>
      <c r="C81" s="110">
        <v>186</v>
      </c>
      <c r="D81" s="110">
        <v>3</v>
      </c>
      <c r="E81" s="142">
        <f t="shared" si="25"/>
        <v>189</v>
      </c>
      <c r="G81" s="110">
        <v>33</v>
      </c>
      <c r="H81" s="110">
        <v>4</v>
      </c>
      <c r="I81" s="142">
        <f t="shared" si="26"/>
        <v>37</v>
      </c>
      <c r="K81" s="110">
        <v>3</v>
      </c>
      <c r="L81" s="110"/>
      <c r="M81" s="142">
        <f t="shared" si="27"/>
        <v>3</v>
      </c>
      <c r="O81" s="110"/>
      <c r="P81" s="110"/>
      <c r="Q81" s="142">
        <f t="shared" si="28"/>
        <v>0</v>
      </c>
      <c r="S81" s="143">
        <f t="shared" si="22"/>
        <v>222</v>
      </c>
      <c r="T81" s="143">
        <f t="shared" si="23"/>
        <v>7</v>
      </c>
      <c r="U81" s="143">
        <f t="shared" si="24"/>
        <v>229</v>
      </c>
    </row>
    <row r="82" spans="2:21" x14ac:dyDescent="0.3">
      <c r="B82" s="113" t="s">
        <v>54</v>
      </c>
      <c r="C82" s="114">
        <f>+C56+C75</f>
        <v>307949</v>
      </c>
      <c r="D82" s="114">
        <f>+D56+D75</f>
        <v>6369</v>
      </c>
      <c r="E82" s="114">
        <f>+E56+E75</f>
        <v>591404.00863499974</v>
      </c>
      <c r="G82" s="114">
        <f>+G56+G75</f>
        <v>66588</v>
      </c>
      <c r="H82" s="114">
        <f>+H56+H75</f>
        <v>8729</v>
      </c>
      <c r="I82" s="114">
        <f>+I56+I75</f>
        <v>166053.36248999997</v>
      </c>
      <c r="K82" s="114">
        <f>+K56+K75</f>
        <v>32204</v>
      </c>
      <c r="L82" s="114">
        <f>+L56+L75</f>
        <v>5323</v>
      </c>
      <c r="M82" s="114">
        <f>+M56+M75</f>
        <v>103506.99233400001</v>
      </c>
      <c r="O82" s="114">
        <f>+O56+O75</f>
        <v>95306</v>
      </c>
      <c r="P82" s="114">
        <f>+P56+P75</f>
        <v>22926</v>
      </c>
      <c r="Q82" s="114">
        <f>+Q56+Q75</f>
        <v>1236652.3001369981</v>
      </c>
      <c r="S82" s="115">
        <f>+S56+S75</f>
        <v>502047</v>
      </c>
      <c r="T82" s="115">
        <f>+T56+T75</f>
        <v>43347</v>
      </c>
      <c r="U82" s="115">
        <f>+U56+U75</f>
        <v>545394</v>
      </c>
    </row>
    <row r="84" spans="2:21" x14ac:dyDescent="0.3">
      <c r="B84" s="60"/>
    </row>
  </sheetData>
  <mergeCells count="14">
    <mergeCell ref="O15:Q15"/>
    <mergeCell ref="S15:U15"/>
    <mergeCell ref="B8:U8"/>
    <mergeCell ref="B9:U9"/>
    <mergeCell ref="B52:B54"/>
    <mergeCell ref="C52:E52"/>
    <mergeCell ref="G52:I52"/>
    <mergeCell ref="K52:M52"/>
    <mergeCell ref="O52:Q52"/>
    <mergeCell ref="S52:U52"/>
    <mergeCell ref="B15:B17"/>
    <mergeCell ref="C15:E15"/>
    <mergeCell ref="G15:I15"/>
    <mergeCell ref="K15:M15"/>
  </mergeCells>
  <hyperlinks>
    <hyperlink ref="B1" location="Índice!A1" display="Ir a inicio" xr:uid="{6B390F77-3455-469A-AE2A-338C1CF0CBFF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43" fitToHeight="2" orientation="landscape" r:id="rId1"/>
  <headerFooter alignWithMargins="0"/>
  <rowBreaks count="1" manualBreakCount="1">
    <brk id="48" max="20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AE3C-538D-4C58-BB97-D0C00D19A918}">
  <dimension ref="A1:U68"/>
  <sheetViews>
    <sheetView showGridLines="0" view="pageBreakPreview" zoomScale="80" zoomScaleNormal="100" zoomScaleSheetLayoutView="80" workbookViewId="0">
      <selection activeCell="B1" sqref="B1"/>
    </sheetView>
  </sheetViews>
  <sheetFormatPr baseColWidth="10" defaultColWidth="11.44140625" defaultRowHeight="14.4" x14ac:dyDescent="0.3"/>
  <cols>
    <col min="1" max="1" width="1.6640625" style="62" customWidth="1"/>
    <col min="2" max="2" width="24.44140625" style="62" bestFit="1" customWidth="1"/>
    <col min="3" max="5" width="15" style="86" customWidth="1"/>
    <col min="6" max="6" width="2.6640625" style="86" customWidth="1"/>
    <col min="7" max="9" width="15" style="86" customWidth="1"/>
    <col min="10" max="10" width="2.6640625" style="86" customWidth="1"/>
    <col min="11" max="13" width="15" style="86" customWidth="1"/>
    <col min="14" max="14" width="2.6640625" style="86" customWidth="1"/>
    <col min="15" max="17" width="15" style="86" customWidth="1"/>
    <col min="18" max="18" width="2.6640625" style="86" customWidth="1"/>
    <col min="19" max="21" width="15" style="86" customWidth="1"/>
    <col min="22" max="16384" width="11.44140625" style="62"/>
  </cols>
  <sheetData>
    <row r="1" spans="1:21" x14ac:dyDescent="0.3">
      <c r="A1" s="82"/>
      <c r="B1" s="177" t="s">
        <v>12</v>
      </c>
      <c r="C1" s="98"/>
      <c r="D1" s="98"/>
      <c r="E1" s="98"/>
      <c r="F1" s="98"/>
      <c r="G1" s="98"/>
      <c r="H1" s="98"/>
      <c r="I1" s="98"/>
      <c r="J1" s="98"/>
    </row>
    <row r="2" spans="1:21" x14ac:dyDescent="0.3">
      <c r="A2" s="83"/>
      <c r="B2" s="82"/>
      <c r="C2" s="98"/>
      <c r="D2" s="98"/>
      <c r="E2" s="98"/>
      <c r="F2" s="98"/>
    </row>
    <row r="3" spans="1:21" x14ac:dyDescent="0.3">
      <c r="A3" s="83"/>
      <c r="B3" s="82"/>
      <c r="C3" s="98"/>
      <c r="D3" s="98"/>
      <c r="E3" s="98"/>
      <c r="F3" s="98"/>
    </row>
    <row r="4" spans="1:21" x14ac:dyDescent="0.3">
      <c r="A4" s="83"/>
      <c r="B4" s="82"/>
      <c r="C4" s="98"/>
      <c r="D4" s="98"/>
      <c r="E4" s="98"/>
      <c r="F4" s="98"/>
    </row>
    <row r="5" spans="1:21" x14ac:dyDescent="0.3">
      <c r="A5" s="83"/>
      <c r="B5" s="82"/>
      <c r="C5" s="98"/>
      <c r="D5" s="98"/>
      <c r="E5" s="98"/>
      <c r="F5" s="98"/>
    </row>
    <row r="6" spans="1:21" x14ac:dyDescent="0.3">
      <c r="A6" s="83"/>
      <c r="B6" s="82"/>
      <c r="C6" s="98"/>
      <c r="D6" s="98"/>
      <c r="E6" s="98"/>
      <c r="F6" s="98"/>
    </row>
    <row r="7" spans="1:21" x14ac:dyDescent="0.3">
      <c r="A7" s="83"/>
      <c r="B7" s="82"/>
      <c r="C7" s="98"/>
      <c r="D7" s="98"/>
      <c r="E7" s="98"/>
      <c r="F7" s="98"/>
    </row>
    <row r="8" spans="1:21" ht="27" x14ac:dyDescent="0.3">
      <c r="A8" s="60"/>
      <c r="B8" s="164" t="s">
        <v>34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21" x14ac:dyDescent="0.3">
      <c r="A9" s="60"/>
      <c r="B9" s="157">
        <f>+Carátula!B17</f>
        <v>45291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spans="1:21" ht="15" thickBot="1" x14ac:dyDescent="0.35">
      <c r="A10" s="60"/>
      <c r="B10" s="85"/>
      <c r="C10" s="99"/>
      <c r="D10" s="99"/>
      <c r="E10" s="99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pans="1:21" x14ac:dyDescent="0.3">
      <c r="A11" s="60"/>
      <c r="B11" s="60"/>
      <c r="C11" s="98"/>
      <c r="D11" s="98"/>
      <c r="E11" s="98"/>
      <c r="F11" s="98"/>
      <c r="G11" s="98"/>
      <c r="H11" s="98"/>
      <c r="I11" s="98"/>
      <c r="J11" s="98"/>
    </row>
    <row r="12" spans="1:21" x14ac:dyDescent="0.3">
      <c r="A12" s="60"/>
      <c r="B12" s="60"/>
      <c r="C12" s="98"/>
      <c r="D12" s="98"/>
      <c r="E12" s="98"/>
      <c r="F12" s="98"/>
      <c r="G12" s="98"/>
      <c r="H12" s="98"/>
      <c r="I12" s="98"/>
      <c r="J12" s="98"/>
    </row>
    <row r="13" spans="1:21" ht="16.2" x14ac:dyDescent="0.35">
      <c r="A13" s="60"/>
      <c r="B13" s="72" t="s">
        <v>35</v>
      </c>
      <c r="C13" s="98"/>
      <c r="D13" s="98"/>
      <c r="E13" s="98"/>
      <c r="F13" s="98"/>
      <c r="G13" s="98"/>
      <c r="H13" s="98"/>
      <c r="I13" s="98"/>
      <c r="J13" s="75"/>
      <c r="R13" s="75"/>
    </row>
    <row r="14" spans="1:21" x14ac:dyDescent="0.3">
      <c r="A14" s="60"/>
      <c r="B14" s="87"/>
      <c r="C14" s="98"/>
      <c r="D14" s="98"/>
      <c r="E14" s="98"/>
      <c r="F14" s="98"/>
      <c r="G14" s="98"/>
      <c r="H14" s="98"/>
      <c r="I14" s="98"/>
      <c r="J14" s="75"/>
      <c r="N14" s="75"/>
      <c r="R14" s="75"/>
    </row>
    <row r="15" spans="1:21" s="104" customFormat="1" ht="24" customHeight="1" x14ac:dyDescent="0.3">
      <c r="A15" s="84"/>
      <c r="B15" s="166"/>
      <c r="C15" s="167" t="s">
        <v>19</v>
      </c>
      <c r="D15" s="165"/>
      <c r="E15" s="165"/>
      <c r="F15" s="101"/>
      <c r="G15" s="165" t="s">
        <v>20</v>
      </c>
      <c r="H15" s="165"/>
      <c r="I15" s="165"/>
      <c r="J15" s="102"/>
      <c r="K15" s="167" t="s">
        <v>21</v>
      </c>
      <c r="L15" s="165"/>
      <c r="M15" s="165"/>
      <c r="N15" s="103"/>
      <c r="O15" s="165" t="s">
        <v>22</v>
      </c>
      <c r="P15" s="165"/>
      <c r="Q15" s="165"/>
      <c r="R15" s="102"/>
      <c r="S15" s="165" t="s">
        <v>33</v>
      </c>
      <c r="T15" s="165"/>
      <c r="U15" s="165"/>
    </row>
    <row r="16" spans="1:21" x14ac:dyDescent="0.3">
      <c r="A16" s="60"/>
      <c r="B16" s="166"/>
      <c r="C16" s="105"/>
      <c r="D16" s="105"/>
      <c r="E16" s="105"/>
      <c r="F16" s="98"/>
      <c r="G16" s="105"/>
      <c r="H16" s="105"/>
      <c r="I16" s="105"/>
      <c r="J16" s="106"/>
      <c r="K16" s="105"/>
      <c r="L16" s="105"/>
      <c r="M16" s="105"/>
      <c r="N16" s="106"/>
      <c r="O16" s="105"/>
      <c r="P16" s="105"/>
      <c r="Q16" s="105"/>
      <c r="R16" s="106"/>
      <c r="S16" s="105"/>
      <c r="T16" s="105"/>
      <c r="U16" s="105"/>
    </row>
    <row r="17" spans="1:21" x14ac:dyDescent="0.3">
      <c r="A17" s="60"/>
      <c r="B17" s="166"/>
      <c r="C17" s="107" t="s">
        <v>26</v>
      </c>
      <c r="D17" s="107" t="s">
        <v>27</v>
      </c>
      <c r="E17" s="107" t="s">
        <v>18</v>
      </c>
      <c r="F17" s="98"/>
      <c r="G17" s="107" t="s">
        <v>26</v>
      </c>
      <c r="H17" s="107" t="s">
        <v>27</v>
      </c>
      <c r="I17" s="107" t="s">
        <v>18</v>
      </c>
      <c r="J17" s="106"/>
      <c r="K17" s="107" t="s">
        <v>26</v>
      </c>
      <c r="L17" s="107" t="s">
        <v>27</v>
      </c>
      <c r="M17" s="107" t="s">
        <v>18</v>
      </c>
      <c r="N17" s="106"/>
      <c r="O17" s="107" t="s">
        <v>26</v>
      </c>
      <c r="P17" s="107" t="s">
        <v>27</v>
      </c>
      <c r="Q17" s="107" t="s">
        <v>18</v>
      </c>
      <c r="R17" s="106"/>
      <c r="S17" s="107" t="s">
        <v>26</v>
      </c>
      <c r="T17" s="107" t="s">
        <v>27</v>
      </c>
      <c r="U17" s="107" t="s">
        <v>18</v>
      </c>
    </row>
    <row r="18" spans="1:21" x14ac:dyDescent="0.3">
      <c r="A18" s="60"/>
      <c r="C18" s="75"/>
      <c r="D18" s="75"/>
      <c r="E18" s="75"/>
      <c r="F18" s="98"/>
      <c r="G18" s="75"/>
      <c r="H18" s="75"/>
      <c r="I18" s="75"/>
      <c r="J18" s="75"/>
      <c r="K18" s="75"/>
      <c r="L18" s="75"/>
      <c r="M18" s="75"/>
      <c r="N18" s="106"/>
      <c r="O18" s="75"/>
      <c r="P18" s="75"/>
      <c r="Q18" s="75"/>
      <c r="R18" s="75"/>
      <c r="S18" s="75"/>
      <c r="T18" s="75"/>
      <c r="U18" s="75"/>
    </row>
    <row r="19" spans="1:21" x14ac:dyDescent="0.3">
      <c r="A19" s="60"/>
      <c r="B19" s="60" t="s">
        <v>36</v>
      </c>
      <c r="C19" s="75">
        <v>7380.2987973699956</v>
      </c>
      <c r="D19" s="75">
        <v>65016.155413</v>
      </c>
      <c r="E19" s="75">
        <f>+C19+D19</f>
        <v>72396.454210369993</v>
      </c>
      <c r="F19" s="98"/>
      <c r="G19" s="75">
        <v>12344.541548539999</v>
      </c>
      <c r="H19" s="75">
        <v>18382.852757999994</v>
      </c>
      <c r="I19" s="75">
        <f>+G19+H19</f>
        <v>30727.394306539994</v>
      </c>
      <c r="J19" s="75"/>
      <c r="K19" s="75">
        <v>97390.694714539961</v>
      </c>
      <c r="L19" s="75">
        <v>56823.704747770011</v>
      </c>
      <c r="M19" s="75">
        <f>+K19+L19</f>
        <v>154214.39946230996</v>
      </c>
      <c r="N19" s="75"/>
      <c r="O19" s="75">
        <v>332287.05587500002</v>
      </c>
      <c r="P19" s="75">
        <v>395163.16796413</v>
      </c>
      <c r="Q19" s="75">
        <f>+O19+P19</f>
        <v>727450.22383913002</v>
      </c>
      <c r="R19" s="75"/>
      <c r="S19" s="108">
        <f>+C19+G19+K19+O19</f>
        <v>449402.59093544999</v>
      </c>
      <c r="T19" s="108">
        <f>+D19+H19+L19+P19</f>
        <v>535385.88088289998</v>
      </c>
      <c r="U19" s="108">
        <f>+S19+T19</f>
        <v>984788.47181835002</v>
      </c>
    </row>
    <row r="20" spans="1:21" x14ac:dyDescent="0.3">
      <c r="B20" s="62" t="s">
        <v>37</v>
      </c>
      <c r="C20" s="86">
        <v>588270.18807976926</v>
      </c>
      <c r="D20" s="86">
        <v>371911.5690585798</v>
      </c>
      <c r="E20" s="88">
        <f t="shared" ref="E20:E36" si="0">+C20+D20</f>
        <v>960181.75713834912</v>
      </c>
      <c r="G20" s="86">
        <v>500643.16594223701</v>
      </c>
      <c r="H20" s="86">
        <v>884899.66809863877</v>
      </c>
      <c r="I20" s="88">
        <f t="shared" ref="I20:I36" si="1">+G20+H20</f>
        <v>1385542.8340408758</v>
      </c>
      <c r="K20" s="86">
        <v>325626.43835794902</v>
      </c>
      <c r="L20" s="86">
        <v>1221937.1066148265</v>
      </c>
      <c r="M20" s="88">
        <f t="shared" ref="M20:M36" si="2">+K20+L20</f>
        <v>1547563.5449727755</v>
      </c>
      <c r="O20" s="86">
        <v>1632900.4233633054</v>
      </c>
      <c r="P20" s="86">
        <v>13026759.694636373</v>
      </c>
      <c r="Q20" s="88">
        <f t="shared" ref="Q20:Q36" si="3">+O20+P20</f>
        <v>14659660.117999678</v>
      </c>
      <c r="S20" s="109">
        <f t="shared" ref="S20:T36" si="4">+C20+G20+K20+O20</f>
        <v>3047440.2157432605</v>
      </c>
      <c r="T20" s="109">
        <f t="shared" si="4"/>
        <v>15505508.038408417</v>
      </c>
      <c r="U20" s="109">
        <f t="shared" ref="U20:U36" si="5">+S20+T20</f>
        <v>18552948.25415168</v>
      </c>
    </row>
    <row r="21" spans="1:21" x14ac:dyDescent="0.3">
      <c r="B21" s="62" t="s">
        <v>38</v>
      </c>
      <c r="C21" s="86">
        <v>86054.754822889809</v>
      </c>
      <c r="D21" s="86">
        <v>21215.194415570004</v>
      </c>
      <c r="E21" s="88">
        <f t="shared" si="0"/>
        <v>107269.94923845981</v>
      </c>
      <c r="G21" s="86">
        <v>77437.637747560002</v>
      </c>
      <c r="H21" s="86">
        <v>48449.980809560002</v>
      </c>
      <c r="I21" s="88">
        <f t="shared" si="1"/>
        <v>125887.61855712</v>
      </c>
      <c r="K21" s="86">
        <v>75622.776384389988</v>
      </c>
      <c r="L21" s="86">
        <v>108721.82952182995</v>
      </c>
      <c r="M21" s="88">
        <f t="shared" si="2"/>
        <v>184344.60590621992</v>
      </c>
      <c r="O21" s="86">
        <v>258816.06204748011</v>
      </c>
      <c r="P21" s="86">
        <v>790982.54732861975</v>
      </c>
      <c r="Q21" s="88">
        <f t="shared" si="3"/>
        <v>1049798.6093760999</v>
      </c>
      <c r="S21" s="109">
        <f t="shared" si="4"/>
        <v>497931.2310023199</v>
      </c>
      <c r="T21" s="109">
        <f t="shared" si="4"/>
        <v>969369.55207557976</v>
      </c>
      <c r="U21" s="109">
        <f t="shared" si="5"/>
        <v>1467300.7830778996</v>
      </c>
    </row>
    <row r="22" spans="1:21" x14ac:dyDescent="0.3">
      <c r="B22" s="62" t="s">
        <v>39</v>
      </c>
      <c r="C22" s="86">
        <v>75014.606709559972</v>
      </c>
      <c r="D22" s="86">
        <v>33751.232837040006</v>
      </c>
      <c r="E22" s="88">
        <f t="shared" si="0"/>
        <v>108765.83954659998</v>
      </c>
      <c r="G22" s="86">
        <v>86288.200375479981</v>
      </c>
      <c r="H22" s="86">
        <v>158799.05888242996</v>
      </c>
      <c r="I22" s="88">
        <f t="shared" si="1"/>
        <v>245087.25925790996</v>
      </c>
      <c r="K22" s="86">
        <v>93242.077468999967</v>
      </c>
      <c r="L22" s="86">
        <v>27020.532518</v>
      </c>
      <c r="M22" s="88">
        <f t="shared" si="2"/>
        <v>120262.60998699997</v>
      </c>
      <c r="O22" s="86">
        <v>846166.83865479077</v>
      </c>
      <c r="P22" s="86">
        <v>343734.03610311984</v>
      </c>
      <c r="Q22" s="88">
        <f t="shared" si="3"/>
        <v>1189900.8747579106</v>
      </c>
      <c r="S22" s="109">
        <f t="shared" si="4"/>
        <v>1100711.7232088307</v>
      </c>
      <c r="T22" s="109">
        <f t="shared" si="4"/>
        <v>563304.86034058977</v>
      </c>
      <c r="U22" s="109">
        <f t="shared" si="5"/>
        <v>1664016.5835494203</v>
      </c>
    </row>
    <row r="23" spans="1:21" x14ac:dyDescent="0.3">
      <c r="B23" s="62" t="s">
        <v>40</v>
      </c>
      <c r="C23" s="86">
        <v>327854.69617778936</v>
      </c>
      <c r="D23" s="86">
        <v>88192.343777959919</v>
      </c>
      <c r="E23" s="88">
        <f t="shared" si="0"/>
        <v>416047.03995574929</v>
      </c>
      <c r="G23" s="86">
        <v>242022.07465079054</v>
      </c>
      <c r="H23" s="86">
        <v>191833.40703113971</v>
      </c>
      <c r="I23" s="88">
        <f t="shared" si="1"/>
        <v>433855.48168193025</v>
      </c>
      <c r="K23" s="86">
        <v>184922.52249744011</v>
      </c>
      <c r="L23" s="86">
        <v>167845.11494340983</v>
      </c>
      <c r="M23" s="88">
        <f t="shared" si="2"/>
        <v>352767.63744084991</v>
      </c>
      <c r="O23" s="86">
        <v>1194378.2690787008</v>
      </c>
      <c r="P23" s="86">
        <v>2053685.07456506</v>
      </c>
      <c r="Q23" s="88">
        <f t="shared" si="3"/>
        <v>3248063.3436437608</v>
      </c>
      <c r="S23" s="109">
        <f t="shared" si="4"/>
        <v>1949177.5624047208</v>
      </c>
      <c r="T23" s="109">
        <f t="shared" si="4"/>
        <v>2501555.9403175693</v>
      </c>
      <c r="U23" s="109">
        <f t="shared" si="5"/>
        <v>4450733.5027222903</v>
      </c>
    </row>
    <row r="24" spans="1:21" x14ac:dyDescent="0.3">
      <c r="B24" s="62" t="s">
        <v>41</v>
      </c>
      <c r="C24" s="86">
        <v>80351.640562229833</v>
      </c>
      <c r="D24" s="86">
        <v>16421.041565860007</v>
      </c>
      <c r="E24" s="88">
        <f t="shared" si="0"/>
        <v>96772.682128089844</v>
      </c>
      <c r="G24" s="86">
        <v>28976.878166500028</v>
      </c>
      <c r="H24" s="86">
        <v>67506.73682926</v>
      </c>
      <c r="I24" s="88">
        <f t="shared" si="1"/>
        <v>96483.614995760028</v>
      </c>
      <c r="K24" s="86">
        <v>28806.68907199999</v>
      </c>
      <c r="L24" s="86">
        <v>35262.290429770001</v>
      </c>
      <c r="M24" s="88">
        <f t="shared" si="2"/>
        <v>64068.979501769994</v>
      </c>
      <c r="O24" s="86">
        <v>40613.380453999998</v>
      </c>
      <c r="P24" s="86">
        <v>88649.94410096998</v>
      </c>
      <c r="Q24" s="88">
        <f t="shared" si="3"/>
        <v>129263.32455496998</v>
      </c>
      <c r="S24" s="109">
        <f t="shared" si="4"/>
        <v>178748.58825472984</v>
      </c>
      <c r="T24" s="109">
        <f t="shared" si="4"/>
        <v>207840.01292586001</v>
      </c>
      <c r="U24" s="109">
        <f t="shared" si="5"/>
        <v>386588.60118058987</v>
      </c>
    </row>
    <row r="25" spans="1:21" x14ac:dyDescent="0.3">
      <c r="B25" s="62" t="s">
        <v>42</v>
      </c>
      <c r="C25" s="86">
        <v>172152.34894156997</v>
      </c>
      <c r="D25" s="86">
        <v>180323.28770267006</v>
      </c>
      <c r="E25" s="88">
        <f t="shared" si="0"/>
        <v>352475.63664424</v>
      </c>
      <c r="G25" s="86">
        <v>145983.34626298974</v>
      </c>
      <c r="H25" s="86">
        <v>423468.90469825995</v>
      </c>
      <c r="I25" s="88">
        <f t="shared" si="1"/>
        <v>569452.25096124969</v>
      </c>
      <c r="K25" s="86">
        <v>98517.218950930095</v>
      </c>
      <c r="L25" s="86">
        <v>402416.62963063008</v>
      </c>
      <c r="M25" s="88">
        <f t="shared" si="2"/>
        <v>500933.84858156019</v>
      </c>
      <c r="O25" s="86">
        <v>211490.98672021032</v>
      </c>
      <c r="P25" s="86">
        <v>3641941.9576034793</v>
      </c>
      <c r="Q25" s="88">
        <f t="shared" si="3"/>
        <v>3853432.9443236897</v>
      </c>
      <c r="S25" s="109">
        <f t="shared" si="4"/>
        <v>628143.90087570017</v>
      </c>
      <c r="T25" s="109">
        <f t="shared" si="4"/>
        <v>4648150.7796350392</v>
      </c>
      <c r="U25" s="109">
        <f t="shared" si="5"/>
        <v>5276294.6805107389</v>
      </c>
    </row>
    <row r="26" spans="1:21" x14ac:dyDescent="0.3">
      <c r="B26" s="62" t="s">
        <v>43</v>
      </c>
      <c r="C26" s="86">
        <v>1993753.5635503014</v>
      </c>
      <c r="D26" s="86">
        <v>1081981.8076053702</v>
      </c>
      <c r="E26" s="88">
        <f t="shared" si="0"/>
        <v>3075735.3711556718</v>
      </c>
      <c r="G26" s="86">
        <v>1297832.7319830831</v>
      </c>
      <c r="H26" s="86">
        <v>396914.98281795986</v>
      </c>
      <c r="I26" s="88">
        <f t="shared" si="1"/>
        <v>1694747.7148010428</v>
      </c>
      <c r="K26" s="86">
        <v>1138250.5011683602</v>
      </c>
      <c r="L26" s="86">
        <v>458089.85633666994</v>
      </c>
      <c r="M26" s="88">
        <f t="shared" si="2"/>
        <v>1596340.3575050302</v>
      </c>
      <c r="O26" s="86">
        <v>16716259.846047444</v>
      </c>
      <c r="P26" s="86">
        <v>15774173.692325456</v>
      </c>
      <c r="Q26" s="88">
        <f t="shared" si="3"/>
        <v>32490433.5383729</v>
      </c>
      <c r="S26" s="109">
        <f t="shared" si="4"/>
        <v>21146096.64274919</v>
      </c>
      <c r="T26" s="109">
        <f t="shared" si="4"/>
        <v>17711160.339085456</v>
      </c>
      <c r="U26" s="109">
        <f t="shared" si="5"/>
        <v>38857256.98183465</v>
      </c>
    </row>
    <row r="27" spans="1:21" x14ac:dyDescent="0.3">
      <c r="B27" s="62" t="s">
        <v>44</v>
      </c>
      <c r="C27" s="86">
        <v>1938222.9156489752</v>
      </c>
      <c r="D27" s="86">
        <v>416690.77418051992</v>
      </c>
      <c r="E27" s="88">
        <f t="shared" si="0"/>
        <v>2354913.6898294953</v>
      </c>
      <c r="G27" s="86">
        <v>990255.25759236026</v>
      </c>
      <c r="H27" s="86">
        <v>128485.07971520994</v>
      </c>
      <c r="I27" s="88">
        <f t="shared" si="1"/>
        <v>1118740.3373075703</v>
      </c>
      <c r="K27" s="86">
        <v>727155.82541864226</v>
      </c>
      <c r="L27" s="86">
        <v>134467.63661144991</v>
      </c>
      <c r="M27" s="88">
        <f t="shared" si="2"/>
        <v>861623.46203009214</v>
      </c>
      <c r="O27" s="86">
        <v>8917858.8925926723</v>
      </c>
      <c r="P27" s="86">
        <v>4741077.8406463331</v>
      </c>
      <c r="Q27" s="88">
        <f t="shared" si="3"/>
        <v>13658936.733239006</v>
      </c>
      <c r="S27" s="109">
        <f t="shared" si="4"/>
        <v>12573492.89125265</v>
      </c>
      <c r="T27" s="109">
        <f t="shared" si="4"/>
        <v>5420721.3311535129</v>
      </c>
      <c r="U27" s="109">
        <f t="shared" si="5"/>
        <v>17994214.222406164</v>
      </c>
    </row>
    <row r="28" spans="1:21" x14ac:dyDescent="0.3">
      <c r="B28" s="62" t="s">
        <v>45</v>
      </c>
      <c r="C28" s="86">
        <v>186129.29275427989</v>
      </c>
      <c r="D28" s="86">
        <v>23015.775225630001</v>
      </c>
      <c r="E28" s="88">
        <f t="shared" si="0"/>
        <v>209145.06797990989</v>
      </c>
      <c r="G28" s="86">
        <v>175740.7295225703</v>
      </c>
      <c r="H28" s="86">
        <v>33132.093850989993</v>
      </c>
      <c r="I28" s="88">
        <f t="shared" si="1"/>
        <v>208872.8233735603</v>
      </c>
      <c r="K28" s="86">
        <v>117343.98413005001</v>
      </c>
      <c r="L28" s="86">
        <v>27621.06762211</v>
      </c>
      <c r="M28" s="88">
        <f t="shared" si="2"/>
        <v>144965.05175216001</v>
      </c>
      <c r="O28" s="86">
        <v>203302.86127611017</v>
      </c>
      <c r="P28" s="86">
        <v>665118.90272165951</v>
      </c>
      <c r="Q28" s="88">
        <f t="shared" si="3"/>
        <v>868421.76399776968</v>
      </c>
      <c r="S28" s="109">
        <f t="shared" si="4"/>
        <v>682516.86768301041</v>
      </c>
      <c r="T28" s="109">
        <f t="shared" si="4"/>
        <v>748887.8394203895</v>
      </c>
      <c r="U28" s="109">
        <f t="shared" si="5"/>
        <v>1431404.7071034</v>
      </c>
    </row>
    <row r="29" spans="1:21" x14ac:dyDescent="0.3">
      <c r="B29" s="62" t="s">
        <v>46</v>
      </c>
      <c r="C29" s="86">
        <v>145687.18178887997</v>
      </c>
      <c r="D29" s="86">
        <v>12787.633109999999</v>
      </c>
      <c r="E29" s="88">
        <f t="shared" si="0"/>
        <v>158474.81489887997</v>
      </c>
      <c r="G29" s="86">
        <v>102572.75515310997</v>
      </c>
      <c r="H29" s="86">
        <v>2601.9049726899998</v>
      </c>
      <c r="I29" s="88">
        <f t="shared" si="1"/>
        <v>105174.66012579997</v>
      </c>
      <c r="K29" s="86">
        <v>44917.236341840013</v>
      </c>
      <c r="L29" s="86">
        <v>22404.182457999999</v>
      </c>
      <c r="M29" s="88">
        <f t="shared" si="2"/>
        <v>67321.418799840016</v>
      </c>
      <c r="O29" s="86">
        <v>150959.38846953999</v>
      </c>
      <c r="P29" s="86">
        <v>70327.314902009995</v>
      </c>
      <c r="Q29" s="88">
        <f t="shared" si="3"/>
        <v>221286.70337154999</v>
      </c>
      <c r="S29" s="109">
        <f t="shared" si="4"/>
        <v>444136.56175336993</v>
      </c>
      <c r="T29" s="109">
        <f t="shared" si="4"/>
        <v>108121.0354427</v>
      </c>
      <c r="U29" s="109">
        <f t="shared" si="5"/>
        <v>552257.5971960699</v>
      </c>
    </row>
    <row r="30" spans="1:21" x14ac:dyDescent="0.3">
      <c r="B30" s="62" t="s">
        <v>47</v>
      </c>
      <c r="C30" s="86">
        <v>99890.705835520057</v>
      </c>
      <c r="D30" s="86">
        <v>3890.164010389999</v>
      </c>
      <c r="E30" s="88">
        <f t="shared" si="0"/>
        <v>103780.86984591006</v>
      </c>
      <c r="G30" s="86">
        <v>72166.318756699984</v>
      </c>
      <c r="H30" s="86">
        <v>8764.2911522999984</v>
      </c>
      <c r="I30" s="88">
        <f t="shared" si="1"/>
        <v>80930.609908999977</v>
      </c>
      <c r="K30" s="86">
        <v>59457.341451430024</v>
      </c>
      <c r="L30" s="86">
        <v>5582.9391409600012</v>
      </c>
      <c r="M30" s="88">
        <f t="shared" si="2"/>
        <v>65040.280592390023</v>
      </c>
      <c r="O30" s="86">
        <v>100901.78667999995</v>
      </c>
      <c r="P30" s="86">
        <v>12315.554907000003</v>
      </c>
      <c r="Q30" s="88">
        <f t="shared" si="3"/>
        <v>113217.34158699994</v>
      </c>
      <c r="S30" s="109">
        <f t="shared" si="4"/>
        <v>332416.15272364998</v>
      </c>
      <c r="T30" s="109">
        <f t="shared" si="4"/>
        <v>30552.949210650004</v>
      </c>
      <c r="U30" s="109">
        <f t="shared" si="5"/>
        <v>362969.10193429998</v>
      </c>
    </row>
    <row r="31" spans="1:21" x14ac:dyDescent="0.3">
      <c r="B31" s="62" t="s">
        <v>48</v>
      </c>
      <c r="C31" s="86">
        <v>592540.72190732998</v>
      </c>
      <c r="D31" s="86">
        <v>233918.01389879014</v>
      </c>
      <c r="E31" s="88">
        <f t="shared" si="0"/>
        <v>826458.73580612009</v>
      </c>
      <c r="G31" s="86">
        <v>392931.08896248002</v>
      </c>
      <c r="H31" s="86">
        <v>587419.16057146993</v>
      </c>
      <c r="I31" s="88">
        <f t="shared" si="1"/>
        <v>980350.24953394989</v>
      </c>
      <c r="K31" s="86">
        <v>287846.2761758797</v>
      </c>
      <c r="L31" s="86">
        <v>585209.72632823989</v>
      </c>
      <c r="M31" s="88">
        <f t="shared" si="2"/>
        <v>873056.00250411965</v>
      </c>
      <c r="O31" s="86">
        <v>1819983.0400255597</v>
      </c>
      <c r="P31" s="86">
        <v>5552841.6201826818</v>
      </c>
      <c r="Q31" s="88">
        <f t="shared" si="3"/>
        <v>7372824.660208242</v>
      </c>
      <c r="S31" s="109">
        <f t="shared" si="4"/>
        <v>3093301.1270712493</v>
      </c>
      <c r="T31" s="109">
        <f t="shared" si="4"/>
        <v>6959388.5209811814</v>
      </c>
      <c r="U31" s="109">
        <f t="shared" si="5"/>
        <v>10052689.648052432</v>
      </c>
    </row>
    <row r="32" spans="1:21" x14ac:dyDescent="0.3">
      <c r="B32" s="62" t="s">
        <v>49</v>
      </c>
      <c r="C32" s="86">
        <v>139956.61607436018</v>
      </c>
      <c r="D32" s="86">
        <v>3172.72350732</v>
      </c>
      <c r="E32" s="88">
        <f t="shared" si="0"/>
        <v>143129.33958168019</v>
      </c>
      <c r="G32" s="86">
        <v>52743.890165300007</v>
      </c>
      <c r="H32" s="86">
        <v>21286.799444789995</v>
      </c>
      <c r="I32" s="88">
        <f t="shared" si="1"/>
        <v>74030.689610090005</v>
      </c>
      <c r="K32" s="86">
        <v>22682.394635350021</v>
      </c>
      <c r="L32" s="86">
        <v>10051.20130336</v>
      </c>
      <c r="M32" s="88">
        <f t="shared" si="2"/>
        <v>32733.595938710023</v>
      </c>
      <c r="O32" s="86">
        <v>130995.96724100011</v>
      </c>
      <c r="P32" s="86">
        <v>310039.55227718991</v>
      </c>
      <c r="Q32" s="88">
        <f t="shared" si="3"/>
        <v>441035.51951819001</v>
      </c>
      <c r="S32" s="109">
        <f t="shared" si="4"/>
        <v>346378.86811601033</v>
      </c>
      <c r="T32" s="109">
        <f t="shared" si="4"/>
        <v>344550.27653265989</v>
      </c>
      <c r="U32" s="109">
        <f t="shared" si="5"/>
        <v>690929.14464867022</v>
      </c>
    </row>
    <row r="33" spans="1:21" x14ac:dyDescent="0.3">
      <c r="B33" s="62" t="s">
        <v>50</v>
      </c>
      <c r="C33" s="86">
        <v>430050.50820502994</v>
      </c>
      <c r="D33" s="86">
        <v>2087.5330278499996</v>
      </c>
      <c r="E33" s="88">
        <f t="shared" si="0"/>
        <v>432138.04123287991</v>
      </c>
      <c r="G33" s="86">
        <v>48901.224861840004</v>
      </c>
      <c r="H33" s="86">
        <v>606.34615599999995</v>
      </c>
      <c r="I33" s="88">
        <f t="shared" si="1"/>
        <v>49507.571017840004</v>
      </c>
      <c r="K33" s="86">
        <v>16008.603626999991</v>
      </c>
      <c r="L33" s="86">
        <v>677.55292600000007</v>
      </c>
      <c r="M33" s="88">
        <f t="shared" si="2"/>
        <v>16686.15655299999</v>
      </c>
      <c r="O33" s="86">
        <v>29147.294605000014</v>
      </c>
      <c r="P33" s="86">
        <v>15603.38649155</v>
      </c>
      <c r="Q33" s="88">
        <f t="shared" si="3"/>
        <v>44750.681096550012</v>
      </c>
      <c r="S33" s="109">
        <f t="shared" si="4"/>
        <v>524107.63129886996</v>
      </c>
      <c r="T33" s="109">
        <f t="shared" si="4"/>
        <v>18974.818601399998</v>
      </c>
      <c r="U33" s="109">
        <f t="shared" si="5"/>
        <v>543082.44990026997</v>
      </c>
    </row>
    <row r="34" spans="1:21" x14ac:dyDescent="0.3">
      <c r="B34" s="62" t="s">
        <v>51</v>
      </c>
      <c r="C34" s="86">
        <v>105256.26323730977</v>
      </c>
      <c r="D34" s="86">
        <v>61415.152883220006</v>
      </c>
      <c r="E34" s="88">
        <f t="shared" si="0"/>
        <v>166671.41612052979</v>
      </c>
      <c r="G34" s="86">
        <v>42205.411416200004</v>
      </c>
      <c r="H34" s="86">
        <v>806.93439522000006</v>
      </c>
      <c r="I34" s="88">
        <f t="shared" si="1"/>
        <v>43012.345811420004</v>
      </c>
      <c r="K34" s="86">
        <v>21731.404707999991</v>
      </c>
      <c r="L34" s="86">
        <v>13821.942185</v>
      </c>
      <c r="M34" s="88">
        <f t="shared" si="2"/>
        <v>35553.346892999994</v>
      </c>
      <c r="O34" s="86">
        <v>156339.69634526005</v>
      </c>
      <c r="P34" s="86">
        <v>5907.7055424700002</v>
      </c>
      <c r="Q34" s="88">
        <f t="shared" si="3"/>
        <v>162247.40188773006</v>
      </c>
      <c r="S34" s="109">
        <f t="shared" si="4"/>
        <v>325532.77570676978</v>
      </c>
      <c r="T34" s="109">
        <f t="shared" si="4"/>
        <v>81951.735005909999</v>
      </c>
      <c r="U34" s="109">
        <f t="shared" si="5"/>
        <v>407484.51071267977</v>
      </c>
    </row>
    <row r="35" spans="1:21" x14ac:dyDescent="0.3">
      <c r="B35" s="62" t="s">
        <v>52</v>
      </c>
      <c r="C35" s="86">
        <v>67495.089421530109</v>
      </c>
      <c r="D35" s="86">
        <v>7551.9862003199996</v>
      </c>
      <c r="E35" s="88">
        <f t="shared" si="0"/>
        <v>75047.075621850105</v>
      </c>
      <c r="G35" s="86">
        <v>106776.23624471998</v>
      </c>
      <c r="H35" s="86">
        <v>5152.7549387300005</v>
      </c>
      <c r="I35" s="88">
        <f t="shared" si="1"/>
        <v>111928.99118344998</v>
      </c>
      <c r="K35" s="86">
        <v>60670.125963890001</v>
      </c>
      <c r="L35" s="86">
        <v>19004.225325890002</v>
      </c>
      <c r="M35" s="88">
        <f t="shared" si="2"/>
        <v>79674.351289779996</v>
      </c>
      <c r="O35" s="86">
        <v>1209252.0636430003</v>
      </c>
      <c r="P35" s="86">
        <v>844017.99135862954</v>
      </c>
      <c r="Q35" s="88">
        <f t="shared" si="3"/>
        <v>2053270.05500163</v>
      </c>
      <c r="S35" s="109">
        <f t="shared" si="4"/>
        <v>1444193.5152731403</v>
      </c>
      <c r="T35" s="109">
        <f t="shared" si="4"/>
        <v>875726.95782356954</v>
      </c>
      <c r="U35" s="109">
        <f t="shared" si="5"/>
        <v>2319920.4730967097</v>
      </c>
    </row>
    <row r="36" spans="1:21" x14ac:dyDescent="0.3">
      <c r="B36" s="62" t="s">
        <v>53</v>
      </c>
      <c r="C36" s="110">
        <v>240594.84424803001</v>
      </c>
      <c r="D36" s="110">
        <v>60052.289672129955</v>
      </c>
      <c r="E36" s="111">
        <f t="shared" si="0"/>
        <v>300647.13392015995</v>
      </c>
      <c r="G36" s="110">
        <v>191181.99690020998</v>
      </c>
      <c r="H36" s="110">
        <v>264777.23283689021</v>
      </c>
      <c r="I36" s="111">
        <f t="shared" si="1"/>
        <v>455959.22973710019</v>
      </c>
      <c r="K36" s="110">
        <v>89318.352182519899</v>
      </c>
      <c r="L36" s="110">
        <v>353683.76270960009</v>
      </c>
      <c r="M36" s="111">
        <f t="shared" si="2"/>
        <v>443002.11489212001</v>
      </c>
      <c r="O36" s="110">
        <v>164122.02327654001</v>
      </c>
      <c r="P36" s="110">
        <v>1678546.7224552799</v>
      </c>
      <c r="Q36" s="111">
        <f t="shared" si="3"/>
        <v>1842668.7457318199</v>
      </c>
      <c r="S36" s="112">
        <f t="shared" si="4"/>
        <v>685217.21660729998</v>
      </c>
      <c r="T36" s="112">
        <f t="shared" si="4"/>
        <v>2357060.0076739001</v>
      </c>
      <c r="U36" s="112">
        <f t="shared" si="5"/>
        <v>3042277.2242812002</v>
      </c>
    </row>
    <row r="37" spans="1:21" x14ac:dyDescent="0.3">
      <c r="B37" s="113" t="s">
        <v>54</v>
      </c>
      <c r="C37" s="114">
        <f>SUM(C19:C36)</f>
        <v>7276656.2367627248</v>
      </c>
      <c r="D37" s="114">
        <f t="shared" ref="D37" si="6">SUM(D19:D36)</f>
        <v>2683394.6780922203</v>
      </c>
      <c r="E37" s="114">
        <f>SUM(E19:E36)</f>
        <v>9960050.9148549438</v>
      </c>
      <c r="G37" s="114">
        <f>SUM(G19:G36)</f>
        <v>4567003.4862526711</v>
      </c>
      <c r="H37" s="114">
        <f t="shared" ref="H37:I37" si="7">SUM(H19:H36)</f>
        <v>3243288.1899595382</v>
      </c>
      <c r="I37" s="114">
        <f t="shared" si="7"/>
        <v>7810291.6762122093</v>
      </c>
      <c r="K37" s="114">
        <f>SUM(K19:K36)</f>
        <v>3489510.4632492121</v>
      </c>
      <c r="L37" s="114">
        <f t="shared" ref="L37" si="8">SUM(L19:L36)</f>
        <v>3650641.3013535161</v>
      </c>
      <c r="M37" s="114">
        <f>SUM(M19:M36)</f>
        <v>7140151.7646027282</v>
      </c>
      <c r="O37" s="114">
        <f>SUM(O19:O36)</f>
        <v>34115775.876395613</v>
      </c>
      <c r="P37" s="114">
        <f t="shared" ref="P37:Q37" si="9">SUM(P19:P36)</f>
        <v>50010886.706112012</v>
      </c>
      <c r="Q37" s="114">
        <f t="shared" si="9"/>
        <v>84126662.58250764</v>
      </c>
      <c r="S37" s="115">
        <f>SUM(S19:S36)</f>
        <v>49448946.062660217</v>
      </c>
      <c r="T37" s="115">
        <f t="shared" ref="T37:U37" si="10">SUM(T19:T36)</f>
        <v>59588210.875517279</v>
      </c>
      <c r="U37" s="115">
        <f t="shared" si="10"/>
        <v>109037156.93817753</v>
      </c>
    </row>
    <row r="39" spans="1:21" ht="16.2" x14ac:dyDescent="0.35">
      <c r="A39" s="60"/>
      <c r="B39" s="92" t="s">
        <v>56</v>
      </c>
      <c r="C39" s="75"/>
      <c r="D39" s="75"/>
      <c r="E39" s="75"/>
      <c r="F39" s="75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</row>
    <row r="40" spans="1:21" x14ac:dyDescent="0.3">
      <c r="A40" s="60"/>
      <c r="B40" s="60"/>
      <c r="C40" s="98"/>
      <c r="D40" s="98"/>
      <c r="E40" s="98"/>
      <c r="F40" s="98"/>
      <c r="G40" s="98"/>
      <c r="H40" s="98"/>
      <c r="I40" s="98"/>
      <c r="J40" s="98"/>
    </row>
    <row r="41" spans="1:21" x14ac:dyDescent="0.3">
      <c r="A41" s="60"/>
      <c r="B41" s="60"/>
      <c r="C41" s="98"/>
      <c r="D41" s="98"/>
      <c r="E41" s="98"/>
      <c r="F41" s="98"/>
      <c r="G41" s="98"/>
      <c r="H41" s="98"/>
      <c r="I41" s="98"/>
      <c r="J41" s="98"/>
    </row>
    <row r="42" spans="1:21" ht="16.2" x14ac:dyDescent="0.35">
      <c r="A42" s="60"/>
      <c r="B42" s="72" t="s">
        <v>55</v>
      </c>
      <c r="C42" s="98"/>
      <c r="D42" s="98"/>
      <c r="E42" s="98"/>
      <c r="F42" s="98"/>
      <c r="G42" s="98"/>
      <c r="H42" s="98"/>
      <c r="I42" s="98"/>
      <c r="J42" s="75"/>
      <c r="R42" s="75"/>
    </row>
    <row r="43" spans="1:21" x14ac:dyDescent="0.3">
      <c r="A43" s="60"/>
      <c r="B43" s="87"/>
      <c r="C43" s="98"/>
      <c r="D43" s="98"/>
      <c r="E43" s="98"/>
      <c r="F43" s="98"/>
      <c r="G43" s="98"/>
      <c r="H43" s="98"/>
      <c r="I43" s="98"/>
      <c r="J43" s="75"/>
      <c r="N43" s="75"/>
      <c r="R43" s="75"/>
    </row>
    <row r="44" spans="1:21" s="104" customFormat="1" ht="24" customHeight="1" x14ac:dyDescent="0.3">
      <c r="A44" s="84"/>
      <c r="B44" s="166"/>
      <c r="C44" s="167" t="s">
        <v>19</v>
      </c>
      <c r="D44" s="165"/>
      <c r="E44" s="165"/>
      <c r="F44" s="101"/>
      <c r="G44" s="165" t="s">
        <v>20</v>
      </c>
      <c r="H44" s="165"/>
      <c r="I44" s="165"/>
      <c r="J44" s="102"/>
      <c r="K44" s="167" t="s">
        <v>21</v>
      </c>
      <c r="L44" s="165"/>
      <c r="M44" s="165"/>
      <c r="N44" s="103"/>
      <c r="O44" s="165" t="s">
        <v>22</v>
      </c>
      <c r="P44" s="165"/>
      <c r="Q44" s="165"/>
      <c r="R44" s="102"/>
      <c r="S44" s="165" t="s">
        <v>33</v>
      </c>
      <c r="T44" s="165"/>
      <c r="U44" s="165"/>
    </row>
    <row r="45" spans="1:21" x14ac:dyDescent="0.3">
      <c r="A45" s="60"/>
      <c r="B45" s="166"/>
      <c r="C45" s="105"/>
      <c r="D45" s="105"/>
      <c r="E45" s="105"/>
      <c r="F45" s="98"/>
      <c r="G45" s="105"/>
      <c r="H45" s="105"/>
      <c r="I45" s="105"/>
      <c r="J45" s="106"/>
      <c r="K45" s="105"/>
      <c r="L45" s="105"/>
      <c r="M45" s="105"/>
      <c r="N45" s="106"/>
      <c r="O45" s="105"/>
      <c r="P45" s="105"/>
      <c r="Q45" s="105"/>
      <c r="R45" s="106"/>
      <c r="S45" s="105"/>
      <c r="T45" s="105"/>
      <c r="U45" s="105"/>
    </row>
    <row r="46" spans="1:21" x14ac:dyDescent="0.3">
      <c r="A46" s="60"/>
      <c r="B46" s="166"/>
      <c r="C46" s="107" t="s">
        <v>26</v>
      </c>
      <c r="D46" s="107" t="s">
        <v>27</v>
      </c>
      <c r="E46" s="107" t="s">
        <v>18</v>
      </c>
      <c r="F46" s="98"/>
      <c r="G46" s="107" t="s">
        <v>26</v>
      </c>
      <c r="H46" s="107" t="s">
        <v>27</v>
      </c>
      <c r="I46" s="107" t="s">
        <v>18</v>
      </c>
      <c r="J46" s="106"/>
      <c r="K46" s="107" t="s">
        <v>26</v>
      </c>
      <c r="L46" s="107" t="s">
        <v>27</v>
      </c>
      <c r="M46" s="107" t="s">
        <v>18</v>
      </c>
      <c r="N46" s="106"/>
      <c r="O46" s="107" t="s">
        <v>26</v>
      </c>
      <c r="P46" s="107" t="s">
        <v>27</v>
      </c>
      <c r="Q46" s="107" t="s">
        <v>18</v>
      </c>
      <c r="R46" s="106"/>
      <c r="S46" s="107" t="s">
        <v>26</v>
      </c>
      <c r="T46" s="107" t="s">
        <v>27</v>
      </c>
      <c r="U46" s="107" t="s">
        <v>18</v>
      </c>
    </row>
    <row r="47" spans="1:21" x14ac:dyDescent="0.3">
      <c r="A47" s="60"/>
      <c r="B47" s="116"/>
      <c r="C47" s="88"/>
      <c r="D47" s="88"/>
      <c r="E47" s="88"/>
      <c r="F47" s="98"/>
      <c r="G47" s="88"/>
      <c r="H47" s="88"/>
      <c r="I47" s="88"/>
      <c r="J47" s="88"/>
      <c r="K47" s="88"/>
      <c r="L47" s="88"/>
      <c r="M47" s="88"/>
      <c r="N47" s="117"/>
      <c r="O47" s="88"/>
      <c r="P47" s="88"/>
      <c r="Q47" s="88"/>
      <c r="R47" s="88"/>
      <c r="S47" s="88"/>
      <c r="T47" s="88"/>
      <c r="U47" s="88"/>
    </row>
    <row r="48" spans="1:21" x14ac:dyDescent="0.3">
      <c r="A48" s="60"/>
      <c r="B48" s="60" t="s">
        <v>36</v>
      </c>
      <c r="C48" s="75">
        <v>242</v>
      </c>
      <c r="D48" s="75">
        <v>6</v>
      </c>
      <c r="E48" s="75">
        <f>+C48+D48</f>
        <v>248</v>
      </c>
      <c r="F48" s="98"/>
      <c r="G48" s="75">
        <v>86</v>
      </c>
      <c r="H48" s="75">
        <v>30</v>
      </c>
      <c r="I48" s="75">
        <f>+G48+H48</f>
        <v>116</v>
      </c>
      <c r="J48" s="75"/>
      <c r="K48" s="75">
        <v>111</v>
      </c>
      <c r="L48" s="75">
        <v>23</v>
      </c>
      <c r="M48" s="75">
        <f>+K48+L48</f>
        <v>134</v>
      </c>
      <c r="N48" s="75"/>
      <c r="O48" s="75">
        <v>92</v>
      </c>
      <c r="P48" s="75">
        <v>92</v>
      </c>
      <c r="Q48" s="75">
        <f>+O48+P48</f>
        <v>184</v>
      </c>
      <c r="R48" s="75"/>
      <c r="S48" s="108">
        <f>+C48+G48+K48+O48</f>
        <v>531</v>
      </c>
      <c r="T48" s="108">
        <f>+D48+H48+L48+P48</f>
        <v>151</v>
      </c>
      <c r="U48" s="108">
        <f>+S48+T48</f>
        <v>682</v>
      </c>
    </row>
    <row r="49" spans="2:21" x14ac:dyDescent="0.3">
      <c r="B49" s="62" t="s">
        <v>37</v>
      </c>
      <c r="C49" s="86">
        <v>35330</v>
      </c>
      <c r="D49" s="86">
        <v>1821</v>
      </c>
      <c r="E49" s="88">
        <f t="shared" ref="E49:E65" si="11">+C49+D49</f>
        <v>37151</v>
      </c>
      <c r="G49" s="86">
        <v>10139</v>
      </c>
      <c r="H49" s="86">
        <v>2881</v>
      </c>
      <c r="I49" s="88">
        <f t="shared" ref="I49:I65" si="12">+G49+H49</f>
        <v>13020</v>
      </c>
      <c r="K49" s="86">
        <v>5961</v>
      </c>
      <c r="L49" s="86">
        <v>1720</v>
      </c>
      <c r="M49" s="88">
        <f t="shared" ref="M49:M65" si="13">+K49+L49</f>
        <v>7681</v>
      </c>
      <c r="O49" s="86">
        <v>21572</v>
      </c>
      <c r="P49" s="86">
        <v>5090</v>
      </c>
      <c r="Q49" s="88">
        <f t="shared" ref="Q49:Q65" si="14">+O49+P49</f>
        <v>26662</v>
      </c>
      <c r="S49" s="109">
        <f t="shared" ref="S49:T65" si="15">+C49+G49+K49+O49</f>
        <v>73002</v>
      </c>
      <c r="T49" s="109">
        <f t="shared" si="15"/>
        <v>11512</v>
      </c>
      <c r="U49" s="109">
        <f t="shared" ref="U49:U65" si="16">+S49+T49</f>
        <v>84514</v>
      </c>
    </row>
    <row r="50" spans="2:21" x14ac:dyDescent="0.3">
      <c r="B50" s="62" t="s">
        <v>38</v>
      </c>
      <c r="C50" s="86">
        <v>4461</v>
      </c>
      <c r="D50" s="86">
        <v>106</v>
      </c>
      <c r="E50" s="88">
        <f t="shared" si="11"/>
        <v>4567</v>
      </c>
      <c r="G50" s="86">
        <v>1157</v>
      </c>
      <c r="H50" s="86">
        <v>122</v>
      </c>
      <c r="I50" s="88">
        <f t="shared" si="12"/>
        <v>1279</v>
      </c>
      <c r="K50" s="86">
        <v>824</v>
      </c>
      <c r="L50" s="86">
        <v>171</v>
      </c>
      <c r="M50" s="88">
        <f t="shared" si="13"/>
        <v>995</v>
      </c>
      <c r="O50" s="86">
        <v>2091</v>
      </c>
      <c r="P50" s="86">
        <v>298</v>
      </c>
      <c r="Q50" s="88">
        <f t="shared" si="14"/>
        <v>2389</v>
      </c>
      <c r="S50" s="109">
        <f t="shared" si="15"/>
        <v>8533</v>
      </c>
      <c r="T50" s="109">
        <f t="shared" si="15"/>
        <v>697</v>
      </c>
      <c r="U50" s="109">
        <f t="shared" si="16"/>
        <v>9230</v>
      </c>
    </row>
    <row r="51" spans="2:21" x14ac:dyDescent="0.3">
      <c r="B51" s="62" t="s">
        <v>39</v>
      </c>
      <c r="C51" s="86">
        <v>2442</v>
      </c>
      <c r="D51" s="86">
        <v>25</v>
      </c>
      <c r="E51" s="88">
        <f t="shared" si="11"/>
        <v>2467</v>
      </c>
      <c r="G51" s="86">
        <v>1036</v>
      </c>
      <c r="H51" s="86">
        <v>56</v>
      </c>
      <c r="I51" s="88">
        <f t="shared" si="12"/>
        <v>1092</v>
      </c>
      <c r="K51" s="86">
        <v>243</v>
      </c>
      <c r="L51" s="86">
        <v>40</v>
      </c>
      <c r="M51" s="88">
        <f t="shared" si="13"/>
        <v>283</v>
      </c>
      <c r="O51" s="86">
        <v>1482</v>
      </c>
      <c r="P51" s="86">
        <v>150</v>
      </c>
      <c r="Q51" s="88">
        <f t="shared" si="14"/>
        <v>1632</v>
      </c>
      <c r="S51" s="109">
        <f t="shared" si="15"/>
        <v>5203</v>
      </c>
      <c r="T51" s="109">
        <f t="shared" si="15"/>
        <v>271</v>
      </c>
      <c r="U51" s="109">
        <f t="shared" si="16"/>
        <v>5474</v>
      </c>
    </row>
    <row r="52" spans="2:21" x14ac:dyDescent="0.3">
      <c r="B52" s="62" t="s">
        <v>40</v>
      </c>
      <c r="C52" s="86">
        <v>17108</v>
      </c>
      <c r="D52" s="86">
        <v>405</v>
      </c>
      <c r="E52" s="88">
        <f t="shared" si="11"/>
        <v>17513</v>
      </c>
      <c r="G52" s="86">
        <v>5501</v>
      </c>
      <c r="H52" s="86">
        <v>682</v>
      </c>
      <c r="I52" s="88">
        <f t="shared" si="12"/>
        <v>6183</v>
      </c>
      <c r="K52" s="86">
        <v>2519</v>
      </c>
      <c r="L52" s="86">
        <v>266</v>
      </c>
      <c r="M52" s="88">
        <f t="shared" si="13"/>
        <v>2785</v>
      </c>
      <c r="O52" s="86">
        <v>2570</v>
      </c>
      <c r="P52" s="86">
        <v>742</v>
      </c>
      <c r="Q52" s="88">
        <f t="shared" si="14"/>
        <v>3312</v>
      </c>
      <c r="S52" s="109">
        <f t="shared" si="15"/>
        <v>27698</v>
      </c>
      <c r="T52" s="109">
        <f t="shared" si="15"/>
        <v>2095</v>
      </c>
      <c r="U52" s="109">
        <f t="shared" si="16"/>
        <v>29793</v>
      </c>
    </row>
    <row r="53" spans="2:21" x14ac:dyDescent="0.3">
      <c r="B53" s="62" t="s">
        <v>41</v>
      </c>
      <c r="C53" s="86">
        <v>2986</v>
      </c>
      <c r="D53" s="86">
        <v>103</v>
      </c>
      <c r="E53" s="88">
        <f t="shared" si="11"/>
        <v>3089</v>
      </c>
      <c r="G53" s="86">
        <v>545</v>
      </c>
      <c r="H53" s="86">
        <v>163</v>
      </c>
      <c r="I53" s="88">
        <f t="shared" si="12"/>
        <v>708</v>
      </c>
      <c r="K53" s="86">
        <v>227</v>
      </c>
      <c r="L53" s="86">
        <v>64</v>
      </c>
      <c r="M53" s="88">
        <f t="shared" si="13"/>
        <v>291</v>
      </c>
      <c r="O53" s="86">
        <v>448</v>
      </c>
      <c r="P53" s="86">
        <v>82</v>
      </c>
      <c r="Q53" s="88">
        <f t="shared" si="14"/>
        <v>530</v>
      </c>
      <c r="S53" s="109">
        <f t="shared" si="15"/>
        <v>4206</v>
      </c>
      <c r="T53" s="109">
        <f t="shared" si="15"/>
        <v>412</v>
      </c>
      <c r="U53" s="109">
        <f t="shared" si="16"/>
        <v>4618</v>
      </c>
    </row>
    <row r="54" spans="2:21" x14ac:dyDescent="0.3">
      <c r="B54" s="62" t="s">
        <v>42</v>
      </c>
      <c r="C54" s="86">
        <v>6838</v>
      </c>
      <c r="D54" s="86">
        <v>647</v>
      </c>
      <c r="E54" s="88">
        <f t="shared" si="11"/>
        <v>7485</v>
      </c>
      <c r="G54" s="86">
        <v>2408</v>
      </c>
      <c r="H54" s="86">
        <v>1064</v>
      </c>
      <c r="I54" s="88">
        <f t="shared" si="12"/>
        <v>3472</v>
      </c>
      <c r="K54" s="86">
        <v>979</v>
      </c>
      <c r="L54" s="86">
        <v>676</v>
      </c>
      <c r="M54" s="88">
        <f t="shared" si="13"/>
        <v>1655</v>
      </c>
      <c r="O54" s="86">
        <v>1550</v>
      </c>
      <c r="P54" s="86">
        <v>1429</v>
      </c>
      <c r="Q54" s="88">
        <f t="shared" si="14"/>
        <v>2979</v>
      </c>
      <c r="S54" s="109">
        <f t="shared" si="15"/>
        <v>11775</v>
      </c>
      <c r="T54" s="109">
        <f t="shared" si="15"/>
        <v>3816</v>
      </c>
      <c r="U54" s="109">
        <f t="shared" si="16"/>
        <v>15591</v>
      </c>
    </row>
    <row r="55" spans="2:21" x14ac:dyDescent="0.3">
      <c r="B55" s="62" t="s">
        <v>43</v>
      </c>
      <c r="C55" s="86">
        <v>66200</v>
      </c>
      <c r="D55" s="86">
        <v>1074</v>
      </c>
      <c r="E55" s="88">
        <f t="shared" si="11"/>
        <v>67274</v>
      </c>
      <c r="G55" s="86">
        <v>12494</v>
      </c>
      <c r="H55" s="86">
        <v>664</v>
      </c>
      <c r="I55" s="88">
        <f t="shared" si="12"/>
        <v>13158</v>
      </c>
      <c r="K55" s="86">
        <v>6889</v>
      </c>
      <c r="L55" s="86">
        <v>434</v>
      </c>
      <c r="M55" s="88">
        <f t="shared" si="13"/>
        <v>7323</v>
      </c>
      <c r="O55" s="86">
        <v>29619</v>
      </c>
      <c r="P55" s="86">
        <v>8936</v>
      </c>
      <c r="Q55" s="88">
        <f t="shared" si="14"/>
        <v>38555</v>
      </c>
      <c r="S55" s="109">
        <f t="shared" si="15"/>
        <v>115202</v>
      </c>
      <c r="T55" s="109">
        <f t="shared" si="15"/>
        <v>11108</v>
      </c>
      <c r="U55" s="109">
        <f t="shared" si="16"/>
        <v>126310</v>
      </c>
    </row>
    <row r="56" spans="2:21" x14ac:dyDescent="0.3">
      <c r="B56" s="62" t="s">
        <v>44</v>
      </c>
      <c r="C56" s="86">
        <v>105532</v>
      </c>
      <c r="D56" s="86">
        <v>661</v>
      </c>
      <c r="E56" s="88">
        <f t="shared" si="11"/>
        <v>106193</v>
      </c>
      <c r="G56" s="86">
        <v>16764</v>
      </c>
      <c r="H56" s="86">
        <v>303</v>
      </c>
      <c r="I56" s="88">
        <f t="shared" si="12"/>
        <v>17067</v>
      </c>
      <c r="K56" s="86">
        <v>8063</v>
      </c>
      <c r="L56" s="86">
        <v>315</v>
      </c>
      <c r="M56" s="88">
        <f t="shared" si="13"/>
        <v>8378</v>
      </c>
      <c r="O56" s="86">
        <v>25643</v>
      </c>
      <c r="P56" s="86">
        <v>2293</v>
      </c>
      <c r="Q56" s="88">
        <f t="shared" si="14"/>
        <v>27936</v>
      </c>
      <c r="S56" s="109">
        <f t="shared" si="15"/>
        <v>156002</v>
      </c>
      <c r="T56" s="109">
        <f t="shared" si="15"/>
        <v>3572</v>
      </c>
      <c r="U56" s="109">
        <f t="shared" si="16"/>
        <v>159574</v>
      </c>
    </row>
    <row r="57" spans="2:21" x14ac:dyDescent="0.3">
      <c r="B57" s="62" t="s">
        <v>45</v>
      </c>
      <c r="C57" s="86">
        <v>6686</v>
      </c>
      <c r="D57" s="86">
        <v>84</v>
      </c>
      <c r="E57" s="88">
        <f t="shared" si="11"/>
        <v>6770</v>
      </c>
      <c r="G57" s="86">
        <v>2078</v>
      </c>
      <c r="H57" s="86">
        <v>71</v>
      </c>
      <c r="I57" s="88">
        <f t="shared" si="12"/>
        <v>2149</v>
      </c>
      <c r="K57" s="86">
        <v>885</v>
      </c>
      <c r="L57" s="86">
        <v>46</v>
      </c>
      <c r="M57" s="88">
        <f t="shared" si="13"/>
        <v>931</v>
      </c>
      <c r="O57" s="86">
        <v>2159</v>
      </c>
      <c r="P57" s="86">
        <v>419</v>
      </c>
      <c r="Q57" s="88">
        <f t="shared" si="14"/>
        <v>2578</v>
      </c>
      <c r="S57" s="109">
        <f t="shared" si="15"/>
        <v>11808</v>
      </c>
      <c r="T57" s="109">
        <f t="shared" si="15"/>
        <v>620</v>
      </c>
      <c r="U57" s="109">
        <f t="shared" si="16"/>
        <v>12428</v>
      </c>
    </row>
    <row r="58" spans="2:21" x14ac:dyDescent="0.3">
      <c r="B58" s="62" t="s">
        <v>46</v>
      </c>
      <c r="C58" s="86">
        <v>7141</v>
      </c>
      <c r="D58" s="86">
        <v>25</v>
      </c>
      <c r="E58" s="88">
        <f t="shared" si="11"/>
        <v>7166</v>
      </c>
      <c r="G58" s="86">
        <v>1454</v>
      </c>
      <c r="H58" s="86">
        <v>14</v>
      </c>
      <c r="I58" s="88">
        <f t="shared" si="12"/>
        <v>1468</v>
      </c>
      <c r="K58" s="86">
        <v>568</v>
      </c>
      <c r="L58" s="86">
        <v>17</v>
      </c>
      <c r="M58" s="88">
        <f t="shared" si="13"/>
        <v>585</v>
      </c>
      <c r="O58" s="86">
        <v>379</v>
      </c>
      <c r="P58" s="86">
        <v>19</v>
      </c>
      <c r="Q58" s="88">
        <f t="shared" si="14"/>
        <v>398</v>
      </c>
      <c r="S58" s="109">
        <f t="shared" si="15"/>
        <v>9542</v>
      </c>
      <c r="T58" s="109">
        <f t="shared" si="15"/>
        <v>75</v>
      </c>
      <c r="U58" s="109">
        <f t="shared" si="16"/>
        <v>9617</v>
      </c>
    </row>
    <row r="59" spans="2:21" x14ac:dyDescent="0.3">
      <c r="B59" s="62" t="s">
        <v>47</v>
      </c>
      <c r="C59" s="86">
        <v>5543</v>
      </c>
      <c r="D59" s="86">
        <v>33</v>
      </c>
      <c r="E59" s="88">
        <f t="shared" si="11"/>
        <v>5576</v>
      </c>
      <c r="G59" s="86">
        <v>1490</v>
      </c>
      <c r="H59" s="86">
        <v>58</v>
      </c>
      <c r="I59" s="88">
        <f t="shared" si="12"/>
        <v>1548</v>
      </c>
      <c r="K59" s="86">
        <v>607</v>
      </c>
      <c r="L59" s="86">
        <v>17</v>
      </c>
      <c r="M59" s="88">
        <f t="shared" si="13"/>
        <v>624</v>
      </c>
      <c r="O59" s="86">
        <v>865</v>
      </c>
      <c r="P59" s="86">
        <v>43</v>
      </c>
      <c r="Q59" s="88">
        <f t="shared" si="14"/>
        <v>908</v>
      </c>
      <c r="S59" s="109">
        <f t="shared" si="15"/>
        <v>8505</v>
      </c>
      <c r="T59" s="109">
        <f t="shared" si="15"/>
        <v>151</v>
      </c>
      <c r="U59" s="109">
        <f t="shared" si="16"/>
        <v>8656</v>
      </c>
    </row>
    <row r="60" spans="2:21" x14ac:dyDescent="0.3">
      <c r="B60" s="62" t="s">
        <v>48</v>
      </c>
      <c r="C60" s="86">
        <v>22221</v>
      </c>
      <c r="D60" s="86">
        <v>998</v>
      </c>
      <c r="E60" s="88">
        <f t="shared" si="11"/>
        <v>23219</v>
      </c>
      <c r="G60" s="86">
        <v>6038</v>
      </c>
      <c r="H60" s="86">
        <v>1855</v>
      </c>
      <c r="I60" s="88">
        <f t="shared" si="12"/>
        <v>7893</v>
      </c>
      <c r="K60" s="86">
        <v>2750</v>
      </c>
      <c r="L60" s="86">
        <v>996</v>
      </c>
      <c r="M60" s="88">
        <f t="shared" si="13"/>
        <v>3746</v>
      </c>
      <c r="O60" s="86">
        <v>4380</v>
      </c>
      <c r="P60" s="86">
        <v>2023</v>
      </c>
      <c r="Q60" s="88">
        <f t="shared" si="14"/>
        <v>6403</v>
      </c>
      <c r="S60" s="109">
        <f t="shared" si="15"/>
        <v>35389</v>
      </c>
      <c r="T60" s="109">
        <f t="shared" si="15"/>
        <v>5872</v>
      </c>
      <c r="U60" s="109">
        <f t="shared" si="16"/>
        <v>41261</v>
      </c>
    </row>
    <row r="61" spans="2:21" x14ac:dyDescent="0.3">
      <c r="B61" s="62" t="s">
        <v>49</v>
      </c>
      <c r="C61" s="86">
        <v>4878</v>
      </c>
      <c r="D61" s="86">
        <v>35</v>
      </c>
      <c r="E61" s="88">
        <f t="shared" si="11"/>
        <v>4913</v>
      </c>
      <c r="G61" s="86">
        <v>819</v>
      </c>
      <c r="H61" s="86">
        <v>55</v>
      </c>
      <c r="I61" s="88">
        <f t="shared" si="12"/>
        <v>874</v>
      </c>
      <c r="K61" s="86">
        <v>251</v>
      </c>
      <c r="L61" s="86">
        <v>17</v>
      </c>
      <c r="M61" s="88">
        <f t="shared" si="13"/>
        <v>268</v>
      </c>
      <c r="O61" s="86">
        <v>285</v>
      </c>
      <c r="P61" s="86">
        <v>112</v>
      </c>
      <c r="Q61" s="88">
        <f t="shared" si="14"/>
        <v>397</v>
      </c>
      <c r="S61" s="109">
        <f t="shared" si="15"/>
        <v>6233</v>
      </c>
      <c r="T61" s="109">
        <f t="shared" si="15"/>
        <v>219</v>
      </c>
      <c r="U61" s="109">
        <f t="shared" si="16"/>
        <v>6452</v>
      </c>
    </row>
    <row r="62" spans="2:21" x14ac:dyDescent="0.3">
      <c r="B62" s="62" t="s">
        <v>50</v>
      </c>
      <c r="C62" s="86">
        <v>2707</v>
      </c>
      <c r="D62" s="86">
        <v>9</v>
      </c>
      <c r="E62" s="88">
        <f t="shared" si="11"/>
        <v>2716</v>
      </c>
      <c r="G62" s="86">
        <v>653</v>
      </c>
      <c r="H62" s="86">
        <v>6</v>
      </c>
      <c r="I62" s="88">
        <f t="shared" si="12"/>
        <v>659</v>
      </c>
      <c r="K62" s="86">
        <v>155</v>
      </c>
      <c r="L62" s="86">
        <v>3</v>
      </c>
      <c r="M62" s="88">
        <f t="shared" si="13"/>
        <v>158</v>
      </c>
      <c r="O62" s="86">
        <v>63</v>
      </c>
      <c r="P62" s="86">
        <v>14</v>
      </c>
      <c r="Q62" s="88">
        <f t="shared" si="14"/>
        <v>77</v>
      </c>
      <c r="S62" s="109">
        <f t="shared" si="15"/>
        <v>3578</v>
      </c>
      <c r="T62" s="109">
        <f t="shared" si="15"/>
        <v>32</v>
      </c>
      <c r="U62" s="109">
        <f t="shared" si="16"/>
        <v>3610</v>
      </c>
    </row>
    <row r="63" spans="2:21" x14ac:dyDescent="0.3">
      <c r="B63" s="62" t="s">
        <v>51</v>
      </c>
      <c r="C63" s="86">
        <v>4844</v>
      </c>
      <c r="D63" s="86">
        <v>16</v>
      </c>
      <c r="E63" s="88">
        <f t="shared" si="11"/>
        <v>4860</v>
      </c>
      <c r="G63" s="86">
        <v>615</v>
      </c>
      <c r="H63" s="86">
        <v>2</v>
      </c>
      <c r="I63" s="88">
        <f t="shared" si="12"/>
        <v>617</v>
      </c>
      <c r="K63" s="86">
        <v>207</v>
      </c>
      <c r="L63" s="86">
        <v>4</v>
      </c>
      <c r="M63" s="88">
        <f t="shared" si="13"/>
        <v>211</v>
      </c>
      <c r="O63" s="86">
        <v>561</v>
      </c>
      <c r="P63" s="86">
        <v>10</v>
      </c>
      <c r="Q63" s="88">
        <f t="shared" si="14"/>
        <v>571</v>
      </c>
      <c r="S63" s="109">
        <f t="shared" si="15"/>
        <v>6227</v>
      </c>
      <c r="T63" s="109">
        <f t="shared" si="15"/>
        <v>32</v>
      </c>
      <c r="U63" s="109">
        <f t="shared" si="16"/>
        <v>6259</v>
      </c>
    </row>
    <row r="64" spans="2:21" x14ac:dyDescent="0.3">
      <c r="B64" s="62" t="s">
        <v>52</v>
      </c>
      <c r="C64" s="86">
        <v>3370</v>
      </c>
      <c r="D64" s="86">
        <v>17</v>
      </c>
      <c r="E64" s="88">
        <f t="shared" si="11"/>
        <v>3387</v>
      </c>
      <c r="G64" s="86">
        <v>695</v>
      </c>
      <c r="H64" s="86">
        <v>18</v>
      </c>
      <c r="I64" s="88">
        <f t="shared" si="12"/>
        <v>713</v>
      </c>
      <c r="K64" s="86">
        <v>210</v>
      </c>
      <c r="L64" s="86">
        <v>29</v>
      </c>
      <c r="M64" s="88">
        <f t="shared" si="13"/>
        <v>239</v>
      </c>
      <c r="O64" s="86">
        <v>487</v>
      </c>
      <c r="P64" s="86">
        <v>346</v>
      </c>
      <c r="Q64" s="88">
        <f t="shared" si="14"/>
        <v>833</v>
      </c>
      <c r="S64" s="109">
        <f t="shared" si="15"/>
        <v>4762</v>
      </c>
      <c r="T64" s="109">
        <f t="shared" si="15"/>
        <v>410</v>
      </c>
      <c r="U64" s="109">
        <f t="shared" si="16"/>
        <v>5172</v>
      </c>
    </row>
    <row r="65" spans="2:21" x14ac:dyDescent="0.3">
      <c r="B65" s="62" t="s">
        <v>53</v>
      </c>
      <c r="C65" s="110">
        <v>9420</v>
      </c>
      <c r="D65" s="110">
        <v>304</v>
      </c>
      <c r="E65" s="111">
        <f t="shared" si="11"/>
        <v>9724</v>
      </c>
      <c r="G65" s="110">
        <v>2616</v>
      </c>
      <c r="H65" s="110">
        <v>685</v>
      </c>
      <c r="I65" s="111">
        <f t="shared" si="12"/>
        <v>3301</v>
      </c>
      <c r="K65" s="110">
        <v>755</v>
      </c>
      <c r="L65" s="110">
        <v>485</v>
      </c>
      <c r="M65" s="111">
        <f t="shared" si="13"/>
        <v>1240</v>
      </c>
      <c r="O65" s="110">
        <v>1060</v>
      </c>
      <c r="P65" s="110">
        <v>828</v>
      </c>
      <c r="Q65" s="111">
        <f t="shared" si="14"/>
        <v>1888</v>
      </c>
      <c r="S65" s="112">
        <f t="shared" si="15"/>
        <v>13851</v>
      </c>
      <c r="T65" s="112">
        <f t="shared" si="15"/>
        <v>2302</v>
      </c>
      <c r="U65" s="112">
        <f t="shared" si="16"/>
        <v>16153</v>
      </c>
    </row>
    <row r="66" spans="2:21" x14ac:dyDescent="0.3">
      <c r="B66" s="113" t="s">
        <v>54</v>
      </c>
      <c r="C66" s="114">
        <f>SUM(C48:C65)</f>
        <v>307949</v>
      </c>
      <c r="D66" s="114">
        <f t="shared" ref="D66:E66" si="17">SUM(D48:D65)</f>
        <v>6369</v>
      </c>
      <c r="E66" s="114">
        <f t="shared" si="17"/>
        <v>314318</v>
      </c>
      <c r="G66" s="114">
        <f>SUM(G48:G65)</f>
        <v>66588</v>
      </c>
      <c r="H66" s="114">
        <f t="shared" ref="H66:I66" si="18">SUM(H48:H65)</f>
        <v>8729</v>
      </c>
      <c r="I66" s="114">
        <f t="shared" si="18"/>
        <v>75317</v>
      </c>
      <c r="K66" s="114">
        <f>SUM(K48:K65)</f>
        <v>32204</v>
      </c>
      <c r="L66" s="114">
        <f t="shared" ref="L66:M66" si="19">SUM(L48:L65)</f>
        <v>5323</v>
      </c>
      <c r="M66" s="114">
        <f t="shared" si="19"/>
        <v>37527</v>
      </c>
      <c r="O66" s="114">
        <f>SUM(O48:O65)</f>
        <v>95306</v>
      </c>
      <c r="P66" s="114">
        <f t="shared" ref="P66:Q66" si="20">SUM(P48:P65)</f>
        <v>22926</v>
      </c>
      <c r="Q66" s="114">
        <f t="shared" si="20"/>
        <v>118232</v>
      </c>
      <c r="S66" s="115">
        <f>SUM(S48:S65)</f>
        <v>502047</v>
      </c>
      <c r="T66" s="115">
        <f t="shared" ref="T66:U66" si="21">SUM(T48:T65)</f>
        <v>43347</v>
      </c>
      <c r="U66" s="115">
        <f t="shared" si="21"/>
        <v>545394</v>
      </c>
    </row>
    <row r="68" spans="2:21" ht="16.2" x14ac:dyDescent="0.35">
      <c r="B68" s="92" t="s">
        <v>56</v>
      </c>
    </row>
  </sheetData>
  <mergeCells count="14">
    <mergeCell ref="S44:U44"/>
    <mergeCell ref="B8:U8"/>
    <mergeCell ref="B9:U9"/>
    <mergeCell ref="B15:B17"/>
    <mergeCell ref="C15:E15"/>
    <mergeCell ref="G15:I15"/>
    <mergeCell ref="K15:M15"/>
    <mergeCell ref="O15:Q15"/>
    <mergeCell ref="S15:U15"/>
    <mergeCell ref="B44:B46"/>
    <mergeCell ref="C44:E44"/>
    <mergeCell ref="G44:I44"/>
    <mergeCell ref="K44:M44"/>
    <mergeCell ref="O44:Q44"/>
  </mergeCells>
  <hyperlinks>
    <hyperlink ref="B1" location="Índice!A1" display="Ir a inicio" xr:uid="{EC0E6BFF-CAFD-4154-BCD9-7F69E62841C1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fitToHeight="2" orientation="landscape" r:id="rId1"/>
  <headerFooter alignWithMargins="0"/>
  <rowBreaks count="1" manualBreakCount="1">
    <brk id="40" min="1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2EE0-59EA-4704-AF5C-16E023B1CC2B}">
  <dimension ref="A1:U67"/>
  <sheetViews>
    <sheetView showGridLines="0" view="pageBreakPreview" zoomScale="77" zoomScaleNormal="100" zoomScaleSheetLayoutView="77" workbookViewId="0">
      <selection activeCell="B1" sqref="B1"/>
    </sheetView>
  </sheetViews>
  <sheetFormatPr baseColWidth="10" defaultColWidth="11.44140625" defaultRowHeight="14.4" x14ac:dyDescent="0.3"/>
  <cols>
    <col min="1" max="1" width="1.6640625" style="62" customWidth="1"/>
    <col min="2" max="2" width="45.109375" style="62" customWidth="1"/>
    <col min="3" max="5" width="14.5546875" style="86" customWidth="1"/>
    <col min="6" max="6" width="2.6640625" style="86" customWidth="1"/>
    <col min="7" max="9" width="14.5546875" style="86" customWidth="1"/>
    <col min="10" max="10" width="2.6640625" style="86" customWidth="1"/>
    <col min="11" max="13" width="14.5546875" style="86" customWidth="1"/>
    <col min="14" max="14" width="2.6640625" style="86" customWidth="1"/>
    <col min="15" max="17" width="14.5546875" style="86" customWidth="1"/>
    <col min="18" max="18" width="2.6640625" style="86" customWidth="1"/>
    <col min="19" max="21" width="14.5546875" style="86" customWidth="1"/>
    <col min="22" max="16384" width="11.44140625" style="62"/>
  </cols>
  <sheetData>
    <row r="1" spans="1:21" x14ac:dyDescent="0.3">
      <c r="A1" s="82"/>
      <c r="B1" s="177" t="s">
        <v>12</v>
      </c>
      <c r="C1" s="98"/>
      <c r="D1" s="98"/>
      <c r="E1" s="98"/>
      <c r="F1" s="98"/>
      <c r="G1" s="98"/>
      <c r="H1" s="98"/>
      <c r="I1" s="98"/>
      <c r="J1" s="98"/>
    </row>
    <row r="2" spans="1:21" x14ac:dyDescent="0.3">
      <c r="A2" s="83"/>
      <c r="B2" s="82"/>
      <c r="C2" s="98"/>
      <c r="D2" s="98"/>
      <c r="E2" s="98"/>
      <c r="F2" s="98"/>
    </row>
    <row r="3" spans="1:21" x14ac:dyDescent="0.3">
      <c r="A3" s="83"/>
      <c r="B3" s="82"/>
      <c r="C3" s="98"/>
      <c r="D3" s="98"/>
      <c r="E3" s="98"/>
      <c r="F3" s="98"/>
    </row>
    <row r="4" spans="1:21" x14ac:dyDescent="0.3">
      <c r="A4" s="83"/>
      <c r="B4" s="82"/>
      <c r="C4" s="98"/>
      <c r="D4" s="98"/>
      <c r="E4" s="98"/>
      <c r="F4" s="98"/>
    </row>
    <row r="5" spans="1:21" x14ac:dyDescent="0.3">
      <c r="A5" s="83"/>
      <c r="B5" s="82"/>
      <c r="C5" s="98"/>
      <c r="D5" s="98"/>
      <c r="E5" s="98"/>
      <c r="F5" s="98"/>
    </row>
    <row r="6" spans="1:21" x14ac:dyDescent="0.3">
      <c r="A6" s="83"/>
      <c r="B6" s="82"/>
      <c r="C6" s="98"/>
      <c r="D6" s="98"/>
      <c r="E6" s="98"/>
      <c r="F6" s="98"/>
    </row>
    <row r="7" spans="1:21" x14ac:dyDescent="0.3">
      <c r="A7" s="83"/>
      <c r="B7" s="82"/>
      <c r="C7" s="98"/>
      <c r="D7" s="98"/>
      <c r="E7" s="98"/>
      <c r="F7" s="98"/>
    </row>
    <row r="8" spans="1:21" ht="27" x14ac:dyDescent="0.3">
      <c r="A8" s="60"/>
      <c r="B8" s="164" t="s">
        <v>57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21" x14ac:dyDescent="0.3">
      <c r="A9" s="60"/>
      <c r="B9" s="157">
        <f>+Carátula!B17</f>
        <v>45291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spans="1:21" ht="15" thickBot="1" x14ac:dyDescent="0.35">
      <c r="A10" s="60"/>
      <c r="B10" s="85"/>
      <c r="C10" s="99"/>
      <c r="D10" s="99"/>
      <c r="E10" s="99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pans="1:21" x14ac:dyDescent="0.3">
      <c r="A11" s="60"/>
      <c r="B11" s="60"/>
      <c r="C11" s="98"/>
      <c r="D11" s="98"/>
      <c r="E11" s="98"/>
      <c r="F11" s="98"/>
      <c r="G11" s="98"/>
      <c r="H11" s="98"/>
      <c r="I11" s="98"/>
      <c r="J11" s="98"/>
    </row>
    <row r="12" spans="1:21" x14ac:dyDescent="0.3">
      <c r="A12" s="60"/>
      <c r="B12" s="60"/>
      <c r="C12" s="98"/>
      <c r="D12" s="98"/>
      <c r="E12" s="98"/>
      <c r="F12" s="98"/>
      <c r="G12" s="98"/>
      <c r="H12" s="98"/>
      <c r="I12" s="98"/>
      <c r="J12" s="98"/>
    </row>
    <row r="13" spans="1:21" ht="16.2" x14ac:dyDescent="0.35">
      <c r="A13" s="60"/>
      <c r="B13" s="72" t="s">
        <v>35</v>
      </c>
      <c r="C13" s="98"/>
      <c r="D13" s="98"/>
      <c r="E13" s="98"/>
      <c r="F13" s="98"/>
      <c r="G13" s="98"/>
      <c r="H13" s="98"/>
      <c r="I13" s="98"/>
      <c r="J13" s="75"/>
      <c r="R13" s="75"/>
    </row>
    <row r="14" spans="1:21" x14ac:dyDescent="0.3">
      <c r="A14" s="60"/>
      <c r="B14" s="87"/>
      <c r="C14" s="98"/>
      <c r="D14" s="98"/>
      <c r="E14" s="98"/>
      <c r="F14" s="98"/>
      <c r="G14" s="98"/>
      <c r="H14" s="98"/>
      <c r="I14" s="98"/>
      <c r="J14" s="75"/>
      <c r="N14" s="75"/>
      <c r="R14" s="75"/>
    </row>
    <row r="15" spans="1:21" s="104" customFormat="1" ht="24" customHeight="1" x14ac:dyDescent="0.3">
      <c r="A15" s="84"/>
      <c r="B15" s="166"/>
      <c r="C15" s="167" t="s">
        <v>19</v>
      </c>
      <c r="D15" s="165"/>
      <c r="E15" s="165"/>
      <c r="F15" s="101"/>
      <c r="G15" s="165" t="s">
        <v>20</v>
      </c>
      <c r="H15" s="165"/>
      <c r="I15" s="165"/>
      <c r="J15" s="102"/>
      <c r="K15" s="167" t="s">
        <v>21</v>
      </c>
      <c r="L15" s="165"/>
      <c r="M15" s="165"/>
      <c r="N15" s="103"/>
      <c r="O15" s="165" t="s">
        <v>22</v>
      </c>
      <c r="P15" s="165"/>
      <c r="Q15" s="165"/>
      <c r="R15" s="102"/>
      <c r="S15" s="165" t="s">
        <v>33</v>
      </c>
      <c r="T15" s="165"/>
      <c r="U15" s="165"/>
    </row>
    <row r="16" spans="1:21" x14ac:dyDescent="0.3">
      <c r="A16" s="60"/>
      <c r="B16" s="166"/>
      <c r="C16" s="105"/>
      <c r="D16" s="105"/>
      <c r="E16" s="105"/>
      <c r="F16" s="98"/>
      <c r="G16" s="105"/>
      <c r="H16" s="105"/>
      <c r="I16" s="105"/>
      <c r="J16" s="106"/>
      <c r="K16" s="105"/>
      <c r="L16" s="105"/>
      <c r="M16" s="105"/>
      <c r="N16" s="106"/>
      <c r="O16" s="105"/>
      <c r="P16" s="105"/>
      <c r="Q16" s="105"/>
      <c r="R16" s="106"/>
      <c r="S16" s="105"/>
      <c r="T16" s="105"/>
      <c r="U16" s="105"/>
    </row>
    <row r="17" spans="1:21" x14ac:dyDescent="0.3">
      <c r="A17" s="60"/>
      <c r="B17" s="166"/>
      <c r="C17" s="107" t="s">
        <v>26</v>
      </c>
      <c r="D17" s="107" t="s">
        <v>27</v>
      </c>
      <c r="E17" s="107" t="s">
        <v>18</v>
      </c>
      <c r="F17" s="98"/>
      <c r="G17" s="107" t="s">
        <v>26</v>
      </c>
      <c r="H17" s="107" t="s">
        <v>27</v>
      </c>
      <c r="I17" s="107" t="s">
        <v>18</v>
      </c>
      <c r="J17" s="106"/>
      <c r="K17" s="107" t="s">
        <v>26</v>
      </c>
      <c r="L17" s="107" t="s">
        <v>27</v>
      </c>
      <c r="M17" s="107" t="s">
        <v>18</v>
      </c>
      <c r="N17" s="106"/>
      <c r="O17" s="107" t="s">
        <v>26</v>
      </c>
      <c r="P17" s="107" t="s">
        <v>27</v>
      </c>
      <c r="Q17" s="107" t="s">
        <v>18</v>
      </c>
      <c r="R17" s="106"/>
      <c r="S17" s="107" t="s">
        <v>26</v>
      </c>
      <c r="T17" s="107" t="s">
        <v>27</v>
      </c>
      <c r="U17" s="107" t="s">
        <v>18</v>
      </c>
    </row>
    <row r="18" spans="1:21" x14ac:dyDescent="0.3">
      <c r="A18" s="60"/>
      <c r="B18" s="87"/>
      <c r="C18" s="75"/>
      <c r="D18" s="75"/>
      <c r="E18" s="75"/>
      <c r="F18" s="98"/>
      <c r="G18" s="75"/>
      <c r="H18" s="75"/>
      <c r="I18" s="75"/>
      <c r="J18" s="75"/>
      <c r="K18" s="75"/>
      <c r="L18" s="75"/>
      <c r="M18" s="75"/>
      <c r="N18" s="106"/>
      <c r="O18" s="75"/>
      <c r="P18" s="75"/>
      <c r="Q18" s="75"/>
      <c r="R18" s="75"/>
      <c r="S18" s="75"/>
      <c r="T18" s="75"/>
      <c r="U18" s="75"/>
    </row>
    <row r="19" spans="1:21" x14ac:dyDescent="0.3">
      <c r="A19" s="60"/>
      <c r="B19" s="60" t="s">
        <v>58</v>
      </c>
      <c r="C19" s="75">
        <v>531464.66812152171</v>
      </c>
      <c r="D19" s="75">
        <v>775772.67870633001</v>
      </c>
      <c r="E19" s="75">
        <f>+C19+D19</f>
        <v>1307237.3468278516</v>
      </c>
      <c r="F19" s="98"/>
      <c r="G19" s="75">
        <v>651835.63823105919</v>
      </c>
      <c r="H19" s="75">
        <v>1971428.7741571229</v>
      </c>
      <c r="I19" s="75">
        <f>+G19+H19</f>
        <v>2623264.4123881822</v>
      </c>
      <c r="J19" s="75"/>
      <c r="K19" s="75">
        <v>584909.28723713045</v>
      </c>
      <c r="L19" s="75">
        <v>2365106.8096634285</v>
      </c>
      <c r="M19" s="75">
        <f>+K19+L19</f>
        <v>2950016.096900559</v>
      </c>
      <c r="N19" s="75"/>
      <c r="O19" s="75">
        <v>3255285.9782125778</v>
      </c>
      <c r="P19" s="75">
        <v>11498893.022122616</v>
      </c>
      <c r="Q19" s="75">
        <f>+O19+P19</f>
        <v>14754179.000335194</v>
      </c>
      <c r="R19" s="75"/>
      <c r="S19" s="108">
        <f>+C19+G19+K19+O19</f>
        <v>5023495.5718022892</v>
      </c>
      <c r="T19" s="108">
        <f>+D19+H19+L19+P19</f>
        <v>16611201.284649497</v>
      </c>
      <c r="U19" s="108">
        <f>+S19+T19</f>
        <v>21634696.856451787</v>
      </c>
    </row>
    <row r="20" spans="1:21" x14ac:dyDescent="0.3">
      <c r="B20" s="62" t="s">
        <v>59</v>
      </c>
      <c r="C20" s="86">
        <v>371276.79732305038</v>
      </c>
      <c r="D20" s="86">
        <v>153474.10360543994</v>
      </c>
      <c r="E20" s="88">
        <f t="shared" ref="E20:E36" si="0">+C20+D20</f>
        <v>524750.90092849033</v>
      </c>
      <c r="G20" s="86">
        <v>117489.87723846996</v>
      </c>
      <c r="H20" s="86">
        <v>107925.74112748998</v>
      </c>
      <c r="I20" s="88">
        <f t="shared" ref="I20:I36" si="1">+G20+H20</f>
        <v>225415.61836595993</v>
      </c>
      <c r="K20" s="86">
        <v>155386.66206035006</v>
      </c>
      <c r="L20" s="86">
        <v>178604.47451200997</v>
      </c>
      <c r="M20" s="88">
        <f t="shared" ref="M20:M36" si="2">+K20+L20</f>
        <v>333991.13657236006</v>
      </c>
      <c r="O20" s="86">
        <v>913012.22540334938</v>
      </c>
      <c r="P20" s="86">
        <v>377371.60103206988</v>
      </c>
      <c r="Q20" s="88">
        <f t="shared" ref="Q20:Q36" si="3">+O20+P20</f>
        <v>1290383.8264354193</v>
      </c>
      <c r="S20" s="109">
        <f t="shared" ref="S20:T36" si="4">+C20+G20+K20+O20</f>
        <v>1557165.5620252197</v>
      </c>
      <c r="T20" s="109">
        <f t="shared" si="4"/>
        <v>817375.92027700972</v>
      </c>
      <c r="U20" s="109">
        <f t="shared" ref="U20:U36" si="5">+S20+T20</f>
        <v>2374541.4823022294</v>
      </c>
    </row>
    <row r="21" spans="1:21" x14ac:dyDescent="0.3">
      <c r="B21" s="62" t="s">
        <v>60</v>
      </c>
      <c r="C21" s="86">
        <v>5771.8303790000027</v>
      </c>
      <c r="D21" s="86">
        <v>11591.572963000002</v>
      </c>
      <c r="E21" s="88">
        <f t="shared" si="0"/>
        <v>17363.403342000005</v>
      </c>
      <c r="G21" s="86">
        <v>1818.6358459999997</v>
      </c>
      <c r="I21" s="88">
        <f t="shared" si="1"/>
        <v>1818.6358459999997</v>
      </c>
      <c r="K21" s="86">
        <v>7728.9830969999985</v>
      </c>
      <c r="L21" s="86">
        <v>4707.7615115400013</v>
      </c>
      <c r="M21" s="88">
        <f t="shared" si="2"/>
        <v>12436.744608540001</v>
      </c>
      <c r="O21" s="86">
        <v>64426.366587350007</v>
      </c>
      <c r="P21" s="86">
        <v>90456.719969839993</v>
      </c>
      <c r="Q21" s="88">
        <f t="shared" si="3"/>
        <v>154883.08655718999</v>
      </c>
      <c r="S21" s="109">
        <f t="shared" si="4"/>
        <v>79745.81590935</v>
      </c>
      <c r="T21" s="109">
        <f t="shared" si="4"/>
        <v>106756.05444437999</v>
      </c>
      <c r="U21" s="109">
        <f t="shared" si="5"/>
        <v>186501.87035372999</v>
      </c>
    </row>
    <row r="22" spans="1:21" x14ac:dyDescent="0.3">
      <c r="B22" s="62" t="s">
        <v>61</v>
      </c>
      <c r="C22" s="86">
        <v>2054659.3197530298</v>
      </c>
      <c r="D22" s="86">
        <v>607388.5866012309</v>
      </c>
      <c r="E22" s="88">
        <f t="shared" si="0"/>
        <v>2662047.9063542606</v>
      </c>
      <c r="G22" s="86">
        <v>1594133.6342376827</v>
      </c>
      <c r="H22" s="86">
        <v>349730.35024489992</v>
      </c>
      <c r="I22" s="88">
        <f t="shared" si="1"/>
        <v>1943863.9844825827</v>
      </c>
      <c r="K22" s="86">
        <v>1386318.9917573745</v>
      </c>
      <c r="L22" s="86">
        <v>504012.19507128053</v>
      </c>
      <c r="M22" s="88">
        <f t="shared" si="2"/>
        <v>1890331.186828655</v>
      </c>
      <c r="O22" s="86">
        <v>14310829.984775983</v>
      </c>
      <c r="P22" s="86">
        <v>20830215.20307982</v>
      </c>
      <c r="Q22" s="88">
        <f t="shared" si="3"/>
        <v>35141045.187855802</v>
      </c>
      <c r="S22" s="109">
        <f t="shared" si="4"/>
        <v>19345941.93052407</v>
      </c>
      <c r="T22" s="109">
        <f t="shared" si="4"/>
        <v>22291346.334997229</v>
      </c>
      <c r="U22" s="109">
        <f t="shared" si="5"/>
        <v>41637288.265521303</v>
      </c>
    </row>
    <row r="23" spans="1:21" x14ac:dyDescent="0.3">
      <c r="B23" s="62" t="s">
        <v>62</v>
      </c>
      <c r="C23" s="86">
        <v>287532.28828780982</v>
      </c>
      <c r="D23" s="86">
        <v>92926.325794779972</v>
      </c>
      <c r="E23" s="88">
        <f t="shared" si="0"/>
        <v>380458.6140825898</v>
      </c>
      <c r="G23" s="86">
        <v>193380.49171226015</v>
      </c>
      <c r="H23" s="86">
        <v>90154.26861003002</v>
      </c>
      <c r="I23" s="88">
        <f t="shared" si="1"/>
        <v>283534.76032229018</v>
      </c>
      <c r="K23" s="86">
        <v>189573.43488384015</v>
      </c>
      <c r="L23" s="86">
        <v>44212.373258380001</v>
      </c>
      <c r="M23" s="88">
        <f t="shared" si="2"/>
        <v>233785.80814222014</v>
      </c>
      <c r="O23" s="86">
        <v>3487622.1433202052</v>
      </c>
      <c r="P23" s="86">
        <v>961629.777994</v>
      </c>
      <c r="Q23" s="88">
        <f t="shared" si="3"/>
        <v>4449251.921314205</v>
      </c>
      <c r="S23" s="109">
        <f t="shared" si="4"/>
        <v>4158108.3582041152</v>
      </c>
      <c r="T23" s="109">
        <f t="shared" si="4"/>
        <v>1188922.74565719</v>
      </c>
      <c r="U23" s="109">
        <f t="shared" si="5"/>
        <v>5347031.1038613049</v>
      </c>
    </row>
    <row r="24" spans="1:21" x14ac:dyDescent="0.3">
      <c r="B24" s="62" t="s">
        <v>63</v>
      </c>
      <c r="C24" s="86">
        <v>16820.356818919987</v>
      </c>
      <c r="D24" s="86">
        <v>135905.68429063994</v>
      </c>
      <c r="E24" s="88">
        <f t="shared" si="0"/>
        <v>152726.04110955994</v>
      </c>
      <c r="G24" s="86">
        <v>63687.379563759983</v>
      </c>
      <c r="H24" s="86">
        <v>7016.6189245500009</v>
      </c>
      <c r="I24" s="88">
        <f t="shared" si="1"/>
        <v>70703.998488309982</v>
      </c>
      <c r="K24" s="86">
        <v>62045.129400999991</v>
      </c>
      <c r="L24" s="86">
        <v>23100.476531160002</v>
      </c>
      <c r="M24" s="88">
        <f t="shared" si="2"/>
        <v>85145.60593215999</v>
      </c>
      <c r="O24" s="86">
        <v>853955.53736520931</v>
      </c>
      <c r="P24" s="86">
        <v>2385884.5048032803</v>
      </c>
      <c r="Q24" s="88">
        <f t="shared" si="3"/>
        <v>3239840.0421684897</v>
      </c>
      <c r="S24" s="109">
        <f t="shared" si="4"/>
        <v>996508.40314888931</v>
      </c>
      <c r="T24" s="109">
        <f t="shared" si="4"/>
        <v>2551907.2845496302</v>
      </c>
      <c r="U24" s="109">
        <f t="shared" si="5"/>
        <v>3548415.6876985198</v>
      </c>
    </row>
    <row r="25" spans="1:21" x14ac:dyDescent="0.3">
      <c r="B25" s="62" t="s">
        <v>64</v>
      </c>
      <c r="C25" s="86">
        <v>4681.876672280001</v>
      </c>
      <c r="D25" s="86">
        <v>102.17310297</v>
      </c>
      <c r="E25" s="88">
        <f t="shared" si="0"/>
        <v>4784.0497752500014</v>
      </c>
      <c r="G25" s="86">
        <v>117105.057671</v>
      </c>
      <c r="H25" s="86">
        <v>48278.237489800005</v>
      </c>
      <c r="I25" s="88">
        <f t="shared" si="1"/>
        <v>165383.29516080001</v>
      </c>
      <c r="K25" s="86">
        <v>6307.7773570000027</v>
      </c>
      <c r="L25" s="86">
        <v>6360.0115435400003</v>
      </c>
      <c r="M25" s="88">
        <f t="shared" si="2"/>
        <v>12667.788900540003</v>
      </c>
      <c r="O25" s="86">
        <v>8527.5901339999982</v>
      </c>
      <c r="P25" s="86">
        <v>33157.826383820007</v>
      </c>
      <c r="Q25" s="88">
        <f t="shared" si="3"/>
        <v>41685.416517820006</v>
      </c>
      <c r="S25" s="109">
        <f t="shared" si="4"/>
        <v>136622.30183428002</v>
      </c>
      <c r="T25" s="109">
        <f t="shared" si="4"/>
        <v>87898.248520130015</v>
      </c>
      <c r="U25" s="109">
        <f t="shared" si="5"/>
        <v>224520.55035441002</v>
      </c>
    </row>
    <row r="26" spans="1:21" x14ac:dyDescent="0.3">
      <c r="B26" s="62" t="s">
        <v>65</v>
      </c>
      <c r="C26" s="86">
        <v>237030.64502553016</v>
      </c>
      <c r="D26" s="86">
        <v>94982.070970270011</v>
      </c>
      <c r="E26" s="88">
        <f t="shared" si="0"/>
        <v>332012.71599580016</v>
      </c>
      <c r="G26" s="86">
        <v>234086.45485631994</v>
      </c>
      <c r="H26" s="86">
        <v>82720.075783699984</v>
      </c>
      <c r="I26" s="88">
        <f t="shared" si="1"/>
        <v>316806.53064001992</v>
      </c>
      <c r="K26" s="86">
        <v>280334.865926</v>
      </c>
      <c r="L26" s="86">
        <v>124309.13831201996</v>
      </c>
      <c r="M26" s="88">
        <f t="shared" si="2"/>
        <v>404644.00423801993</v>
      </c>
      <c r="O26" s="86">
        <v>2369460.756675791</v>
      </c>
      <c r="P26" s="86">
        <v>1686633.511271131</v>
      </c>
      <c r="Q26" s="88">
        <f t="shared" si="3"/>
        <v>4056094.2679469222</v>
      </c>
      <c r="S26" s="109">
        <f t="shared" si="4"/>
        <v>3120912.722483641</v>
      </c>
      <c r="T26" s="109">
        <f t="shared" si="4"/>
        <v>1988644.7963371209</v>
      </c>
      <c r="U26" s="109">
        <f t="shared" si="5"/>
        <v>5109557.5188207617</v>
      </c>
    </row>
    <row r="27" spans="1:21" x14ac:dyDescent="0.3">
      <c r="B27" s="62" t="s">
        <v>66</v>
      </c>
      <c r="C27" s="86">
        <v>105351.90818734991</v>
      </c>
      <c r="D27" s="86">
        <v>3950.2484146200004</v>
      </c>
      <c r="E27" s="88">
        <f t="shared" si="0"/>
        <v>109302.15660196991</v>
      </c>
      <c r="G27" s="86">
        <v>60142.771191559936</v>
      </c>
      <c r="H27" s="86">
        <v>5298.4344243299993</v>
      </c>
      <c r="I27" s="88">
        <f t="shared" si="1"/>
        <v>65441.205615889936</v>
      </c>
      <c r="K27" s="86">
        <v>36559.280705340054</v>
      </c>
      <c r="L27" s="86">
        <v>28584.74418569</v>
      </c>
      <c r="M27" s="88">
        <f t="shared" si="2"/>
        <v>65144.024891030058</v>
      </c>
      <c r="O27" s="86">
        <v>252784.52905401035</v>
      </c>
      <c r="P27" s="86">
        <v>504784.00383675005</v>
      </c>
      <c r="Q27" s="88">
        <f t="shared" si="3"/>
        <v>757568.53289076034</v>
      </c>
      <c r="S27" s="109">
        <f t="shared" si="4"/>
        <v>454838.48913826025</v>
      </c>
      <c r="T27" s="109">
        <f t="shared" si="4"/>
        <v>542617.43086139008</v>
      </c>
      <c r="U27" s="109">
        <f t="shared" si="5"/>
        <v>997455.91999965033</v>
      </c>
    </row>
    <row r="28" spans="1:21" x14ac:dyDescent="0.3">
      <c r="B28" s="62" t="s">
        <v>67</v>
      </c>
      <c r="C28" s="86">
        <v>26441.962944299994</v>
      </c>
      <c r="D28" s="86">
        <v>238568.86361293998</v>
      </c>
      <c r="E28" s="88">
        <f t="shared" si="0"/>
        <v>265010.82655723998</v>
      </c>
      <c r="G28" s="86">
        <v>65464.592535999996</v>
      </c>
      <c r="H28" s="86">
        <v>14865.042512790002</v>
      </c>
      <c r="I28" s="88">
        <f t="shared" si="1"/>
        <v>80329.635048789991</v>
      </c>
      <c r="K28" s="86">
        <v>62826.358918000005</v>
      </c>
      <c r="L28" s="86">
        <v>28210.579860620001</v>
      </c>
      <c r="M28" s="88">
        <f t="shared" si="2"/>
        <v>91036.93877862001</v>
      </c>
      <c r="O28" s="86">
        <v>1085633.1890751596</v>
      </c>
      <c r="P28" s="86">
        <v>644952.1585835201</v>
      </c>
      <c r="Q28" s="88">
        <f t="shared" si="3"/>
        <v>1730585.3476586798</v>
      </c>
      <c r="S28" s="109">
        <f t="shared" si="4"/>
        <v>1240366.1034734596</v>
      </c>
      <c r="T28" s="109">
        <f t="shared" si="4"/>
        <v>926596.64456987008</v>
      </c>
      <c r="U28" s="109">
        <f t="shared" si="5"/>
        <v>2166962.7480433295</v>
      </c>
    </row>
    <row r="29" spans="1:21" x14ac:dyDescent="0.3">
      <c r="B29" s="62" t="s">
        <v>68</v>
      </c>
      <c r="C29" s="86">
        <v>12074.327684250013</v>
      </c>
      <c r="D29" s="86">
        <v>1907.9889576999999</v>
      </c>
      <c r="E29" s="88">
        <f t="shared" si="0"/>
        <v>13982.316641950012</v>
      </c>
      <c r="G29" s="86">
        <v>11713.751073999996</v>
      </c>
      <c r="H29" s="86">
        <v>1971.9046199300001</v>
      </c>
      <c r="I29" s="88">
        <f t="shared" si="1"/>
        <v>13685.655693929995</v>
      </c>
      <c r="K29" s="86">
        <v>7826.8757516800006</v>
      </c>
      <c r="L29" s="86">
        <v>4432.4210674000005</v>
      </c>
      <c r="M29" s="88">
        <f t="shared" si="2"/>
        <v>12259.296819080002</v>
      </c>
      <c r="O29" s="86">
        <v>206383.33915600006</v>
      </c>
      <c r="P29" s="86">
        <v>152624.96652559002</v>
      </c>
      <c r="Q29" s="88">
        <f t="shared" si="3"/>
        <v>359008.30568159011</v>
      </c>
      <c r="S29" s="109">
        <f t="shared" si="4"/>
        <v>237998.29366593008</v>
      </c>
      <c r="T29" s="109">
        <f t="shared" si="4"/>
        <v>160937.28117062003</v>
      </c>
      <c r="U29" s="109">
        <f t="shared" si="5"/>
        <v>398935.57483655011</v>
      </c>
    </row>
    <row r="30" spans="1:21" x14ac:dyDescent="0.3">
      <c r="B30" s="62" t="s">
        <v>69</v>
      </c>
      <c r="C30" s="86">
        <v>516179.28383367968</v>
      </c>
      <c r="D30" s="86">
        <v>17050.415524550008</v>
      </c>
      <c r="E30" s="88">
        <f t="shared" si="0"/>
        <v>533229.69935822964</v>
      </c>
      <c r="G30" s="86">
        <v>140456.22862330996</v>
      </c>
      <c r="H30" s="86">
        <v>32187.597303679981</v>
      </c>
      <c r="I30" s="88">
        <f t="shared" si="1"/>
        <v>172643.82592698993</v>
      </c>
      <c r="K30" s="86">
        <v>106918.76794675992</v>
      </c>
      <c r="L30" s="86">
        <v>30973.024049590003</v>
      </c>
      <c r="M30" s="88">
        <f t="shared" si="2"/>
        <v>137891.79199634993</v>
      </c>
      <c r="O30" s="86">
        <v>2715486.8358536623</v>
      </c>
      <c r="P30" s="86">
        <v>2384483.9298403077</v>
      </c>
      <c r="Q30" s="88">
        <f t="shared" si="3"/>
        <v>5099970.76569397</v>
      </c>
      <c r="S30" s="109">
        <f t="shared" si="4"/>
        <v>3479041.1162574119</v>
      </c>
      <c r="T30" s="109">
        <f t="shared" si="4"/>
        <v>2464694.9667181275</v>
      </c>
      <c r="U30" s="109">
        <f t="shared" si="5"/>
        <v>5943736.0829755394</v>
      </c>
    </row>
    <row r="31" spans="1:21" x14ac:dyDescent="0.3">
      <c r="B31" s="62" t="s">
        <v>70</v>
      </c>
      <c r="C31" s="86">
        <v>33740.915095670061</v>
      </c>
      <c r="D31" s="86">
        <v>1801.4757645</v>
      </c>
      <c r="E31" s="88">
        <f t="shared" si="0"/>
        <v>35542.39086017006</v>
      </c>
      <c r="G31" s="86">
        <v>16516.296565600012</v>
      </c>
      <c r="H31" s="86">
        <v>342.33813199999997</v>
      </c>
      <c r="I31" s="88">
        <f t="shared" si="1"/>
        <v>16858.634697600013</v>
      </c>
      <c r="K31" s="86">
        <v>21858.512912589998</v>
      </c>
      <c r="L31" s="86">
        <v>382.25591600000001</v>
      </c>
      <c r="M31" s="88">
        <f t="shared" si="2"/>
        <v>22240.768828589997</v>
      </c>
      <c r="O31" s="86">
        <v>703422.23434299952</v>
      </c>
      <c r="P31" s="86">
        <v>1860381.1630549517</v>
      </c>
      <c r="Q31" s="88">
        <f t="shared" si="3"/>
        <v>2563803.3973979512</v>
      </c>
      <c r="S31" s="109">
        <f t="shared" si="4"/>
        <v>775537.95891685958</v>
      </c>
      <c r="T31" s="109">
        <f t="shared" si="4"/>
        <v>1862907.2328674516</v>
      </c>
      <c r="U31" s="109">
        <f t="shared" si="5"/>
        <v>2638445.1917843111</v>
      </c>
    </row>
    <row r="32" spans="1:21" x14ac:dyDescent="0.3">
      <c r="B32" s="62" t="s">
        <v>71</v>
      </c>
      <c r="C32" s="86">
        <v>5469.0312266900037</v>
      </c>
      <c r="D32" s="86">
        <v>706.81801500000006</v>
      </c>
      <c r="E32" s="88">
        <f t="shared" si="0"/>
        <v>6175.8492416900035</v>
      </c>
      <c r="G32" s="86">
        <v>83366.656869349972</v>
      </c>
      <c r="H32" s="86">
        <v>55.574868000000002</v>
      </c>
      <c r="I32" s="88">
        <f t="shared" si="1"/>
        <v>83422.231737349968</v>
      </c>
      <c r="K32" s="86">
        <v>4672.3361500000001</v>
      </c>
      <c r="L32" s="86">
        <v>15.144614000000001</v>
      </c>
      <c r="M32" s="88">
        <f t="shared" si="2"/>
        <v>4687.4807639999999</v>
      </c>
      <c r="O32" s="86">
        <v>225519.70690099997</v>
      </c>
      <c r="P32" s="86">
        <v>844039.29561041971</v>
      </c>
      <c r="Q32" s="88">
        <f t="shared" si="3"/>
        <v>1069559.0025114196</v>
      </c>
      <c r="S32" s="109">
        <f t="shared" si="4"/>
        <v>319027.73114703991</v>
      </c>
      <c r="T32" s="109">
        <f t="shared" si="4"/>
        <v>844816.83310741966</v>
      </c>
      <c r="U32" s="109">
        <f t="shared" si="5"/>
        <v>1163844.5642544595</v>
      </c>
    </row>
    <row r="33" spans="1:21" x14ac:dyDescent="0.3">
      <c r="B33" s="62" t="s">
        <v>72</v>
      </c>
      <c r="C33" s="86">
        <v>188452.4179300195</v>
      </c>
      <c r="D33" s="86">
        <v>10336.228752469999</v>
      </c>
      <c r="E33" s="88">
        <f t="shared" si="0"/>
        <v>198788.64668248949</v>
      </c>
      <c r="G33" s="86">
        <v>83084.558499289938</v>
      </c>
      <c r="H33" s="86">
        <v>75977.261697479989</v>
      </c>
      <c r="I33" s="88">
        <f t="shared" si="1"/>
        <v>159061.82019676993</v>
      </c>
      <c r="K33" s="86">
        <v>71001.488654000001</v>
      </c>
      <c r="L33" s="86">
        <v>42809.713452999989</v>
      </c>
      <c r="M33" s="88">
        <f t="shared" si="2"/>
        <v>113811.20210699999</v>
      </c>
      <c r="O33" s="86">
        <v>135494.34980370002</v>
      </c>
      <c r="P33" s="86">
        <v>93753.307292190017</v>
      </c>
      <c r="Q33" s="88">
        <f t="shared" si="3"/>
        <v>229247.65709589003</v>
      </c>
      <c r="S33" s="109">
        <f t="shared" si="4"/>
        <v>478032.81488700944</v>
      </c>
      <c r="T33" s="109">
        <f t="shared" si="4"/>
        <v>222876.51119513999</v>
      </c>
      <c r="U33" s="109">
        <f t="shared" si="5"/>
        <v>700909.3260821494</v>
      </c>
    </row>
    <row r="34" spans="1:21" x14ac:dyDescent="0.3">
      <c r="B34" s="62" t="s">
        <v>73</v>
      </c>
      <c r="C34" s="86">
        <v>2484635.0274816821</v>
      </c>
      <c r="D34" s="86">
        <v>460494.76020854979</v>
      </c>
      <c r="E34" s="88">
        <f t="shared" si="0"/>
        <v>2945129.787690232</v>
      </c>
      <c r="G34" s="86">
        <v>884910.73187598307</v>
      </c>
      <c r="H34" s="86">
        <v>382509.22355517023</v>
      </c>
      <c r="I34" s="88">
        <f t="shared" si="1"/>
        <v>1267419.9554311533</v>
      </c>
      <c r="K34" s="86">
        <v>343159.13950918952</v>
      </c>
      <c r="L34" s="86">
        <v>200130.61093582987</v>
      </c>
      <c r="M34" s="88">
        <f t="shared" si="2"/>
        <v>543289.75044501945</v>
      </c>
      <c r="O34" s="86">
        <v>1911973.2151429206</v>
      </c>
      <c r="P34" s="86">
        <v>1576962.2877758702</v>
      </c>
      <c r="Q34" s="88">
        <f t="shared" si="3"/>
        <v>3488935.502918791</v>
      </c>
      <c r="S34" s="109">
        <f t="shared" si="4"/>
        <v>5624678.1140097752</v>
      </c>
      <c r="T34" s="109">
        <f t="shared" si="4"/>
        <v>2620096.8824754199</v>
      </c>
      <c r="U34" s="109">
        <f t="shared" si="5"/>
        <v>8244774.9964851951</v>
      </c>
    </row>
    <row r="35" spans="1:21" x14ac:dyDescent="0.3">
      <c r="B35" s="62" t="s">
        <v>74</v>
      </c>
      <c r="C35" s="86">
        <v>101265.56209343993</v>
      </c>
      <c r="D35" s="86">
        <v>8035.5252211400002</v>
      </c>
      <c r="E35" s="88">
        <f t="shared" si="0"/>
        <v>109301.08731457993</v>
      </c>
      <c r="G35" s="86">
        <v>64342.908890629966</v>
      </c>
      <c r="H35" s="86">
        <v>5429.0995789999997</v>
      </c>
      <c r="I35" s="88">
        <f t="shared" si="1"/>
        <v>69772.00846962996</v>
      </c>
      <c r="K35" s="86">
        <v>49501.796765869978</v>
      </c>
      <c r="L35" s="86">
        <v>8517.345888429998</v>
      </c>
      <c r="M35" s="88">
        <f t="shared" si="2"/>
        <v>58019.142654299976</v>
      </c>
      <c r="O35" s="86">
        <v>881378.35596524109</v>
      </c>
      <c r="P35" s="86">
        <v>1433433.8004916394</v>
      </c>
      <c r="Q35" s="88">
        <f t="shared" si="3"/>
        <v>2314812.1564568803</v>
      </c>
      <c r="S35" s="109">
        <f t="shared" si="4"/>
        <v>1096488.6237151809</v>
      </c>
      <c r="T35" s="109">
        <f t="shared" si="4"/>
        <v>1455415.7711802095</v>
      </c>
      <c r="U35" s="109">
        <f t="shared" si="5"/>
        <v>2551904.3948953906</v>
      </c>
    </row>
    <row r="36" spans="1:21" x14ac:dyDescent="0.3">
      <c r="B36" s="62" t="s">
        <v>75</v>
      </c>
      <c r="C36" s="110">
        <v>293808.01790447964</v>
      </c>
      <c r="D36" s="110">
        <v>68399.157586090005</v>
      </c>
      <c r="E36" s="111">
        <f t="shared" si="0"/>
        <v>362207.17549056967</v>
      </c>
      <c r="G36" s="110">
        <v>183467.82077040034</v>
      </c>
      <c r="H36" s="110">
        <v>67397.646929569964</v>
      </c>
      <c r="I36" s="111">
        <f t="shared" si="1"/>
        <v>250865.46769997029</v>
      </c>
      <c r="K36" s="110">
        <v>112580.77421608992</v>
      </c>
      <c r="L36" s="110">
        <v>56172.220979600017</v>
      </c>
      <c r="M36" s="111">
        <f t="shared" si="2"/>
        <v>168752.99519568993</v>
      </c>
      <c r="O36" s="110">
        <v>734579.53862645023</v>
      </c>
      <c r="P36" s="110">
        <v>2651229.6264442825</v>
      </c>
      <c r="Q36" s="111">
        <f t="shared" si="3"/>
        <v>3385809.1650707326</v>
      </c>
      <c r="S36" s="112">
        <f t="shared" si="4"/>
        <v>1324436.1515174201</v>
      </c>
      <c r="T36" s="112">
        <f t="shared" si="4"/>
        <v>2843198.6519395425</v>
      </c>
      <c r="U36" s="112">
        <f t="shared" si="5"/>
        <v>4167634.8034569626</v>
      </c>
    </row>
    <row r="37" spans="1:21" x14ac:dyDescent="0.3">
      <c r="B37" s="113" t="s">
        <v>54</v>
      </c>
      <c r="C37" s="114">
        <f>SUM(C19:C36)</f>
        <v>7276656.2367627025</v>
      </c>
      <c r="D37" s="114">
        <f t="shared" ref="D37:E37" si="6">SUM(D19:D36)</f>
        <v>2683394.6780922199</v>
      </c>
      <c r="E37" s="114">
        <f t="shared" si="6"/>
        <v>9960050.9148549233</v>
      </c>
      <c r="G37" s="114">
        <f>SUM(G19:G36)</f>
        <v>4567003.4862526748</v>
      </c>
      <c r="H37" s="114">
        <f t="shared" ref="H37:I37" si="7">SUM(H19:H36)</f>
        <v>3243288.1899595433</v>
      </c>
      <c r="I37" s="114">
        <f t="shared" si="7"/>
        <v>7810291.6762122186</v>
      </c>
      <c r="K37" s="114">
        <f>SUM(K19:K36)</f>
        <v>3489510.4632492145</v>
      </c>
      <c r="L37" s="114">
        <f t="shared" ref="L37:M37" si="8">SUM(L19:L36)</f>
        <v>3650641.3013535184</v>
      </c>
      <c r="M37" s="114">
        <f t="shared" si="8"/>
        <v>7140151.7646027328</v>
      </c>
      <c r="O37" s="114">
        <f>SUM(O19:O36)</f>
        <v>34115775.876395613</v>
      </c>
      <c r="P37" s="114">
        <f t="shared" ref="P37:Q37" si="9">SUM(P19:P36)</f>
        <v>50010886.706112102</v>
      </c>
      <c r="Q37" s="114">
        <f t="shared" si="9"/>
        <v>84126662.582507715</v>
      </c>
      <c r="S37" s="115">
        <f>SUM(S19:S36)</f>
        <v>49448946.062660217</v>
      </c>
      <c r="T37" s="115">
        <f t="shared" ref="T37:U37" si="10">SUM(T19:T36)</f>
        <v>59588210.875517383</v>
      </c>
      <c r="U37" s="115">
        <f t="shared" si="10"/>
        <v>109037156.93817756</v>
      </c>
    </row>
    <row r="39" spans="1:21" x14ac:dyDescent="0.3">
      <c r="A39" s="60"/>
      <c r="B39" s="62" t="s">
        <v>76</v>
      </c>
      <c r="C39" s="98"/>
      <c r="D39" s="98"/>
      <c r="E39" s="98"/>
      <c r="F39" s="98"/>
      <c r="G39" s="98"/>
      <c r="H39" s="98"/>
      <c r="I39" s="98"/>
      <c r="J39" s="98"/>
    </row>
    <row r="40" spans="1:21" x14ac:dyDescent="0.3">
      <c r="A40" s="60"/>
      <c r="C40" s="98"/>
      <c r="D40" s="98"/>
      <c r="E40" s="98"/>
      <c r="F40" s="98"/>
      <c r="G40" s="98"/>
      <c r="H40" s="98"/>
      <c r="I40" s="98"/>
      <c r="J40" s="98"/>
    </row>
    <row r="41" spans="1:21" ht="16.2" x14ac:dyDescent="0.35">
      <c r="A41" s="60"/>
      <c r="B41" s="72" t="s">
        <v>55</v>
      </c>
      <c r="C41" s="98"/>
      <c r="D41" s="98"/>
      <c r="E41" s="98"/>
      <c r="F41" s="98"/>
      <c r="G41" s="98"/>
      <c r="H41" s="98"/>
      <c r="I41" s="98"/>
      <c r="J41" s="75"/>
      <c r="R41" s="75"/>
    </row>
    <row r="42" spans="1:21" x14ac:dyDescent="0.3">
      <c r="A42" s="60"/>
      <c r="B42" s="87"/>
      <c r="C42" s="98"/>
      <c r="D42" s="98"/>
      <c r="E42" s="98"/>
      <c r="F42" s="98"/>
      <c r="G42" s="98"/>
      <c r="H42" s="98"/>
      <c r="I42" s="98"/>
      <c r="J42" s="75"/>
      <c r="N42" s="75"/>
      <c r="R42" s="75"/>
    </row>
    <row r="43" spans="1:21" s="104" customFormat="1" ht="24" customHeight="1" x14ac:dyDescent="0.3">
      <c r="A43" s="84"/>
      <c r="B43" s="169"/>
      <c r="C43" s="170" t="s">
        <v>19</v>
      </c>
      <c r="D43" s="168"/>
      <c r="E43" s="168"/>
      <c r="F43" s="101"/>
      <c r="G43" s="168" t="s">
        <v>20</v>
      </c>
      <c r="H43" s="168"/>
      <c r="I43" s="168"/>
      <c r="J43" s="118"/>
      <c r="K43" s="170" t="s">
        <v>21</v>
      </c>
      <c r="L43" s="168"/>
      <c r="M43" s="168"/>
      <c r="N43" s="103"/>
      <c r="O43" s="168" t="s">
        <v>22</v>
      </c>
      <c r="P43" s="168"/>
      <c r="Q43" s="168"/>
      <c r="R43" s="118"/>
      <c r="S43" s="168" t="s">
        <v>33</v>
      </c>
      <c r="T43" s="168"/>
      <c r="U43" s="168"/>
    </row>
    <row r="44" spans="1:21" x14ac:dyDescent="0.3">
      <c r="A44" s="60"/>
      <c r="B44" s="169"/>
      <c r="C44" s="119"/>
      <c r="D44" s="119"/>
      <c r="E44" s="119"/>
      <c r="F44" s="98"/>
      <c r="G44" s="119"/>
      <c r="H44" s="119"/>
      <c r="I44" s="119"/>
      <c r="J44" s="117"/>
      <c r="K44" s="119"/>
      <c r="L44" s="119"/>
      <c r="M44" s="119"/>
      <c r="N44" s="117"/>
      <c r="O44" s="119"/>
      <c r="P44" s="119"/>
      <c r="Q44" s="119"/>
      <c r="R44" s="117"/>
      <c r="S44" s="119"/>
      <c r="T44" s="119"/>
      <c r="U44" s="119"/>
    </row>
    <row r="45" spans="1:21" x14ac:dyDescent="0.3">
      <c r="A45" s="60"/>
      <c r="B45" s="169"/>
      <c r="C45" s="120" t="s">
        <v>26</v>
      </c>
      <c r="D45" s="120" t="s">
        <v>27</v>
      </c>
      <c r="E45" s="120" t="s">
        <v>18</v>
      </c>
      <c r="F45" s="98"/>
      <c r="G45" s="120" t="s">
        <v>26</v>
      </c>
      <c r="H45" s="120" t="s">
        <v>27</v>
      </c>
      <c r="I45" s="120" t="s">
        <v>18</v>
      </c>
      <c r="J45" s="117"/>
      <c r="K45" s="120" t="s">
        <v>26</v>
      </c>
      <c r="L45" s="120" t="s">
        <v>27</v>
      </c>
      <c r="M45" s="120" t="s">
        <v>18</v>
      </c>
      <c r="N45" s="117"/>
      <c r="O45" s="120" t="s">
        <v>26</v>
      </c>
      <c r="P45" s="120" t="s">
        <v>27</v>
      </c>
      <c r="Q45" s="120" t="s">
        <v>18</v>
      </c>
      <c r="R45" s="117"/>
      <c r="S45" s="120" t="s">
        <v>26</v>
      </c>
      <c r="T45" s="120" t="s">
        <v>27</v>
      </c>
      <c r="U45" s="120" t="s">
        <v>18</v>
      </c>
    </row>
    <row r="46" spans="1:21" x14ac:dyDescent="0.3">
      <c r="A46" s="60"/>
      <c r="B46" s="87"/>
      <c r="C46" s="75"/>
      <c r="D46" s="75"/>
      <c r="E46" s="75"/>
      <c r="F46" s="98"/>
      <c r="G46" s="75"/>
      <c r="H46" s="75"/>
      <c r="I46" s="75"/>
      <c r="J46" s="75"/>
      <c r="K46" s="75"/>
      <c r="L46" s="75"/>
      <c r="M46" s="75"/>
      <c r="N46" s="106"/>
      <c r="O46" s="75"/>
      <c r="P46" s="75"/>
      <c r="Q46" s="75"/>
      <c r="R46" s="75"/>
      <c r="S46" s="75"/>
      <c r="T46" s="75"/>
      <c r="U46" s="75"/>
    </row>
    <row r="47" spans="1:21" x14ac:dyDescent="0.3">
      <c r="A47" s="60"/>
      <c r="B47" s="60" t="s">
        <v>58</v>
      </c>
      <c r="C47" s="121">
        <v>12662</v>
      </c>
      <c r="D47" s="121">
        <v>2140</v>
      </c>
      <c r="E47" s="121">
        <f>+C47+D47</f>
        <v>14802</v>
      </c>
      <c r="F47" s="122"/>
      <c r="G47" s="121">
        <v>6376</v>
      </c>
      <c r="H47" s="121">
        <v>5011</v>
      </c>
      <c r="I47" s="121">
        <f>+G47+H47</f>
        <v>11387</v>
      </c>
      <c r="J47" s="121"/>
      <c r="K47" s="121">
        <v>2697</v>
      </c>
      <c r="L47" s="121">
        <v>2957</v>
      </c>
      <c r="M47" s="121">
        <f>+K47+L47</f>
        <v>5654</v>
      </c>
      <c r="N47" s="121"/>
      <c r="O47" s="121">
        <v>3347</v>
      </c>
      <c r="P47" s="121">
        <v>4654</v>
      </c>
      <c r="Q47" s="121">
        <f>+O47+P47</f>
        <v>8001</v>
      </c>
      <c r="R47" s="121"/>
      <c r="S47" s="123">
        <f>+C47+G47+K47+O47</f>
        <v>25082</v>
      </c>
      <c r="T47" s="123">
        <f>+D47+H47+L47+P47</f>
        <v>14762</v>
      </c>
      <c r="U47" s="123">
        <f>+S47+T47</f>
        <v>39844</v>
      </c>
    </row>
    <row r="48" spans="1:21" x14ac:dyDescent="0.3">
      <c r="B48" s="62" t="s">
        <v>59</v>
      </c>
      <c r="C48" s="124">
        <v>6261</v>
      </c>
      <c r="D48" s="124">
        <v>352</v>
      </c>
      <c r="E48" s="125">
        <f t="shared" ref="E48:E64" si="11">+C48+D48</f>
        <v>6613</v>
      </c>
      <c r="F48" s="124"/>
      <c r="G48" s="124">
        <v>764</v>
      </c>
      <c r="H48" s="124">
        <v>119</v>
      </c>
      <c r="I48" s="125">
        <f t="shared" ref="I48:I64" si="12">+G48+H48</f>
        <v>883</v>
      </c>
      <c r="J48" s="124"/>
      <c r="K48" s="124">
        <v>297</v>
      </c>
      <c r="L48" s="124">
        <v>71</v>
      </c>
      <c r="M48" s="125">
        <f t="shared" ref="M48:M64" si="13">+K48+L48</f>
        <v>368</v>
      </c>
      <c r="N48" s="124"/>
      <c r="O48" s="124">
        <v>574</v>
      </c>
      <c r="P48" s="124">
        <v>121</v>
      </c>
      <c r="Q48" s="125">
        <f t="shared" ref="Q48:Q64" si="14">+O48+P48</f>
        <v>695</v>
      </c>
      <c r="R48" s="124"/>
      <c r="S48" s="126">
        <f t="shared" ref="S48:T64" si="15">+C48+G48+K48+O48</f>
        <v>7896</v>
      </c>
      <c r="T48" s="126">
        <f t="shared" si="15"/>
        <v>663</v>
      </c>
      <c r="U48" s="126">
        <f t="shared" ref="U48:U64" si="16">+S48+T48</f>
        <v>8559</v>
      </c>
    </row>
    <row r="49" spans="2:21" x14ac:dyDescent="0.3">
      <c r="B49" s="62" t="s">
        <v>60</v>
      </c>
      <c r="C49" s="124">
        <v>151</v>
      </c>
      <c r="D49" s="124">
        <v>8</v>
      </c>
      <c r="E49" s="125">
        <f t="shared" si="11"/>
        <v>159</v>
      </c>
      <c r="F49" s="124"/>
      <c r="G49" s="124">
        <v>48</v>
      </c>
      <c r="H49" s="124"/>
      <c r="I49" s="125">
        <f t="shared" si="12"/>
        <v>48</v>
      </c>
      <c r="J49" s="124"/>
      <c r="K49" s="124">
        <v>43</v>
      </c>
      <c r="L49" s="124">
        <v>6</v>
      </c>
      <c r="M49" s="125">
        <f t="shared" si="13"/>
        <v>49</v>
      </c>
      <c r="N49" s="124"/>
      <c r="O49" s="124">
        <v>218</v>
      </c>
      <c r="P49" s="124">
        <v>72</v>
      </c>
      <c r="Q49" s="125">
        <f t="shared" si="14"/>
        <v>290</v>
      </c>
      <c r="R49" s="124"/>
      <c r="S49" s="126">
        <f t="shared" si="15"/>
        <v>460</v>
      </c>
      <c r="T49" s="126">
        <f t="shared" si="15"/>
        <v>86</v>
      </c>
      <c r="U49" s="126">
        <f t="shared" si="16"/>
        <v>546</v>
      </c>
    </row>
    <row r="50" spans="2:21" x14ac:dyDescent="0.3">
      <c r="B50" s="62" t="s">
        <v>61</v>
      </c>
      <c r="C50" s="124">
        <v>108444</v>
      </c>
      <c r="D50" s="124">
        <v>1278</v>
      </c>
      <c r="E50" s="125">
        <f t="shared" si="11"/>
        <v>109722</v>
      </c>
      <c r="F50" s="124"/>
      <c r="G50" s="124">
        <v>33245</v>
      </c>
      <c r="H50" s="124">
        <v>1787</v>
      </c>
      <c r="I50" s="125">
        <f t="shared" si="12"/>
        <v>35032</v>
      </c>
      <c r="J50" s="124"/>
      <c r="K50" s="124">
        <v>19927</v>
      </c>
      <c r="L50" s="124">
        <v>1061</v>
      </c>
      <c r="M50" s="125">
        <f t="shared" si="13"/>
        <v>20988</v>
      </c>
      <c r="N50" s="124"/>
      <c r="O50" s="124">
        <v>70517</v>
      </c>
      <c r="P50" s="124">
        <v>13053</v>
      </c>
      <c r="Q50" s="125">
        <f t="shared" si="14"/>
        <v>83570</v>
      </c>
      <c r="R50" s="124"/>
      <c r="S50" s="126">
        <f t="shared" si="15"/>
        <v>232133</v>
      </c>
      <c r="T50" s="126">
        <f t="shared" si="15"/>
        <v>17179</v>
      </c>
      <c r="U50" s="126">
        <f t="shared" si="16"/>
        <v>249312</v>
      </c>
    </row>
    <row r="51" spans="2:21" x14ac:dyDescent="0.3">
      <c r="B51" s="62" t="s">
        <v>62</v>
      </c>
      <c r="C51" s="124">
        <v>9865</v>
      </c>
      <c r="D51" s="124">
        <v>118</v>
      </c>
      <c r="E51" s="125">
        <f t="shared" si="11"/>
        <v>9983</v>
      </c>
      <c r="F51" s="124"/>
      <c r="G51" s="124">
        <v>2763</v>
      </c>
      <c r="H51" s="124">
        <v>128</v>
      </c>
      <c r="I51" s="125">
        <f t="shared" si="12"/>
        <v>2891</v>
      </c>
      <c r="J51" s="124"/>
      <c r="K51" s="124">
        <v>1434</v>
      </c>
      <c r="L51" s="124">
        <v>92</v>
      </c>
      <c r="M51" s="125">
        <f t="shared" si="13"/>
        <v>1526</v>
      </c>
      <c r="N51" s="124"/>
      <c r="O51" s="124">
        <v>2318</v>
      </c>
      <c r="P51" s="124">
        <v>244</v>
      </c>
      <c r="Q51" s="125">
        <f t="shared" si="14"/>
        <v>2562</v>
      </c>
      <c r="R51" s="124"/>
      <c r="S51" s="126">
        <f t="shared" si="15"/>
        <v>16380</v>
      </c>
      <c r="T51" s="126">
        <f t="shared" si="15"/>
        <v>582</v>
      </c>
      <c r="U51" s="126">
        <f t="shared" si="16"/>
        <v>16962</v>
      </c>
    </row>
    <row r="52" spans="2:21" x14ac:dyDescent="0.3">
      <c r="B52" s="62" t="s">
        <v>63</v>
      </c>
      <c r="C52" s="124">
        <v>867</v>
      </c>
      <c r="D52" s="124">
        <v>34</v>
      </c>
      <c r="E52" s="125">
        <f t="shared" si="11"/>
        <v>901</v>
      </c>
      <c r="F52" s="124"/>
      <c r="G52" s="124">
        <v>377</v>
      </c>
      <c r="H52" s="124">
        <v>25</v>
      </c>
      <c r="I52" s="125">
        <f t="shared" si="12"/>
        <v>402</v>
      </c>
      <c r="J52" s="124"/>
      <c r="K52" s="124">
        <v>679</v>
      </c>
      <c r="L52" s="124">
        <v>44</v>
      </c>
      <c r="M52" s="125">
        <f t="shared" si="13"/>
        <v>723</v>
      </c>
      <c r="N52" s="124"/>
      <c r="O52" s="124">
        <v>3246</v>
      </c>
      <c r="P52" s="124">
        <v>469</v>
      </c>
      <c r="Q52" s="125">
        <f t="shared" si="14"/>
        <v>3715</v>
      </c>
      <c r="R52" s="124"/>
      <c r="S52" s="126">
        <f t="shared" si="15"/>
        <v>5169</v>
      </c>
      <c r="T52" s="126">
        <f t="shared" si="15"/>
        <v>572</v>
      </c>
      <c r="U52" s="126">
        <f t="shared" si="16"/>
        <v>5741</v>
      </c>
    </row>
    <row r="53" spans="2:21" x14ac:dyDescent="0.3">
      <c r="B53" s="62" t="s">
        <v>64</v>
      </c>
      <c r="C53" s="124">
        <v>219</v>
      </c>
      <c r="D53" s="124">
        <v>3</v>
      </c>
      <c r="E53" s="125">
        <f t="shared" si="11"/>
        <v>222</v>
      </c>
      <c r="F53" s="124"/>
      <c r="G53" s="124">
        <v>80</v>
      </c>
      <c r="H53" s="124">
        <v>10</v>
      </c>
      <c r="I53" s="125">
        <f t="shared" si="12"/>
        <v>90</v>
      </c>
      <c r="J53" s="124"/>
      <c r="K53" s="124">
        <v>46</v>
      </c>
      <c r="L53" s="124">
        <v>22</v>
      </c>
      <c r="M53" s="125">
        <f t="shared" si="13"/>
        <v>68</v>
      </c>
      <c r="N53" s="124"/>
      <c r="O53" s="124">
        <v>38</v>
      </c>
      <c r="P53" s="124">
        <v>60</v>
      </c>
      <c r="Q53" s="125">
        <f t="shared" si="14"/>
        <v>98</v>
      </c>
      <c r="R53" s="124"/>
      <c r="S53" s="126">
        <f t="shared" si="15"/>
        <v>383</v>
      </c>
      <c r="T53" s="126">
        <f t="shared" si="15"/>
        <v>95</v>
      </c>
      <c r="U53" s="126">
        <f t="shared" si="16"/>
        <v>478</v>
      </c>
    </row>
    <row r="54" spans="2:21" x14ac:dyDescent="0.3">
      <c r="B54" s="62" t="s">
        <v>65</v>
      </c>
      <c r="C54" s="124">
        <v>3253</v>
      </c>
      <c r="D54" s="124">
        <v>97</v>
      </c>
      <c r="E54" s="125">
        <f t="shared" si="11"/>
        <v>3350</v>
      </c>
      <c r="F54" s="124"/>
      <c r="G54" s="124">
        <v>1261</v>
      </c>
      <c r="H54" s="124">
        <v>131</v>
      </c>
      <c r="I54" s="125">
        <f t="shared" si="12"/>
        <v>1392</v>
      </c>
      <c r="J54" s="124"/>
      <c r="K54" s="124">
        <v>454</v>
      </c>
      <c r="L54" s="124">
        <v>117</v>
      </c>
      <c r="M54" s="125">
        <f t="shared" si="13"/>
        <v>571</v>
      </c>
      <c r="N54" s="124"/>
      <c r="O54" s="124">
        <v>2284</v>
      </c>
      <c r="P54" s="124">
        <v>527</v>
      </c>
      <c r="Q54" s="125">
        <f t="shared" si="14"/>
        <v>2811</v>
      </c>
      <c r="R54" s="124"/>
      <c r="S54" s="126">
        <f t="shared" si="15"/>
        <v>7252</v>
      </c>
      <c r="T54" s="126">
        <f t="shared" si="15"/>
        <v>872</v>
      </c>
      <c r="U54" s="126">
        <f t="shared" si="16"/>
        <v>8124</v>
      </c>
    </row>
    <row r="55" spans="2:21" x14ac:dyDescent="0.3">
      <c r="B55" s="62" t="s">
        <v>66</v>
      </c>
      <c r="C55" s="124">
        <v>7024</v>
      </c>
      <c r="D55" s="124">
        <v>50</v>
      </c>
      <c r="E55" s="125">
        <f t="shared" si="11"/>
        <v>7074</v>
      </c>
      <c r="F55" s="124"/>
      <c r="G55" s="124">
        <v>1487</v>
      </c>
      <c r="H55" s="124">
        <v>42</v>
      </c>
      <c r="I55" s="125">
        <f t="shared" si="12"/>
        <v>1529</v>
      </c>
      <c r="J55" s="124"/>
      <c r="K55" s="124">
        <v>420</v>
      </c>
      <c r="L55" s="124">
        <v>33</v>
      </c>
      <c r="M55" s="125">
        <f t="shared" si="13"/>
        <v>453</v>
      </c>
      <c r="N55" s="124"/>
      <c r="O55" s="124">
        <v>2594</v>
      </c>
      <c r="P55" s="124">
        <v>136</v>
      </c>
      <c r="Q55" s="125">
        <f t="shared" si="14"/>
        <v>2730</v>
      </c>
      <c r="R55" s="124"/>
      <c r="S55" s="126">
        <f t="shared" si="15"/>
        <v>11525</v>
      </c>
      <c r="T55" s="126">
        <f t="shared" si="15"/>
        <v>261</v>
      </c>
      <c r="U55" s="126">
        <f t="shared" si="16"/>
        <v>11786</v>
      </c>
    </row>
    <row r="56" spans="2:21" x14ac:dyDescent="0.3">
      <c r="B56" s="62" t="s">
        <v>67</v>
      </c>
      <c r="C56" s="124">
        <v>944</v>
      </c>
      <c r="D56" s="124">
        <v>55</v>
      </c>
      <c r="E56" s="125">
        <f t="shared" si="11"/>
        <v>999</v>
      </c>
      <c r="F56" s="124"/>
      <c r="G56" s="124">
        <v>470</v>
      </c>
      <c r="H56" s="124">
        <v>40</v>
      </c>
      <c r="I56" s="125">
        <f t="shared" si="12"/>
        <v>510</v>
      </c>
      <c r="J56" s="124"/>
      <c r="K56" s="124">
        <v>316</v>
      </c>
      <c r="L56" s="124">
        <v>17</v>
      </c>
      <c r="M56" s="125">
        <f t="shared" si="13"/>
        <v>333</v>
      </c>
      <c r="N56" s="124"/>
      <c r="O56" s="124">
        <v>1297</v>
      </c>
      <c r="P56" s="124">
        <v>231</v>
      </c>
      <c r="Q56" s="125">
        <f t="shared" si="14"/>
        <v>1528</v>
      </c>
      <c r="R56" s="124"/>
      <c r="S56" s="126">
        <f t="shared" si="15"/>
        <v>3027</v>
      </c>
      <c r="T56" s="126">
        <f t="shared" si="15"/>
        <v>343</v>
      </c>
      <c r="U56" s="126">
        <f t="shared" si="16"/>
        <v>3370</v>
      </c>
    </row>
    <row r="57" spans="2:21" x14ac:dyDescent="0.3">
      <c r="B57" s="62" t="s">
        <v>68</v>
      </c>
      <c r="C57" s="124">
        <v>210</v>
      </c>
      <c r="D57" s="124">
        <v>7</v>
      </c>
      <c r="E57" s="125">
        <f t="shared" si="11"/>
        <v>217</v>
      </c>
      <c r="F57" s="124"/>
      <c r="G57" s="124">
        <v>114</v>
      </c>
      <c r="H57" s="124">
        <v>10</v>
      </c>
      <c r="I57" s="125">
        <f t="shared" si="12"/>
        <v>124</v>
      </c>
      <c r="J57" s="124"/>
      <c r="K57" s="124">
        <v>21</v>
      </c>
      <c r="L57" s="124">
        <v>13</v>
      </c>
      <c r="M57" s="125">
        <f t="shared" si="13"/>
        <v>34</v>
      </c>
      <c r="N57" s="124"/>
      <c r="O57" s="124">
        <v>108</v>
      </c>
      <c r="P57" s="124">
        <v>44</v>
      </c>
      <c r="Q57" s="125">
        <f t="shared" si="14"/>
        <v>152</v>
      </c>
      <c r="R57" s="124"/>
      <c r="S57" s="126">
        <f t="shared" si="15"/>
        <v>453</v>
      </c>
      <c r="T57" s="126">
        <f t="shared" si="15"/>
        <v>74</v>
      </c>
      <c r="U57" s="126">
        <f t="shared" si="16"/>
        <v>527</v>
      </c>
    </row>
    <row r="58" spans="2:21" x14ac:dyDescent="0.3">
      <c r="B58" s="62" t="s">
        <v>69</v>
      </c>
      <c r="C58" s="124">
        <v>8399</v>
      </c>
      <c r="D58" s="124">
        <v>131</v>
      </c>
      <c r="E58" s="125">
        <f t="shared" si="11"/>
        <v>8530</v>
      </c>
      <c r="F58" s="124"/>
      <c r="G58" s="124">
        <v>2751</v>
      </c>
      <c r="H58" s="124">
        <v>191</v>
      </c>
      <c r="I58" s="125">
        <f t="shared" si="12"/>
        <v>2942</v>
      </c>
      <c r="J58" s="124"/>
      <c r="K58" s="124">
        <v>1377</v>
      </c>
      <c r="L58" s="124">
        <v>109</v>
      </c>
      <c r="M58" s="125">
        <f t="shared" si="13"/>
        <v>1486</v>
      </c>
      <c r="N58" s="124"/>
      <c r="O58" s="124">
        <v>2551</v>
      </c>
      <c r="P58" s="124">
        <v>715</v>
      </c>
      <c r="Q58" s="125">
        <f t="shared" si="14"/>
        <v>3266</v>
      </c>
      <c r="R58" s="124"/>
      <c r="S58" s="126">
        <f t="shared" si="15"/>
        <v>15078</v>
      </c>
      <c r="T58" s="126">
        <f t="shared" si="15"/>
        <v>1146</v>
      </c>
      <c r="U58" s="126">
        <f t="shared" si="16"/>
        <v>16224</v>
      </c>
    </row>
    <row r="59" spans="2:21" x14ac:dyDescent="0.3">
      <c r="B59" s="62" t="s">
        <v>70</v>
      </c>
      <c r="C59" s="124">
        <v>4422</v>
      </c>
      <c r="D59" s="124">
        <v>21</v>
      </c>
      <c r="E59" s="125">
        <f t="shared" si="11"/>
        <v>4443</v>
      </c>
      <c r="F59" s="124"/>
      <c r="G59" s="124">
        <v>258</v>
      </c>
      <c r="H59" s="124">
        <v>4</v>
      </c>
      <c r="I59" s="125">
        <f t="shared" si="12"/>
        <v>262</v>
      </c>
      <c r="J59" s="124"/>
      <c r="K59" s="124">
        <v>117</v>
      </c>
      <c r="L59" s="124">
        <v>2</v>
      </c>
      <c r="M59" s="125">
        <f t="shared" si="13"/>
        <v>119</v>
      </c>
      <c r="N59" s="124"/>
      <c r="O59" s="124">
        <v>849</v>
      </c>
      <c r="P59" s="124">
        <v>391</v>
      </c>
      <c r="Q59" s="125">
        <f t="shared" si="14"/>
        <v>1240</v>
      </c>
      <c r="R59" s="124"/>
      <c r="S59" s="126">
        <f t="shared" si="15"/>
        <v>5646</v>
      </c>
      <c r="T59" s="126">
        <f t="shared" si="15"/>
        <v>418</v>
      </c>
      <c r="U59" s="126">
        <f t="shared" si="16"/>
        <v>6064</v>
      </c>
    </row>
    <row r="60" spans="2:21" x14ac:dyDescent="0.3">
      <c r="B60" s="62" t="s">
        <v>71</v>
      </c>
      <c r="C60" s="124">
        <v>182</v>
      </c>
      <c r="D60" s="124">
        <v>5</v>
      </c>
      <c r="E60" s="125">
        <f t="shared" si="11"/>
        <v>187</v>
      </c>
      <c r="F60" s="124"/>
      <c r="G60" s="124">
        <v>119</v>
      </c>
      <c r="H60" s="124">
        <v>1</v>
      </c>
      <c r="I60" s="125">
        <f t="shared" si="12"/>
        <v>120</v>
      </c>
      <c r="J60" s="124"/>
      <c r="K60" s="124">
        <v>28</v>
      </c>
      <c r="L60" s="124">
        <v>1</v>
      </c>
      <c r="M60" s="125">
        <f t="shared" si="13"/>
        <v>29</v>
      </c>
      <c r="N60" s="124"/>
      <c r="O60" s="124">
        <v>246</v>
      </c>
      <c r="P60" s="124">
        <v>89</v>
      </c>
      <c r="Q60" s="125">
        <f t="shared" si="14"/>
        <v>335</v>
      </c>
      <c r="R60" s="124"/>
      <c r="S60" s="126">
        <f t="shared" si="15"/>
        <v>575</v>
      </c>
      <c r="T60" s="126">
        <f t="shared" si="15"/>
        <v>96</v>
      </c>
      <c r="U60" s="126">
        <f t="shared" si="16"/>
        <v>671</v>
      </c>
    </row>
    <row r="61" spans="2:21" x14ac:dyDescent="0.3">
      <c r="B61" s="62" t="s">
        <v>72</v>
      </c>
      <c r="C61" s="124">
        <v>12620</v>
      </c>
      <c r="D61" s="124">
        <v>72</v>
      </c>
      <c r="E61" s="125">
        <f t="shared" si="11"/>
        <v>12692</v>
      </c>
      <c r="F61" s="124"/>
      <c r="G61" s="124">
        <v>1270</v>
      </c>
      <c r="H61" s="124">
        <v>74</v>
      </c>
      <c r="I61" s="125">
        <f t="shared" si="12"/>
        <v>1344</v>
      </c>
      <c r="J61" s="124"/>
      <c r="K61" s="124">
        <v>313</v>
      </c>
      <c r="L61" s="124">
        <v>37</v>
      </c>
      <c r="M61" s="125">
        <f t="shared" si="13"/>
        <v>350</v>
      </c>
      <c r="N61" s="124"/>
      <c r="O61" s="124">
        <v>270</v>
      </c>
      <c r="P61" s="124">
        <v>30</v>
      </c>
      <c r="Q61" s="125">
        <f t="shared" si="14"/>
        <v>300</v>
      </c>
      <c r="R61" s="124"/>
      <c r="S61" s="126">
        <f t="shared" si="15"/>
        <v>14473</v>
      </c>
      <c r="T61" s="126">
        <f t="shared" si="15"/>
        <v>213</v>
      </c>
      <c r="U61" s="126">
        <f t="shared" si="16"/>
        <v>14686</v>
      </c>
    </row>
    <row r="62" spans="2:21" x14ac:dyDescent="0.3">
      <c r="B62" s="62" t="s">
        <v>73</v>
      </c>
      <c r="C62" s="124">
        <v>110251</v>
      </c>
      <c r="D62" s="124">
        <v>1609</v>
      </c>
      <c r="E62" s="125">
        <f t="shared" si="11"/>
        <v>111860</v>
      </c>
      <c r="F62" s="124"/>
      <c r="G62" s="124">
        <v>11311</v>
      </c>
      <c r="H62" s="124">
        <v>776</v>
      </c>
      <c r="I62" s="125">
        <f t="shared" si="12"/>
        <v>12087</v>
      </c>
      <c r="J62" s="124"/>
      <c r="K62" s="124">
        <v>2661</v>
      </c>
      <c r="L62" s="124">
        <v>429</v>
      </c>
      <c r="M62" s="125">
        <f t="shared" si="13"/>
        <v>3090</v>
      </c>
      <c r="N62" s="124"/>
      <c r="O62" s="124">
        <v>2457</v>
      </c>
      <c r="P62" s="124">
        <v>918</v>
      </c>
      <c r="Q62" s="125">
        <f t="shared" si="14"/>
        <v>3375</v>
      </c>
      <c r="R62" s="124"/>
      <c r="S62" s="126">
        <f t="shared" si="15"/>
        <v>126680</v>
      </c>
      <c r="T62" s="126">
        <f t="shared" si="15"/>
        <v>3732</v>
      </c>
      <c r="U62" s="126">
        <f t="shared" si="16"/>
        <v>130412</v>
      </c>
    </row>
    <row r="63" spans="2:21" x14ac:dyDescent="0.3">
      <c r="B63" s="62" t="s">
        <v>74</v>
      </c>
      <c r="C63" s="124">
        <v>5647</v>
      </c>
      <c r="D63" s="124">
        <v>45</v>
      </c>
      <c r="E63" s="125">
        <f t="shared" si="11"/>
        <v>5692</v>
      </c>
      <c r="F63" s="124"/>
      <c r="G63" s="124">
        <v>858</v>
      </c>
      <c r="H63" s="124">
        <v>41</v>
      </c>
      <c r="I63" s="125">
        <f t="shared" si="12"/>
        <v>899</v>
      </c>
      <c r="J63" s="124"/>
      <c r="K63" s="124">
        <v>276</v>
      </c>
      <c r="L63" s="124">
        <v>20</v>
      </c>
      <c r="M63" s="125">
        <f t="shared" si="13"/>
        <v>296</v>
      </c>
      <c r="N63" s="124"/>
      <c r="O63" s="124">
        <v>726</v>
      </c>
      <c r="P63" s="124">
        <v>266</v>
      </c>
      <c r="Q63" s="125">
        <f t="shared" si="14"/>
        <v>992</v>
      </c>
      <c r="R63" s="124"/>
      <c r="S63" s="126">
        <f t="shared" si="15"/>
        <v>7507</v>
      </c>
      <c r="T63" s="126">
        <f t="shared" si="15"/>
        <v>372</v>
      </c>
      <c r="U63" s="126">
        <f t="shared" si="16"/>
        <v>7879</v>
      </c>
    </row>
    <row r="64" spans="2:21" x14ac:dyDescent="0.3">
      <c r="B64" s="62" t="s">
        <v>75</v>
      </c>
      <c r="C64" s="127">
        <v>16528</v>
      </c>
      <c r="D64" s="127">
        <v>344</v>
      </c>
      <c r="E64" s="128">
        <f t="shared" si="11"/>
        <v>16872</v>
      </c>
      <c r="F64" s="124"/>
      <c r="G64" s="127">
        <v>3036</v>
      </c>
      <c r="H64" s="127">
        <v>339</v>
      </c>
      <c r="I64" s="128">
        <f t="shared" si="12"/>
        <v>3375</v>
      </c>
      <c r="J64" s="124"/>
      <c r="K64" s="127">
        <v>1098</v>
      </c>
      <c r="L64" s="127">
        <v>292</v>
      </c>
      <c r="M64" s="128">
        <f t="shared" si="13"/>
        <v>1390</v>
      </c>
      <c r="N64" s="124"/>
      <c r="O64" s="127">
        <v>1666</v>
      </c>
      <c r="P64" s="127">
        <v>906</v>
      </c>
      <c r="Q64" s="128">
        <f t="shared" si="14"/>
        <v>2572</v>
      </c>
      <c r="R64" s="124"/>
      <c r="S64" s="129">
        <f t="shared" si="15"/>
        <v>22328</v>
      </c>
      <c r="T64" s="129">
        <f t="shared" si="15"/>
        <v>1881</v>
      </c>
      <c r="U64" s="129">
        <f t="shared" si="16"/>
        <v>24209</v>
      </c>
    </row>
    <row r="65" spans="2:21" x14ac:dyDescent="0.3">
      <c r="B65" s="113" t="s">
        <v>54</v>
      </c>
      <c r="C65" s="130">
        <f>SUM(C47:C64)</f>
        <v>307949</v>
      </c>
      <c r="D65" s="130">
        <f t="shared" ref="D65:E65" si="17">SUM(D47:D64)</f>
        <v>6369</v>
      </c>
      <c r="E65" s="130">
        <f t="shared" si="17"/>
        <v>314318</v>
      </c>
      <c r="F65" s="124"/>
      <c r="G65" s="130">
        <f>SUM(G47:G64)</f>
        <v>66588</v>
      </c>
      <c r="H65" s="130">
        <f t="shared" ref="H65:I65" si="18">SUM(H47:H64)</f>
        <v>8729</v>
      </c>
      <c r="I65" s="130">
        <f t="shared" si="18"/>
        <v>75317</v>
      </c>
      <c r="J65" s="124"/>
      <c r="K65" s="130">
        <f>SUM(K47:K64)</f>
        <v>32204</v>
      </c>
      <c r="L65" s="130">
        <f t="shared" ref="L65:M65" si="19">SUM(L47:L64)</f>
        <v>5323</v>
      </c>
      <c r="M65" s="130">
        <f t="shared" si="19"/>
        <v>37527</v>
      </c>
      <c r="N65" s="124"/>
      <c r="O65" s="130">
        <f>SUM(O47:O64)</f>
        <v>95306</v>
      </c>
      <c r="P65" s="130">
        <f t="shared" ref="P65:Q65" si="20">SUM(P47:P64)</f>
        <v>22926</v>
      </c>
      <c r="Q65" s="130">
        <f t="shared" si="20"/>
        <v>118232</v>
      </c>
      <c r="R65" s="124"/>
      <c r="S65" s="131">
        <f>SUM(S47:S64)</f>
        <v>502047</v>
      </c>
      <c r="T65" s="131">
        <f t="shared" ref="T65:U65" si="21">SUM(T47:T64)</f>
        <v>43347</v>
      </c>
      <c r="U65" s="131">
        <f t="shared" si="21"/>
        <v>545394</v>
      </c>
    </row>
    <row r="67" spans="2:21" x14ac:dyDescent="0.3">
      <c r="B67" s="62" t="s">
        <v>76</v>
      </c>
    </row>
  </sheetData>
  <mergeCells count="14">
    <mergeCell ref="S43:U43"/>
    <mergeCell ref="B8:U8"/>
    <mergeCell ref="B9:U9"/>
    <mergeCell ref="B15:B17"/>
    <mergeCell ref="C15:E15"/>
    <mergeCell ref="G15:I15"/>
    <mergeCell ref="K15:M15"/>
    <mergeCell ref="O15:Q15"/>
    <mergeCell ref="S15:U15"/>
    <mergeCell ref="B43:B45"/>
    <mergeCell ref="C43:E43"/>
    <mergeCell ref="G43:I43"/>
    <mergeCell ref="K43:M43"/>
    <mergeCell ref="O43:Q43"/>
  </mergeCells>
  <hyperlinks>
    <hyperlink ref="B1" location="Índice!A1" display="Ir a inicio" xr:uid="{3E9D23DE-849B-4A94-806B-8ADE40324E68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fitToHeight="2" orientation="landscape" r:id="rId1"/>
  <headerFooter alignWithMargins="0"/>
  <rowBreaks count="1" manualBreakCount="1">
    <brk id="39" max="20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9180-345A-46F2-BB7F-895181310D52}">
  <sheetPr>
    <pageSetUpPr fitToPage="1"/>
  </sheetPr>
  <dimension ref="A1:W43"/>
  <sheetViews>
    <sheetView showGridLines="0" zoomScaleNormal="100" workbookViewId="0">
      <selection activeCell="B1" sqref="B1"/>
    </sheetView>
  </sheetViews>
  <sheetFormatPr baseColWidth="10" defaultColWidth="11.44140625" defaultRowHeight="14.4" x14ac:dyDescent="0.3"/>
  <cols>
    <col min="1" max="1" width="1.6640625" style="62" customWidth="1"/>
    <col min="2" max="2" width="36.6640625" style="62" customWidth="1"/>
    <col min="3" max="5" width="12.33203125" style="86" customWidth="1"/>
    <col min="6" max="6" width="2.6640625" style="86" customWidth="1"/>
    <col min="7" max="9" width="12.33203125" style="86" customWidth="1"/>
    <col min="10" max="10" width="2.6640625" style="86" customWidth="1"/>
    <col min="11" max="13" width="12.33203125" style="86" customWidth="1"/>
    <col min="14" max="14" width="2.6640625" style="86" customWidth="1"/>
    <col min="15" max="17" width="12.33203125" style="86" customWidth="1"/>
    <col min="18" max="18" width="2.6640625" style="86" customWidth="1"/>
    <col min="19" max="21" width="14.33203125" style="86" customWidth="1"/>
    <col min="22" max="16384" width="11.44140625" style="62"/>
  </cols>
  <sheetData>
    <row r="1" spans="1:21" x14ac:dyDescent="0.3">
      <c r="A1" s="82"/>
      <c r="B1" s="177" t="s">
        <v>12</v>
      </c>
      <c r="C1" s="98"/>
      <c r="D1" s="98"/>
      <c r="E1" s="98"/>
      <c r="F1" s="98"/>
      <c r="G1" s="98"/>
      <c r="H1" s="98"/>
      <c r="I1" s="98"/>
      <c r="J1" s="98"/>
    </row>
    <row r="2" spans="1:21" x14ac:dyDescent="0.3">
      <c r="A2" s="83"/>
      <c r="B2" s="82"/>
      <c r="C2" s="98"/>
      <c r="D2" s="98"/>
      <c r="E2" s="98"/>
      <c r="F2" s="98"/>
    </row>
    <row r="3" spans="1:21" x14ac:dyDescent="0.3">
      <c r="A3" s="83"/>
      <c r="B3" s="82"/>
      <c r="C3" s="98"/>
      <c r="D3" s="98"/>
      <c r="E3" s="98"/>
      <c r="F3" s="98"/>
    </row>
    <row r="4" spans="1:21" x14ac:dyDescent="0.3">
      <c r="A4" s="83"/>
      <c r="B4" s="82"/>
      <c r="C4" s="98"/>
      <c r="D4" s="98"/>
      <c r="E4" s="98"/>
      <c r="F4" s="98"/>
    </row>
    <row r="5" spans="1:21" x14ac:dyDescent="0.3">
      <c r="A5" s="83"/>
      <c r="B5" s="82"/>
      <c r="C5" s="98"/>
      <c r="D5" s="98"/>
      <c r="E5" s="98"/>
      <c r="F5" s="98"/>
    </row>
    <row r="6" spans="1:21" x14ac:dyDescent="0.3">
      <c r="A6" s="83"/>
      <c r="B6" s="82"/>
      <c r="C6" s="98"/>
      <c r="D6" s="98"/>
      <c r="E6" s="98"/>
      <c r="F6" s="98"/>
    </row>
    <row r="7" spans="1:21" x14ac:dyDescent="0.3">
      <c r="A7" s="83"/>
      <c r="B7" s="82"/>
      <c r="C7" s="98"/>
      <c r="D7" s="98"/>
      <c r="E7" s="98"/>
      <c r="F7" s="98"/>
    </row>
    <row r="8" spans="1:21" ht="27" x14ac:dyDescent="0.3">
      <c r="A8" s="60"/>
      <c r="B8" s="164" t="s">
        <v>77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21" x14ac:dyDescent="0.3">
      <c r="A9" s="60"/>
      <c r="B9" s="157">
        <f>+Carátula!B17</f>
        <v>45291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spans="1:21" ht="15" thickBot="1" x14ac:dyDescent="0.35">
      <c r="A10" s="60"/>
      <c r="B10" s="85"/>
      <c r="C10" s="99"/>
      <c r="D10" s="99"/>
      <c r="E10" s="99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pans="1:21" x14ac:dyDescent="0.3">
      <c r="A11" s="60"/>
      <c r="B11" s="60"/>
      <c r="C11" s="98"/>
      <c r="D11" s="98"/>
      <c r="E11" s="98"/>
      <c r="F11" s="98"/>
      <c r="G11" s="98"/>
      <c r="H11" s="98"/>
      <c r="I11" s="98"/>
      <c r="J11" s="98"/>
    </row>
    <row r="12" spans="1:21" x14ac:dyDescent="0.3">
      <c r="A12" s="60"/>
      <c r="B12" s="60"/>
      <c r="C12" s="98"/>
      <c r="D12" s="98"/>
      <c r="E12" s="98"/>
      <c r="F12" s="98"/>
      <c r="G12" s="98"/>
      <c r="H12" s="98"/>
      <c r="I12" s="98"/>
      <c r="J12" s="98"/>
    </row>
    <row r="13" spans="1:21" ht="16.2" x14ac:dyDescent="0.35">
      <c r="A13" s="60"/>
      <c r="B13" s="72" t="s">
        <v>35</v>
      </c>
      <c r="C13" s="98"/>
      <c r="D13" s="98"/>
      <c r="E13" s="98"/>
      <c r="F13" s="98"/>
      <c r="G13" s="98"/>
      <c r="H13" s="98"/>
      <c r="I13" s="98"/>
      <c r="J13" s="75"/>
      <c r="R13" s="75"/>
    </row>
    <row r="14" spans="1:21" x14ac:dyDescent="0.3">
      <c r="A14" s="60"/>
      <c r="B14" s="87"/>
      <c r="C14" s="98"/>
      <c r="D14" s="98"/>
      <c r="E14" s="98"/>
      <c r="F14" s="98"/>
      <c r="G14" s="98"/>
      <c r="H14" s="98"/>
      <c r="I14" s="98"/>
      <c r="J14" s="75"/>
      <c r="N14" s="75"/>
      <c r="R14" s="75"/>
    </row>
    <row r="15" spans="1:21" s="104" customFormat="1" ht="24" customHeight="1" x14ac:dyDescent="0.3">
      <c r="A15" s="84"/>
      <c r="B15" s="171" t="s">
        <v>86</v>
      </c>
      <c r="C15" s="167" t="s">
        <v>19</v>
      </c>
      <c r="D15" s="165"/>
      <c r="E15" s="165"/>
      <c r="F15" s="101"/>
      <c r="G15" s="165" t="s">
        <v>20</v>
      </c>
      <c r="H15" s="165"/>
      <c r="I15" s="165"/>
      <c r="J15" s="102"/>
      <c r="K15" s="167" t="s">
        <v>21</v>
      </c>
      <c r="L15" s="165"/>
      <c r="M15" s="165"/>
      <c r="N15" s="103"/>
      <c r="O15" s="165" t="s">
        <v>22</v>
      </c>
      <c r="P15" s="165"/>
      <c r="Q15" s="165"/>
      <c r="R15" s="102"/>
      <c r="S15" s="165" t="s">
        <v>33</v>
      </c>
      <c r="T15" s="165"/>
      <c r="U15" s="165"/>
    </row>
    <row r="16" spans="1:21" x14ac:dyDescent="0.3">
      <c r="A16" s="60"/>
      <c r="B16" s="171"/>
      <c r="C16" s="105"/>
      <c r="D16" s="105"/>
      <c r="E16" s="105"/>
      <c r="F16" s="98"/>
      <c r="G16" s="105"/>
      <c r="H16" s="105"/>
      <c r="I16" s="105"/>
      <c r="J16" s="106"/>
      <c r="K16" s="105"/>
      <c r="L16" s="105"/>
      <c r="M16" s="105"/>
      <c r="N16" s="106"/>
      <c r="O16" s="105"/>
      <c r="P16" s="105"/>
      <c r="Q16" s="105"/>
      <c r="R16" s="106"/>
      <c r="S16" s="105"/>
      <c r="T16" s="105"/>
      <c r="U16" s="105"/>
    </row>
    <row r="17" spans="1:21" x14ac:dyDescent="0.3">
      <c r="A17" s="60"/>
      <c r="B17" s="171"/>
      <c r="C17" s="107" t="s">
        <v>26</v>
      </c>
      <c r="D17" s="107" t="s">
        <v>27</v>
      </c>
      <c r="E17" s="107" t="s">
        <v>18</v>
      </c>
      <c r="F17" s="98"/>
      <c r="G17" s="107" t="s">
        <v>26</v>
      </c>
      <c r="H17" s="107" t="s">
        <v>27</v>
      </c>
      <c r="I17" s="107" t="s">
        <v>18</v>
      </c>
      <c r="J17" s="106"/>
      <c r="K17" s="107" t="s">
        <v>26</v>
      </c>
      <c r="L17" s="107" t="s">
        <v>27</v>
      </c>
      <c r="M17" s="107" t="s">
        <v>18</v>
      </c>
      <c r="N17" s="106"/>
      <c r="O17" s="107" t="s">
        <v>26</v>
      </c>
      <c r="P17" s="107" t="s">
        <v>27</v>
      </c>
      <c r="Q17" s="107" t="s">
        <v>18</v>
      </c>
      <c r="R17" s="106"/>
      <c r="S17" s="107" t="s">
        <v>26</v>
      </c>
      <c r="T17" s="107" t="s">
        <v>27</v>
      </c>
      <c r="U17" s="107" t="s">
        <v>18</v>
      </c>
    </row>
    <row r="18" spans="1:21" x14ac:dyDescent="0.3">
      <c r="A18" s="60"/>
      <c r="B18" s="116"/>
      <c r="C18" s="88"/>
      <c r="D18" s="88"/>
      <c r="E18" s="88"/>
      <c r="F18" s="98"/>
      <c r="G18" s="88"/>
      <c r="H18" s="88"/>
      <c r="I18" s="88"/>
      <c r="J18" s="88"/>
      <c r="K18" s="88"/>
      <c r="L18" s="88"/>
      <c r="M18" s="88"/>
      <c r="N18" s="117"/>
      <c r="O18" s="88"/>
      <c r="P18" s="88"/>
      <c r="Q18" s="88"/>
      <c r="R18" s="88"/>
      <c r="S18" s="88"/>
      <c r="T18" s="88"/>
      <c r="U18" s="88"/>
    </row>
    <row r="19" spans="1:21" x14ac:dyDescent="0.3">
      <c r="A19" s="60"/>
      <c r="B19" s="132" t="s">
        <v>78</v>
      </c>
      <c r="C19" s="121">
        <v>2271624.1444198769</v>
      </c>
      <c r="D19" s="121">
        <v>51958.491722539948</v>
      </c>
      <c r="E19" s="121">
        <f>+C19+D19</f>
        <v>2323582.6361424169</v>
      </c>
      <c r="F19" s="122"/>
      <c r="G19" s="121">
        <v>598460.89788641164</v>
      </c>
      <c r="H19" s="121">
        <v>34782.608396489944</v>
      </c>
      <c r="I19" s="121">
        <f>+G19+H19</f>
        <v>633243.50628290162</v>
      </c>
      <c r="J19" s="121"/>
      <c r="K19" s="121">
        <v>279823.96365746984</v>
      </c>
      <c r="L19" s="121">
        <v>15453.327455280005</v>
      </c>
      <c r="M19" s="121">
        <f>+K19+L19</f>
        <v>295277.29111274984</v>
      </c>
      <c r="N19" s="121"/>
      <c r="O19" s="121">
        <v>705378.91355232277</v>
      </c>
      <c r="P19" s="121">
        <v>94679.495167270754</v>
      </c>
      <c r="Q19" s="121">
        <f>+O19+P19</f>
        <v>800058.40871959354</v>
      </c>
      <c r="R19" s="121"/>
      <c r="S19" s="123">
        <f>+C19+G19+K19+O19</f>
        <v>3855287.9195160815</v>
      </c>
      <c r="T19" s="123">
        <f>+D19+H19+L19+P19</f>
        <v>196873.92274158064</v>
      </c>
      <c r="U19" s="123">
        <f>+S19+T19</f>
        <v>4052161.8422576622</v>
      </c>
    </row>
    <row r="20" spans="1:21" x14ac:dyDescent="0.3">
      <c r="B20" s="133" t="s">
        <v>79</v>
      </c>
      <c r="C20" s="124">
        <v>1491997.144548058</v>
      </c>
      <c r="D20" s="124">
        <v>189688.88458586016</v>
      </c>
      <c r="E20" s="125">
        <f t="shared" ref="E20:E23" si="0">+C20+D20</f>
        <v>1681686.0291339182</v>
      </c>
      <c r="F20" s="124"/>
      <c r="G20" s="124">
        <v>846131.83810188062</v>
      </c>
      <c r="H20" s="124">
        <v>243123.8013576899</v>
      </c>
      <c r="I20" s="125">
        <f t="shared" ref="I20:I23" si="1">+G20+H20</f>
        <v>1089255.6394595704</v>
      </c>
      <c r="J20" s="124"/>
      <c r="K20" s="124">
        <v>397010.10542033939</v>
      </c>
      <c r="L20" s="124">
        <v>96668.44648852988</v>
      </c>
      <c r="M20" s="125">
        <f t="shared" ref="M20:M23" si="2">+K20+L20</f>
        <v>493678.5519088693</v>
      </c>
      <c r="N20" s="124"/>
      <c r="O20" s="124">
        <v>660961.33009535458</v>
      </c>
      <c r="P20" s="124">
        <v>283309.77008866088</v>
      </c>
      <c r="Q20" s="125">
        <f t="shared" ref="Q20:Q23" si="3">+O20+P20</f>
        <v>944271.10018401546</v>
      </c>
      <c r="R20" s="124"/>
      <c r="S20" s="126">
        <f t="shared" ref="S20:T23" si="4">+C20+G20+K20+O20</f>
        <v>3396100.4181656325</v>
      </c>
      <c r="T20" s="126">
        <f t="shared" si="4"/>
        <v>812790.90252074087</v>
      </c>
      <c r="U20" s="126">
        <f t="shared" ref="U20:U23" si="5">+S20+T20</f>
        <v>4208891.3206863739</v>
      </c>
    </row>
    <row r="21" spans="1:21" x14ac:dyDescent="0.3">
      <c r="B21" s="133" t="s">
        <v>80</v>
      </c>
      <c r="C21" s="124">
        <v>1354280.4023833841</v>
      </c>
      <c r="D21" s="124">
        <v>373750.8328260298</v>
      </c>
      <c r="E21" s="125">
        <f t="shared" si="0"/>
        <v>1728031.2352094138</v>
      </c>
      <c r="F21" s="124"/>
      <c r="G21" s="124">
        <v>1277734.6993085106</v>
      </c>
      <c r="H21" s="124">
        <v>853134.15904503071</v>
      </c>
      <c r="I21" s="125">
        <f t="shared" si="1"/>
        <v>2130868.8583535412</v>
      </c>
      <c r="J21" s="124"/>
      <c r="K21" s="124">
        <v>929915.20765812311</v>
      </c>
      <c r="L21" s="124">
        <v>508546.78891875065</v>
      </c>
      <c r="M21" s="125">
        <f t="shared" si="2"/>
        <v>1438461.9965768738</v>
      </c>
      <c r="N21" s="124"/>
      <c r="O21" s="124">
        <v>1703174.3959815474</v>
      </c>
      <c r="P21" s="124">
        <v>1120193.1359101797</v>
      </c>
      <c r="Q21" s="125">
        <f t="shared" si="3"/>
        <v>2823367.5318917269</v>
      </c>
      <c r="R21" s="124"/>
      <c r="S21" s="126">
        <f t="shared" si="4"/>
        <v>5265104.7053315658</v>
      </c>
      <c r="T21" s="126">
        <f t="shared" si="4"/>
        <v>2855624.9166999906</v>
      </c>
      <c r="U21" s="126">
        <f t="shared" si="5"/>
        <v>8120729.6220315564</v>
      </c>
    </row>
    <row r="22" spans="1:21" x14ac:dyDescent="0.3">
      <c r="B22" s="133" t="s">
        <v>81</v>
      </c>
      <c r="C22" s="124">
        <v>630854.52168909041</v>
      </c>
      <c r="D22" s="124">
        <v>324997.15521568002</v>
      </c>
      <c r="E22" s="125">
        <f t="shared" si="0"/>
        <v>955851.67690477043</v>
      </c>
      <c r="F22" s="124"/>
      <c r="G22" s="124">
        <v>716227.82052164956</v>
      </c>
      <c r="H22" s="124">
        <v>940471.23034350935</v>
      </c>
      <c r="I22" s="125">
        <f t="shared" si="1"/>
        <v>1656699.0508651589</v>
      </c>
      <c r="J22" s="124"/>
      <c r="K22" s="124">
        <v>796695.62302768917</v>
      </c>
      <c r="L22" s="124">
        <v>1141719.7069175104</v>
      </c>
      <c r="M22" s="125">
        <f t="shared" si="2"/>
        <v>1938415.3299451997</v>
      </c>
      <c r="N22" s="124"/>
      <c r="O22" s="124">
        <v>3718326.1610129783</v>
      </c>
      <c r="P22" s="124">
        <v>3467135.5118835862</v>
      </c>
      <c r="Q22" s="125">
        <f t="shared" si="3"/>
        <v>7185461.672896564</v>
      </c>
      <c r="R22" s="124"/>
      <c r="S22" s="126">
        <f t="shared" si="4"/>
        <v>5862104.126251407</v>
      </c>
      <c r="T22" s="126">
        <f t="shared" si="4"/>
        <v>5874323.6043602861</v>
      </c>
      <c r="U22" s="126">
        <f t="shared" si="5"/>
        <v>11736427.730611693</v>
      </c>
    </row>
    <row r="23" spans="1:21" x14ac:dyDescent="0.3">
      <c r="B23" s="133" t="s">
        <v>82</v>
      </c>
      <c r="C23" s="127">
        <v>1527900.0237222894</v>
      </c>
      <c r="D23" s="127">
        <v>1742999.3137421105</v>
      </c>
      <c r="E23" s="128">
        <f t="shared" si="0"/>
        <v>3270899.3374643996</v>
      </c>
      <c r="F23" s="124"/>
      <c r="G23" s="127">
        <v>1128448.2304342089</v>
      </c>
      <c r="H23" s="127">
        <v>1171776.3908168194</v>
      </c>
      <c r="I23" s="128">
        <f t="shared" si="1"/>
        <v>2300224.621251028</v>
      </c>
      <c r="J23" s="124"/>
      <c r="K23" s="127">
        <v>1086065.5634855896</v>
      </c>
      <c r="L23" s="127">
        <v>1888253.0315734514</v>
      </c>
      <c r="M23" s="128">
        <f t="shared" si="2"/>
        <v>2974318.5950590409</v>
      </c>
      <c r="N23" s="124"/>
      <c r="O23" s="127">
        <v>27327935.075753495</v>
      </c>
      <c r="P23" s="127">
        <v>45045568.793062471</v>
      </c>
      <c r="Q23" s="128">
        <f t="shared" si="3"/>
        <v>72373503.868815958</v>
      </c>
      <c r="R23" s="124"/>
      <c r="S23" s="129">
        <f t="shared" si="4"/>
        <v>31070348.893395584</v>
      </c>
      <c r="T23" s="129">
        <f t="shared" si="4"/>
        <v>49848597.529194854</v>
      </c>
      <c r="U23" s="129">
        <f t="shared" si="5"/>
        <v>80918946.422590435</v>
      </c>
    </row>
    <row r="24" spans="1:21" x14ac:dyDescent="0.3">
      <c r="B24" s="134" t="s">
        <v>54</v>
      </c>
      <c r="C24" s="130">
        <f>SUM(C19:C23)</f>
        <v>7276656.2367626987</v>
      </c>
      <c r="D24" s="130">
        <f>SUM(D19:D23)</f>
        <v>2683394.6780922203</v>
      </c>
      <c r="E24" s="130">
        <f>SUM(E19:E23)</f>
        <v>9960050.9148549177</v>
      </c>
      <c r="F24" s="124"/>
      <c r="G24" s="130">
        <f>SUM(G19:G23)</f>
        <v>4567003.4862526609</v>
      </c>
      <c r="H24" s="130">
        <f>SUM(H19:H23)</f>
        <v>3243288.1899595391</v>
      </c>
      <c r="I24" s="130">
        <f>SUM(I19:I23)</f>
        <v>7810291.6762122009</v>
      </c>
      <c r="J24" s="124"/>
      <c r="K24" s="130">
        <f>SUM(K19:K23)</f>
        <v>3489510.4632492112</v>
      </c>
      <c r="L24" s="130">
        <f>SUM(L19:L23)</f>
        <v>3650641.3013535226</v>
      </c>
      <c r="M24" s="130">
        <f>SUM(M19:M23)</f>
        <v>7140151.7646027338</v>
      </c>
      <c r="N24" s="124"/>
      <c r="O24" s="130">
        <f>SUM(O19:O23)</f>
        <v>34115775.876395702</v>
      </c>
      <c r="P24" s="130">
        <f>SUM(P19:P23)</f>
        <v>50010886.706112169</v>
      </c>
      <c r="Q24" s="130">
        <f>SUM(Q19:Q23)</f>
        <v>84126662.582507864</v>
      </c>
      <c r="R24" s="124"/>
      <c r="S24" s="131">
        <f>SUM(S19:S23)</f>
        <v>49448946.062660277</v>
      </c>
      <c r="T24" s="131">
        <f>SUM(T19:T23)</f>
        <v>59588210.87551745</v>
      </c>
      <c r="U24" s="131">
        <f>SUM(U19:U23)</f>
        <v>109037156.93817772</v>
      </c>
    </row>
    <row r="26" spans="1:21" ht="15" thickBot="1" x14ac:dyDescent="0.35">
      <c r="A26" s="60"/>
      <c r="B26" s="85"/>
      <c r="C26" s="99"/>
      <c r="D26" s="99"/>
      <c r="E26" s="99"/>
      <c r="F26" s="99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  <row r="27" spans="1:21" x14ac:dyDescent="0.3">
      <c r="A27" s="60"/>
      <c r="B27" s="60"/>
      <c r="C27" s="98"/>
      <c r="D27" s="98"/>
      <c r="E27" s="98"/>
      <c r="F27" s="98"/>
      <c r="G27" s="98"/>
      <c r="H27" s="98"/>
      <c r="I27" s="98"/>
      <c r="J27" s="98"/>
    </row>
    <row r="28" spans="1:21" x14ac:dyDescent="0.3">
      <c r="A28" s="60"/>
      <c r="B28" s="60"/>
      <c r="C28" s="98"/>
      <c r="D28" s="98"/>
      <c r="E28" s="98"/>
      <c r="F28" s="98"/>
      <c r="G28" s="98"/>
      <c r="H28" s="98"/>
      <c r="I28" s="98"/>
      <c r="J28" s="98"/>
    </row>
    <row r="29" spans="1:21" ht="16.2" x14ac:dyDescent="0.35">
      <c r="A29" s="60"/>
      <c r="B29" s="72" t="s">
        <v>55</v>
      </c>
      <c r="C29" s="98"/>
      <c r="D29" s="98"/>
      <c r="E29" s="98"/>
      <c r="F29" s="98"/>
      <c r="G29" s="98"/>
      <c r="H29" s="98"/>
      <c r="I29" s="98"/>
      <c r="J29" s="75"/>
      <c r="R29" s="75"/>
    </row>
    <row r="30" spans="1:21" x14ac:dyDescent="0.3">
      <c r="A30" s="60"/>
      <c r="B30" s="87"/>
      <c r="C30" s="98"/>
      <c r="D30" s="98"/>
      <c r="E30" s="98"/>
      <c r="F30" s="98"/>
      <c r="G30" s="98"/>
      <c r="H30" s="98"/>
      <c r="I30" s="98"/>
      <c r="J30" s="75"/>
      <c r="N30" s="75"/>
      <c r="R30" s="75"/>
    </row>
    <row r="31" spans="1:21" s="104" customFormat="1" ht="24" customHeight="1" x14ac:dyDescent="0.3">
      <c r="A31" s="84"/>
      <c r="B31" s="171" t="s">
        <v>86</v>
      </c>
      <c r="C31" s="167" t="s">
        <v>19</v>
      </c>
      <c r="D31" s="165"/>
      <c r="E31" s="165"/>
      <c r="F31" s="101"/>
      <c r="G31" s="165" t="s">
        <v>20</v>
      </c>
      <c r="H31" s="165"/>
      <c r="I31" s="165"/>
      <c r="J31" s="102"/>
      <c r="K31" s="167" t="s">
        <v>21</v>
      </c>
      <c r="L31" s="165"/>
      <c r="M31" s="165"/>
      <c r="N31" s="103"/>
      <c r="O31" s="165" t="s">
        <v>22</v>
      </c>
      <c r="P31" s="165"/>
      <c r="Q31" s="165"/>
      <c r="R31" s="102"/>
      <c r="S31" s="165" t="s">
        <v>33</v>
      </c>
      <c r="T31" s="165"/>
      <c r="U31" s="165"/>
    </row>
    <row r="32" spans="1:21" x14ac:dyDescent="0.3">
      <c r="A32" s="60"/>
      <c r="B32" s="171"/>
      <c r="C32" s="105"/>
      <c r="D32" s="105"/>
      <c r="E32" s="105"/>
      <c r="F32" s="98"/>
      <c r="G32" s="105"/>
      <c r="H32" s="105"/>
      <c r="I32" s="105"/>
      <c r="J32" s="106"/>
      <c r="K32" s="105"/>
      <c r="L32" s="105"/>
      <c r="M32" s="105"/>
      <c r="N32" s="106"/>
      <c r="O32" s="105"/>
      <c r="P32" s="105"/>
      <c r="Q32" s="105"/>
      <c r="R32" s="106"/>
      <c r="S32" s="105"/>
      <c r="T32" s="105"/>
      <c r="U32" s="105"/>
    </row>
    <row r="33" spans="1:23" x14ac:dyDescent="0.3">
      <c r="A33" s="60"/>
      <c r="B33" s="171"/>
      <c r="C33" s="107" t="s">
        <v>26</v>
      </c>
      <c r="D33" s="107" t="s">
        <v>27</v>
      </c>
      <c r="E33" s="107" t="s">
        <v>18</v>
      </c>
      <c r="F33" s="98"/>
      <c r="G33" s="107" t="s">
        <v>26</v>
      </c>
      <c r="H33" s="107" t="s">
        <v>27</v>
      </c>
      <c r="I33" s="107" t="s">
        <v>18</v>
      </c>
      <c r="J33" s="106"/>
      <c r="K33" s="107" t="s">
        <v>26</v>
      </c>
      <c r="L33" s="107" t="s">
        <v>27</v>
      </c>
      <c r="M33" s="107" t="s">
        <v>18</v>
      </c>
      <c r="N33" s="106"/>
      <c r="O33" s="107" t="s">
        <v>26</v>
      </c>
      <c r="P33" s="107" t="s">
        <v>27</v>
      </c>
      <c r="Q33" s="107" t="s">
        <v>18</v>
      </c>
      <c r="R33" s="106"/>
      <c r="S33" s="107" t="s">
        <v>26</v>
      </c>
      <c r="T33" s="107" t="s">
        <v>27</v>
      </c>
      <c r="U33" s="107" t="s">
        <v>18</v>
      </c>
    </row>
    <row r="34" spans="1:23" x14ac:dyDescent="0.3">
      <c r="A34" s="60"/>
      <c r="B34" s="116"/>
      <c r="C34" s="88"/>
      <c r="D34" s="88"/>
      <c r="E34" s="88"/>
      <c r="F34" s="98"/>
      <c r="G34" s="88"/>
      <c r="H34" s="88"/>
      <c r="I34" s="88"/>
      <c r="J34" s="88"/>
      <c r="K34" s="88"/>
      <c r="L34" s="88"/>
      <c r="M34" s="88"/>
      <c r="N34" s="117"/>
      <c r="O34" s="88"/>
      <c r="P34" s="88"/>
      <c r="Q34" s="88"/>
      <c r="R34" s="88"/>
      <c r="S34" s="88"/>
      <c r="T34" s="88"/>
      <c r="U34" s="88"/>
    </row>
    <row r="35" spans="1:23" x14ac:dyDescent="0.3">
      <c r="A35" s="60"/>
      <c r="B35" s="132" t="s">
        <v>78</v>
      </c>
      <c r="C35" s="121">
        <v>283011</v>
      </c>
      <c r="D35" s="121">
        <v>2176</v>
      </c>
      <c r="E35" s="121">
        <f t="shared" ref="E35:E39" si="6">+C35+D35</f>
        <v>285187</v>
      </c>
      <c r="F35" s="122"/>
      <c r="G35" s="121">
        <v>50627</v>
      </c>
      <c r="H35" s="121">
        <v>1685</v>
      </c>
      <c r="I35" s="121">
        <f t="shared" ref="I35:I39" si="7">+G35+H35</f>
        <v>52312</v>
      </c>
      <c r="J35" s="121"/>
      <c r="K35" s="121">
        <v>22964</v>
      </c>
      <c r="L35" s="121">
        <v>784</v>
      </c>
      <c r="M35" s="121">
        <f t="shared" ref="M35:M39" si="8">+K35+L35</f>
        <v>23748</v>
      </c>
      <c r="N35" s="121"/>
      <c r="O35" s="121">
        <v>73263</v>
      </c>
      <c r="P35" s="121">
        <v>7139</v>
      </c>
      <c r="Q35" s="121">
        <f t="shared" ref="Q35:Q39" si="9">+O35+P35</f>
        <v>80402</v>
      </c>
      <c r="R35" s="121"/>
      <c r="S35" s="123">
        <f>+C35+G35+K35+O35</f>
        <v>429865</v>
      </c>
      <c r="T35" s="123">
        <f>+D35+H35+L35+P35</f>
        <v>11784</v>
      </c>
      <c r="U35" s="123">
        <f>+S35+T35</f>
        <v>441649</v>
      </c>
      <c r="V35" s="135"/>
    </row>
    <row r="36" spans="1:23" x14ac:dyDescent="0.3">
      <c r="B36" s="133" t="s">
        <v>79</v>
      </c>
      <c r="C36" s="124">
        <v>18464</v>
      </c>
      <c r="D36" s="124">
        <v>2118</v>
      </c>
      <c r="E36" s="125">
        <f t="shared" si="6"/>
        <v>20582</v>
      </c>
      <c r="F36" s="124"/>
      <c r="G36" s="124">
        <v>9714</v>
      </c>
      <c r="H36" s="124">
        <v>2506</v>
      </c>
      <c r="I36" s="125">
        <f t="shared" si="7"/>
        <v>12220</v>
      </c>
      <c r="J36" s="124"/>
      <c r="K36" s="124">
        <v>4466</v>
      </c>
      <c r="L36" s="124">
        <v>990</v>
      </c>
      <c r="M36" s="125">
        <f t="shared" si="8"/>
        <v>5456</v>
      </c>
      <c r="N36" s="124"/>
      <c r="O36" s="124">
        <v>7562</v>
      </c>
      <c r="P36" s="124">
        <v>3067</v>
      </c>
      <c r="Q36" s="125">
        <f t="shared" si="9"/>
        <v>10629</v>
      </c>
      <c r="R36" s="124"/>
      <c r="S36" s="126">
        <f t="shared" ref="S36:S39" si="10">+C36+G36+K36+O36</f>
        <v>40206</v>
      </c>
      <c r="T36" s="126">
        <f t="shared" ref="T36:T39" si="11">+D36+H36+L36+P36</f>
        <v>8681</v>
      </c>
      <c r="U36" s="126">
        <f t="shared" ref="U36:U39" si="12">+S36+T36</f>
        <v>48887</v>
      </c>
      <c r="V36" s="135"/>
    </row>
    <row r="37" spans="1:23" x14ac:dyDescent="0.3">
      <c r="B37" s="133" t="s">
        <v>80</v>
      </c>
      <c r="C37" s="124">
        <v>5397</v>
      </c>
      <c r="D37" s="124">
        <v>1413</v>
      </c>
      <c r="E37" s="125">
        <f t="shared" si="6"/>
        <v>6810</v>
      </c>
      <c r="F37" s="124"/>
      <c r="G37" s="124">
        <v>5053</v>
      </c>
      <c r="H37" s="124">
        <v>3083</v>
      </c>
      <c r="I37" s="125">
        <f t="shared" si="7"/>
        <v>8136</v>
      </c>
      <c r="J37" s="124"/>
      <c r="K37" s="124">
        <v>3482</v>
      </c>
      <c r="L37" s="124">
        <v>1729</v>
      </c>
      <c r="M37" s="125">
        <f t="shared" si="8"/>
        <v>5211</v>
      </c>
      <c r="N37" s="124"/>
      <c r="O37" s="124">
        <v>6128</v>
      </c>
      <c r="P37" s="124">
        <v>3837</v>
      </c>
      <c r="Q37" s="125">
        <f t="shared" si="9"/>
        <v>9965</v>
      </c>
      <c r="R37" s="124"/>
      <c r="S37" s="126">
        <f t="shared" si="10"/>
        <v>20060</v>
      </c>
      <c r="T37" s="126">
        <f t="shared" si="11"/>
        <v>10062</v>
      </c>
      <c r="U37" s="126">
        <f t="shared" si="12"/>
        <v>30122</v>
      </c>
      <c r="V37" s="135"/>
    </row>
    <row r="38" spans="1:23" x14ac:dyDescent="0.3">
      <c r="B38" s="133" t="s">
        <v>81</v>
      </c>
      <c r="C38" s="124">
        <v>838</v>
      </c>
      <c r="D38" s="124">
        <v>395</v>
      </c>
      <c r="E38" s="125">
        <f t="shared" si="6"/>
        <v>1233</v>
      </c>
      <c r="F38" s="124"/>
      <c r="G38" s="124">
        <v>940</v>
      </c>
      <c r="H38" s="124">
        <v>1166</v>
      </c>
      <c r="I38" s="125">
        <f t="shared" si="7"/>
        <v>2106</v>
      </c>
      <c r="J38" s="124"/>
      <c r="K38" s="124">
        <v>1014</v>
      </c>
      <c r="L38" s="124">
        <v>1327</v>
      </c>
      <c r="M38" s="125">
        <f t="shared" si="8"/>
        <v>2341</v>
      </c>
      <c r="N38" s="124"/>
      <c r="O38" s="124">
        <v>4386</v>
      </c>
      <c r="P38" s="124">
        <v>3725</v>
      </c>
      <c r="Q38" s="125">
        <f t="shared" si="9"/>
        <v>8111</v>
      </c>
      <c r="R38" s="124"/>
      <c r="S38" s="126">
        <f t="shared" si="10"/>
        <v>7178</v>
      </c>
      <c r="T38" s="126">
        <f t="shared" si="11"/>
        <v>6613</v>
      </c>
      <c r="U38" s="126">
        <f t="shared" si="12"/>
        <v>13791</v>
      </c>
      <c r="V38" s="135"/>
    </row>
    <row r="39" spans="1:23" x14ac:dyDescent="0.3">
      <c r="B39" s="133" t="s">
        <v>82</v>
      </c>
      <c r="C39" s="127">
        <v>239</v>
      </c>
      <c r="D39" s="127">
        <v>267</v>
      </c>
      <c r="E39" s="128">
        <f t="shared" si="6"/>
        <v>506</v>
      </c>
      <c r="F39" s="124"/>
      <c r="G39" s="127">
        <v>254</v>
      </c>
      <c r="H39" s="127">
        <v>289</v>
      </c>
      <c r="I39" s="128">
        <f t="shared" si="7"/>
        <v>543</v>
      </c>
      <c r="J39" s="124"/>
      <c r="K39" s="127">
        <v>278</v>
      </c>
      <c r="L39" s="127">
        <v>493</v>
      </c>
      <c r="M39" s="128">
        <f t="shared" si="8"/>
        <v>771</v>
      </c>
      <c r="N39" s="124"/>
      <c r="O39" s="127">
        <v>3967</v>
      </c>
      <c r="P39" s="127">
        <v>5158</v>
      </c>
      <c r="Q39" s="128">
        <f t="shared" si="9"/>
        <v>9125</v>
      </c>
      <c r="R39" s="124"/>
      <c r="S39" s="129">
        <f t="shared" si="10"/>
        <v>4738</v>
      </c>
      <c r="T39" s="129">
        <f t="shared" si="11"/>
        <v>6207</v>
      </c>
      <c r="U39" s="129">
        <f t="shared" si="12"/>
        <v>10945</v>
      </c>
      <c r="V39" s="135"/>
    </row>
    <row r="40" spans="1:23" x14ac:dyDescent="0.3">
      <c r="B40" s="134" t="s">
        <v>54</v>
      </c>
      <c r="C40" s="130">
        <f>SUM(C35:C39)</f>
        <v>307949</v>
      </c>
      <c r="D40" s="130">
        <f>SUM(D35:D39)</f>
        <v>6369</v>
      </c>
      <c r="E40" s="130">
        <f>SUM(E35:E39)</f>
        <v>314318</v>
      </c>
      <c r="F40" s="124"/>
      <c r="G40" s="130">
        <f>SUM(G35:G39)</f>
        <v>66588</v>
      </c>
      <c r="H40" s="130">
        <f>SUM(H35:H39)</f>
        <v>8729</v>
      </c>
      <c r="I40" s="130">
        <f>SUM(I35:I39)</f>
        <v>75317</v>
      </c>
      <c r="J40" s="124"/>
      <c r="K40" s="130">
        <f>SUM(K35:K39)</f>
        <v>32204</v>
      </c>
      <c r="L40" s="130">
        <f>SUM(L35:L39)</f>
        <v>5323</v>
      </c>
      <c r="M40" s="130">
        <f>SUM(M35:M39)</f>
        <v>37527</v>
      </c>
      <c r="N40" s="124"/>
      <c r="O40" s="130">
        <f>SUM(O35:O39)</f>
        <v>95306</v>
      </c>
      <c r="P40" s="130">
        <f>SUM(P35:P39)</f>
        <v>22926</v>
      </c>
      <c r="Q40" s="130">
        <f>SUM(Q35:Q39)</f>
        <v>118232</v>
      </c>
      <c r="R40" s="124"/>
      <c r="S40" s="131">
        <f>SUM(S35:S39)</f>
        <v>502047</v>
      </c>
      <c r="T40" s="131">
        <f>SUM(T35:T39)</f>
        <v>43347</v>
      </c>
      <c r="U40" s="131">
        <f>SUM(U35:U39)</f>
        <v>545394</v>
      </c>
    </row>
    <row r="42" spans="1:23" s="86" customFormat="1" x14ac:dyDescent="0.3">
      <c r="A42" s="62"/>
      <c r="B42" s="62"/>
      <c r="V42" s="62"/>
      <c r="W42" s="62"/>
    </row>
    <row r="43" spans="1:23" x14ac:dyDescent="0.3">
      <c r="B43" s="62" t="s">
        <v>83</v>
      </c>
      <c r="S43" s="62"/>
      <c r="T43" s="62"/>
      <c r="U43" s="62"/>
    </row>
  </sheetData>
  <mergeCells count="14">
    <mergeCell ref="S31:U31"/>
    <mergeCell ref="B8:U8"/>
    <mergeCell ref="B9:U9"/>
    <mergeCell ref="B15:B17"/>
    <mergeCell ref="C15:E15"/>
    <mergeCell ref="G15:I15"/>
    <mergeCell ref="K15:M15"/>
    <mergeCell ref="O15:Q15"/>
    <mergeCell ref="S15:U15"/>
    <mergeCell ref="B31:B33"/>
    <mergeCell ref="C31:E31"/>
    <mergeCell ref="G31:I31"/>
    <mergeCell ref="K31:M31"/>
    <mergeCell ref="O31:Q31"/>
  </mergeCells>
  <hyperlinks>
    <hyperlink ref="B1" location="Índice!A1" display="Ir a inicio" xr:uid="{AEC78825-EB11-4E7A-AD47-A30BA0A28AC4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3B18-FEA8-40B8-A293-14496167966E}">
  <sheetPr>
    <pageSetUpPr fitToPage="1"/>
  </sheetPr>
  <dimension ref="A1:W49"/>
  <sheetViews>
    <sheetView showGridLines="0" zoomScaleNormal="100" workbookViewId="0">
      <selection activeCell="B1" sqref="B1"/>
    </sheetView>
  </sheetViews>
  <sheetFormatPr baseColWidth="10" defaultColWidth="11.44140625" defaultRowHeight="14.4" x14ac:dyDescent="0.3"/>
  <cols>
    <col min="1" max="1" width="1.6640625" style="62" customWidth="1"/>
    <col min="2" max="2" width="36.6640625" style="62" customWidth="1"/>
    <col min="3" max="5" width="12.33203125" style="86" customWidth="1"/>
    <col min="6" max="6" width="2.6640625" style="86" customWidth="1"/>
    <col min="7" max="9" width="12.33203125" style="86" customWidth="1"/>
    <col min="10" max="10" width="2.6640625" style="86" customWidth="1"/>
    <col min="11" max="13" width="12.33203125" style="86" customWidth="1"/>
    <col min="14" max="14" width="2.6640625" style="86" customWidth="1"/>
    <col min="15" max="17" width="12.33203125" style="86" customWidth="1"/>
    <col min="18" max="18" width="2.6640625" style="86" customWidth="1"/>
    <col min="19" max="21" width="14.33203125" style="86" customWidth="1"/>
    <col min="22" max="16384" width="11.44140625" style="62"/>
  </cols>
  <sheetData>
    <row r="1" spans="1:21" x14ac:dyDescent="0.3">
      <c r="A1" s="82"/>
      <c r="B1" s="177" t="s">
        <v>12</v>
      </c>
      <c r="C1" s="98"/>
      <c r="D1" s="98"/>
      <c r="E1" s="98"/>
      <c r="F1" s="98"/>
      <c r="G1" s="98"/>
      <c r="H1" s="98"/>
      <c r="I1" s="98"/>
      <c r="J1" s="98"/>
    </row>
    <row r="2" spans="1:21" x14ac:dyDescent="0.3">
      <c r="A2" s="83"/>
      <c r="B2" s="82"/>
      <c r="C2" s="98"/>
      <c r="D2" s="98"/>
      <c r="E2" s="98"/>
      <c r="F2" s="98"/>
    </row>
    <row r="3" spans="1:21" x14ac:dyDescent="0.3">
      <c r="A3" s="83"/>
      <c r="B3" s="82"/>
      <c r="C3" s="98"/>
      <c r="D3" s="98"/>
      <c r="E3" s="98"/>
      <c r="F3" s="98"/>
    </row>
    <row r="4" spans="1:21" x14ac:dyDescent="0.3">
      <c r="A4" s="83"/>
      <c r="B4" s="82"/>
      <c r="C4" s="98"/>
      <c r="D4" s="98"/>
      <c r="E4" s="98"/>
      <c r="F4" s="98"/>
    </row>
    <row r="5" spans="1:21" x14ac:dyDescent="0.3">
      <c r="A5" s="83"/>
      <c r="B5" s="82"/>
      <c r="C5" s="98"/>
      <c r="D5" s="98"/>
      <c r="E5" s="98"/>
      <c r="F5" s="98"/>
    </row>
    <row r="6" spans="1:21" x14ac:dyDescent="0.3">
      <c r="A6" s="83"/>
      <c r="B6" s="82"/>
      <c r="C6" s="98"/>
      <c r="D6" s="98"/>
      <c r="E6" s="98"/>
      <c r="F6" s="98"/>
    </row>
    <row r="7" spans="1:21" x14ac:dyDescent="0.3">
      <c r="A7" s="83"/>
      <c r="B7" s="82"/>
      <c r="C7" s="98"/>
      <c r="D7" s="98"/>
      <c r="E7" s="98"/>
      <c r="F7" s="98"/>
    </row>
    <row r="8" spans="1:21" ht="27" x14ac:dyDescent="0.3">
      <c r="A8" s="60"/>
      <c r="B8" s="164" t="s">
        <v>132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spans="1:21" x14ac:dyDescent="0.3">
      <c r="A9" s="60"/>
      <c r="B9" s="157">
        <f>+Carátula!B17</f>
        <v>45291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spans="1:21" ht="15" thickBot="1" x14ac:dyDescent="0.35">
      <c r="A10" s="60"/>
      <c r="B10" s="85"/>
      <c r="C10" s="99"/>
      <c r="D10" s="99"/>
      <c r="E10" s="99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pans="1:21" x14ac:dyDescent="0.3">
      <c r="A11" s="60"/>
      <c r="B11" s="60"/>
      <c r="C11" s="98"/>
      <c r="D11" s="98"/>
      <c r="E11" s="98"/>
      <c r="F11" s="98"/>
      <c r="G11" s="98"/>
      <c r="H11" s="98"/>
      <c r="I11" s="98"/>
      <c r="J11" s="98"/>
    </row>
    <row r="12" spans="1:21" x14ac:dyDescent="0.3">
      <c r="A12" s="60"/>
      <c r="B12" s="60"/>
      <c r="C12" s="98"/>
      <c r="D12" s="98"/>
      <c r="E12" s="98"/>
      <c r="F12" s="98"/>
      <c r="G12" s="98"/>
      <c r="H12" s="98"/>
      <c r="I12" s="98"/>
      <c r="J12" s="98"/>
    </row>
    <row r="13" spans="1:21" ht="16.2" x14ac:dyDescent="0.35">
      <c r="A13" s="60"/>
      <c r="B13" s="72" t="s">
        <v>35</v>
      </c>
      <c r="C13" s="98"/>
      <c r="D13" s="98"/>
      <c r="E13" s="98"/>
      <c r="F13" s="98"/>
      <c r="G13" s="98"/>
      <c r="H13" s="98"/>
      <c r="I13" s="98"/>
      <c r="J13" s="75"/>
      <c r="R13" s="75"/>
    </row>
    <row r="14" spans="1:21" x14ac:dyDescent="0.3">
      <c r="A14" s="60"/>
      <c r="B14" s="87"/>
      <c r="C14" s="98"/>
      <c r="D14" s="98"/>
      <c r="E14" s="98"/>
      <c r="F14" s="98"/>
      <c r="G14" s="98"/>
      <c r="H14" s="98"/>
      <c r="I14" s="98"/>
      <c r="J14" s="75"/>
      <c r="N14" s="75"/>
      <c r="R14" s="75"/>
    </row>
    <row r="15" spans="1:21" s="104" customFormat="1" ht="24" customHeight="1" x14ac:dyDescent="0.3">
      <c r="A15" s="84"/>
      <c r="B15" s="171" t="s">
        <v>131</v>
      </c>
      <c r="C15" s="167" t="s">
        <v>19</v>
      </c>
      <c r="D15" s="165"/>
      <c r="E15" s="165"/>
      <c r="F15" s="101"/>
      <c r="G15" s="165" t="s">
        <v>20</v>
      </c>
      <c r="H15" s="165"/>
      <c r="I15" s="165"/>
      <c r="J15" s="102"/>
      <c r="K15" s="167" t="s">
        <v>21</v>
      </c>
      <c r="L15" s="165"/>
      <c r="M15" s="165"/>
      <c r="N15" s="103"/>
      <c r="O15" s="165" t="s">
        <v>22</v>
      </c>
      <c r="P15" s="165"/>
      <c r="Q15" s="165"/>
      <c r="R15" s="102"/>
      <c r="S15" s="165" t="s">
        <v>33</v>
      </c>
      <c r="T15" s="165"/>
      <c r="U15" s="165"/>
    </row>
    <row r="16" spans="1:21" x14ac:dyDescent="0.3">
      <c r="A16" s="60"/>
      <c r="B16" s="171"/>
      <c r="C16" s="105"/>
      <c r="D16" s="105"/>
      <c r="E16" s="105"/>
      <c r="F16" s="98"/>
      <c r="G16" s="105"/>
      <c r="H16" s="105"/>
      <c r="I16" s="105"/>
      <c r="J16" s="106"/>
      <c r="K16" s="105"/>
      <c r="L16" s="105"/>
      <c r="M16" s="105"/>
      <c r="N16" s="106"/>
      <c r="O16" s="105"/>
      <c r="P16" s="105"/>
      <c r="Q16" s="105"/>
      <c r="R16" s="106"/>
      <c r="S16" s="105"/>
      <c r="T16" s="105"/>
      <c r="U16" s="105"/>
    </row>
    <row r="17" spans="1:21" x14ac:dyDescent="0.3">
      <c r="A17" s="60"/>
      <c r="B17" s="171"/>
      <c r="C17" s="107" t="s">
        <v>26</v>
      </c>
      <c r="D17" s="107" t="s">
        <v>27</v>
      </c>
      <c r="E17" s="107" t="s">
        <v>18</v>
      </c>
      <c r="F17" s="98"/>
      <c r="G17" s="107" t="s">
        <v>26</v>
      </c>
      <c r="H17" s="107" t="s">
        <v>27</v>
      </c>
      <c r="I17" s="107" t="s">
        <v>18</v>
      </c>
      <c r="J17" s="106"/>
      <c r="K17" s="107" t="s">
        <v>26</v>
      </c>
      <c r="L17" s="107" t="s">
        <v>27</v>
      </c>
      <c r="M17" s="107" t="s">
        <v>18</v>
      </c>
      <c r="N17" s="106"/>
      <c r="O17" s="107" t="s">
        <v>26</v>
      </c>
      <c r="P17" s="107" t="s">
        <v>27</v>
      </c>
      <c r="Q17" s="107" t="s">
        <v>18</v>
      </c>
      <c r="R17" s="106"/>
      <c r="S17" s="107" t="s">
        <v>26</v>
      </c>
      <c r="T17" s="107" t="s">
        <v>27</v>
      </c>
      <c r="U17" s="107" t="s">
        <v>18</v>
      </c>
    </row>
    <row r="18" spans="1:21" x14ac:dyDescent="0.3">
      <c r="A18" s="60"/>
      <c r="B18" s="116"/>
      <c r="C18" s="88"/>
      <c r="D18" s="88"/>
      <c r="E18" s="88"/>
      <c r="F18" s="98"/>
      <c r="G18" s="88"/>
      <c r="H18" s="88"/>
      <c r="I18" s="88"/>
      <c r="J18" s="88"/>
      <c r="K18" s="88"/>
      <c r="L18" s="88"/>
      <c r="M18" s="88"/>
      <c r="N18" s="117"/>
      <c r="O18" s="88"/>
      <c r="P18" s="88"/>
      <c r="Q18" s="88"/>
      <c r="R18" s="88"/>
      <c r="S18" s="88"/>
      <c r="T18" s="88"/>
      <c r="U18" s="88"/>
    </row>
    <row r="19" spans="1:21" x14ac:dyDescent="0.3">
      <c r="A19" s="60"/>
      <c r="B19" s="132">
        <v>1</v>
      </c>
      <c r="C19" s="121">
        <v>5841192.5007900251</v>
      </c>
      <c r="D19" s="121">
        <v>2375308.3870354802</v>
      </c>
      <c r="E19" s="121">
        <f>+C19+D19</f>
        <v>8216500.8878255058</v>
      </c>
      <c r="F19" s="122"/>
      <c r="G19" s="121">
        <v>3755237.5661013373</v>
      </c>
      <c r="H19" s="121">
        <v>2989387.2869699467</v>
      </c>
      <c r="I19" s="121">
        <f>+G19+H19</f>
        <v>6744624.8530712835</v>
      </c>
      <c r="J19" s="121"/>
      <c r="K19" s="121">
        <v>2873943.813850618</v>
      </c>
      <c r="L19" s="121">
        <v>3313206.3426569412</v>
      </c>
      <c r="M19" s="121">
        <f>+K19+L19</f>
        <v>6187150.1565075591</v>
      </c>
      <c r="N19" s="121"/>
      <c r="O19" s="121">
        <v>31100776.028544862</v>
      </c>
      <c r="P19" s="121">
        <v>47465082.396272682</v>
      </c>
      <c r="Q19" s="121">
        <f>+O19+P19</f>
        <v>78565858.424817547</v>
      </c>
      <c r="R19" s="121"/>
      <c r="S19" s="123">
        <f>+C19+G19+K19+O19</f>
        <v>43571149.909286842</v>
      </c>
      <c r="T19" s="123">
        <f>+D19+H19+L19+P19</f>
        <v>56142984.412935048</v>
      </c>
      <c r="U19" s="123">
        <f>+S19+T19</f>
        <v>99714134.32222189</v>
      </c>
    </row>
    <row r="20" spans="1:21" x14ac:dyDescent="0.3">
      <c r="B20" s="133" t="s">
        <v>129</v>
      </c>
      <c r="C20" s="124">
        <v>518268.82479796145</v>
      </c>
      <c r="D20" s="124">
        <v>151185.83393977996</v>
      </c>
      <c r="E20" s="121">
        <f t="shared" ref="E20:E25" si="0">+C20+D20</f>
        <v>669454.65873774141</v>
      </c>
      <c r="F20" s="124"/>
      <c r="G20" s="124">
        <v>297561.61380094039</v>
      </c>
      <c r="H20" s="124">
        <v>106881.68238655002</v>
      </c>
      <c r="I20" s="121">
        <f t="shared" ref="I20:I25" si="1">+G20+H20</f>
        <v>404443.2961874904</v>
      </c>
      <c r="J20" s="124"/>
      <c r="K20" s="124">
        <v>319208.92050045967</v>
      </c>
      <c r="L20" s="124">
        <v>107871.01949362003</v>
      </c>
      <c r="M20" s="121">
        <f t="shared" ref="M20:M25" si="2">+K20+L20</f>
        <v>427079.9399940797</v>
      </c>
      <c r="N20" s="124"/>
      <c r="O20" s="124">
        <v>1645473.4048694191</v>
      </c>
      <c r="P20" s="124">
        <v>1489537.2949746388</v>
      </c>
      <c r="Q20" s="121">
        <f t="shared" ref="Q20:Q25" si="3">+O20+P20</f>
        <v>3135010.6998440577</v>
      </c>
      <c r="R20" s="124"/>
      <c r="S20" s="126">
        <f t="shared" ref="S20:T26" si="4">+C20+G20+K20+O20</f>
        <v>2780512.7639687806</v>
      </c>
      <c r="T20" s="126">
        <f t="shared" si="4"/>
        <v>1855475.8307945889</v>
      </c>
      <c r="U20" s="126">
        <f t="shared" ref="U20:U26" si="5">+S20+T20</f>
        <v>4635988.5947633693</v>
      </c>
    </row>
    <row r="21" spans="1:21" x14ac:dyDescent="0.3">
      <c r="B21" s="133" t="s">
        <v>130</v>
      </c>
      <c r="C21" s="124">
        <v>267721.50546211022</v>
      </c>
      <c r="D21" s="124">
        <v>43326.994999079994</v>
      </c>
      <c r="E21" s="121">
        <f t="shared" si="0"/>
        <v>311048.50046119024</v>
      </c>
      <c r="F21" s="124"/>
      <c r="G21" s="124">
        <v>126319.69174429991</v>
      </c>
      <c r="H21" s="124">
        <v>41388.582668509996</v>
      </c>
      <c r="I21" s="121">
        <f t="shared" si="1"/>
        <v>167708.2744128099</v>
      </c>
      <c r="J21" s="124"/>
      <c r="K21" s="124">
        <v>71856.241975059995</v>
      </c>
      <c r="L21" s="124">
        <v>81787.985590929995</v>
      </c>
      <c r="M21" s="121">
        <f t="shared" si="2"/>
        <v>153644.22756599</v>
      </c>
      <c r="N21" s="124"/>
      <c r="O21" s="124">
        <v>553107.06514233991</v>
      </c>
      <c r="P21" s="124">
        <v>543055.22243887023</v>
      </c>
      <c r="Q21" s="121">
        <f t="shared" si="3"/>
        <v>1096162.28758121</v>
      </c>
      <c r="R21" s="124"/>
      <c r="S21" s="123">
        <f t="shared" si="4"/>
        <v>1019004.50432381</v>
      </c>
      <c r="T21" s="123">
        <f t="shared" si="4"/>
        <v>709558.78569739021</v>
      </c>
      <c r="U21" s="123">
        <f t="shared" si="5"/>
        <v>1728563.2900212002</v>
      </c>
    </row>
    <row r="22" spans="1:21" x14ac:dyDescent="0.3">
      <c r="B22" s="133">
        <v>2</v>
      </c>
      <c r="C22" s="124">
        <v>112853.94893573978</v>
      </c>
      <c r="D22" s="124">
        <v>18898.573158980002</v>
      </c>
      <c r="E22" s="121">
        <f t="shared" si="0"/>
        <v>131752.52209471978</v>
      </c>
      <c r="F22" s="124"/>
      <c r="G22" s="124">
        <v>75443.407879959981</v>
      </c>
      <c r="H22" s="124">
        <v>33132.025434309995</v>
      </c>
      <c r="I22" s="121">
        <f t="shared" si="1"/>
        <v>108575.43331426998</v>
      </c>
      <c r="J22" s="124"/>
      <c r="K22" s="124">
        <v>25596.992254480003</v>
      </c>
      <c r="L22" s="124">
        <v>10763.70699581</v>
      </c>
      <c r="M22" s="121">
        <f t="shared" si="2"/>
        <v>36360.699250290003</v>
      </c>
      <c r="N22" s="124"/>
      <c r="O22" s="124">
        <v>180008.97970614987</v>
      </c>
      <c r="P22" s="124">
        <v>184877.19213271997</v>
      </c>
      <c r="Q22" s="121">
        <f t="shared" si="3"/>
        <v>364886.17183886981</v>
      </c>
      <c r="R22" s="124"/>
      <c r="S22" s="126">
        <f t="shared" ref="S22:S25" si="6">+C22+G22+K22+O22</f>
        <v>393903.32877632964</v>
      </c>
      <c r="T22" s="126">
        <f t="shared" ref="T22:T25" si="7">+D22+H22+L22+P22</f>
        <v>247671.49772181996</v>
      </c>
      <c r="U22" s="126">
        <f t="shared" ref="U22:U25" si="8">+S22+T22</f>
        <v>641574.82649814966</v>
      </c>
    </row>
    <row r="23" spans="1:21" x14ac:dyDescent="0.3">
      <c r="B23" s="133">
        <v>3</v>
      </c>
      <c r="C23" s="124">
        <v>128832.25482419042</v>
      </c>
      <c r="D23" s="124">
        <v>23844.70165824001</v>
      </c>
      <c r="E23" s="121">
        <f t="shared" si="0"/>
        <v>152676.95648243043</v>
      </c>
      <c r="F23" s="124"/>
      <c r="G23" s="124">
        <v>73192.543175409999</v>
      </c>
      <c r="H23" s="124">
        <v>8730.8500310799991</v>
      </c>
      <c r="I23" s="121">
        <f t="shared" si="1"/>
        <v>81923.39320649</v>
      </c>
      <c r="J23" s="124"/>
      <c r="K23" s="124">
        <v>28094.981479630005</v>
      </c>
      <c r="L23" s="124">
        <v>7570.3001812599987</v>
      </c>
      <c r="M23" s="121">
        <f t="shared" si="2"/>
        <v>35665.281660890003</v>
      </c>
      <c r="N23" s="124"/>
      <c r="O23" s="124">
        <v>117851.91665142002</v>
      </c>
      <c r="P23" s="124">
        <v>79524.673952919999</v>
      </c>
      <c r="Q23" s="121">
        <f t="shared" si="3"/>
        <v>197376.59060434002</v>
      </c>
      <c r="R23" s="124"/>
      <c r="S23" s="123">
        <f t="shared" si="6"/>
        <v>347971.69613065041</v>
      </c>
      <c r="T23" s="123">
        <f t="shared" si="7"/>
        <v>119670.52582350001</v>
      </c>
      <c r="U23" s="123">
        <f t="shared" si="8"/>
        <v>467642.22195415042</v>
      </c>
    </row>
    <row r="24" spans="1:21" x14ac:dyDescent="0.3">
      <c r="B24" s="133">
        <v>4</v>
      </c>
      <c r="C24" s="124">
        <v>39856.745965010014</v>
      </c>
      <c r="D24" s="124">
        <v>6861.1974844999995</v>
      </c>
      <c r="E24" s="121">
        <f t="shared" si="0"/>
        <v>46717.943449510014</v>
      </c>
      <c r="F24" s="124"/>
      <c r="G24" s="124">
        <v>21806.220518629998</v>
      </c>
      <c r="H24" s="124">
        <v>6471.7960320000002</v>
      </c>
      <c r="I24" s="121">
        <f t="shared" si="1"/>
        <v>28278.016550629996</v>
      </c>
      <c r="J24" s="124"/>
      <c r="K24" s="124">
        <v>19348.593158050004</v>
      </c>
      <c r="L24" s="124">
        <v>3012.3943389999999</v>
      </c>
      <c r="M24" s="121">
        <f t="shared" si="2"/>
        <v>22360.987497050002</v>
      </c>
      <c r="N24" s="124"/>
      <c r="O24" s="124">
        <v>72434.431727419986</v>
      </c>
      <c r="P24" s="124">
        <v>14673.080306719998</v>
      </c>
      <c r="Q24" s="121">
        <f t="shared" si="3"/>
        <v>87107.512034139989</v>
      </c>
      <c r="R24" s="124"/>
      <c r="S24" s="126">
        <f t="shared" si="6"/>
        <v>153445.99136911001</v>
      </c>
      <c r="T24" s="126">
        <f t="shared" si="7"/>
        <v>31018.468162219997</v>
      </c>
      <c r="U24" s="126">
        <f t="shared" si="8"/>
        <v>184464.45953133001</v>
      </c>
    </row>
    <row r="25" spans="1:21" x14ac:dyDescent="0.3">
      <c r="B25" s="133">
        <v>5</v>
      </c>
      <c r="C25" s="124">
        <v>108626.94241288993</v>
      </c>
      <c r="D25" s="124">
        <v>24237.163153580008</v>
      </c>
      <c r="E25" s="121">
        <f t="shared" si="0"/>
        <v>132864.10556646992</v>
      </c>
      <c r="F25" s="124"/>
      <c r="G25" s="124">
        <v>61058.110058369981</v>
      </c>
      <c r="H25" s="124">
        <v>13421.894868880003</v>
      </c>
      <c r="I25" s="121">
        <f t="shared" si="1"/>
        <v>74480.004927249989</v>
      </c>
      <c r="J25" s="124"/>
      <c r="K25" s="124">
        <v>53551.920591100003</v>
      </c>
      <c r="L25" s="124">
        <v>8645.2800530000022</v>
      </c>
      <c r="M25" s="121">
        <f t="shared" si="2"/>
        <v>62197.200644100005</v>
      </c>
      <c r="N25" s="124"/>
      <c r="O25" s="124">
        <v>116364.41185626999</v>
      </c>
      <c r="P25" s="124">
        <v>58117.527512249995</v>
      </c>
      <c r="Q25" s="121">
        <f t="shared" si="3"/>
        <v>174481.93936851999</v>
      </c>
      <c r="R25" s="124"/>
      <c r="S25" s="123">
        <f t="shared" si="6"/>
        <v>339601.38491862989</v>
      </c>
      <c r="T25" s="123">
        <f t="shared" si="7"/>
        <v>104421.86558771001</v>
      </c>
      <c r="U25" s="123">
        <f t="shared" si="8"/>
        <v>444023.25050633989</v>
      </c>
    </row>
    <row r="26" spans="1:21" x14ac:dyDescent="0.3">
      <c r="B26" s="133">
        <v>6</v>
      </c>
      <c r="C26" s="127">
        <v>259303.51357466026</v>
      </c>
      <c r="D26" s="127">
        <v>39731.826662580002</v>
      </c>
      <c r="E26" s="128">
        <f t="shared" ref="E26" si="9">+C26+D26</f>
        <v>299035.34023724025</v>
      </c>
      <c r="F26" s="124"/>
      <c r="G26" s="127">
        <v>156384.33297370002</v>
      </c>
      <c r="H26" s="127">
        <v>43874.071568259984</v>
      </c>
      <c r="I26" s="128">
        <f t="shared" ref="I26" si="10">+G26+H26</f>
        <v>200258.40454195999</v>
      </c>
      <c r="J26" s="124"/>
      <c r="K26" s="127">
        <v>97908.999439800027</v>
      </c>
      <c r="L26" s="127">
        <v>117784.27204295999</v>
      </c>
      <c r="M26" s="128">
        <f t="shared" ref="M26" si="11">+K26+L26</f>
        <v>215693.27148276003</v>
      </c>
      <c r="N26" s="124"/>
      <c r="O26" s="127">
        <v>329759.63789766969</v>
      </c>
      <c r="P26" s="127">
        <v>176019.31852146989</v>
      </c>
      <c r="Q26" s="128">
        <f t="shared" ref="Q26" si="12">+O26+P26</f>
        <v>505778.95641913958</v>
      </c>
      <c r="R26" s="124"/>
      <c r="S26" s="129">
        <f t="shared" si="4"/>
        <v>843356.48388583004</v>
      </c>
      <c r="T26" s="129">
        <f t="shared" si="4"/>
        <v>377409.48879526986</v>
      </c>
      <c r="U26" s="129">
        <f t="shared" si="5"/>
        <v>1220765.9726811</v>
      </c>
    </row>
    <row r="27" spans="1:21" x14ac:dyDescent="0.3">
      <c r="B27" s="134" t="s">
        <v>54</v>
      </c>
      <c r="C27" s="130">
        <f>SUM(C19:C26)</f>
        <v>7276656.236762586</v>
      </c>
      <c r="D27" s="130">
        <f>SUM(D19:D26)</f>
        <v>2683394.6780922199</v>
      </c>
      <c r="E27" s="130">
        <f>SUM(E19:E26)</f>
        <v>9960050.9148548078</v>
      </c>
      <c r="F27" s="124"/>
      <c r="G27" s="130">
        <f>SUM(G19:G26)</f>
        <v>4567003.4862526478</v>
      </c>
      <c r="H27" s="130">
        <f>SUM(H19:H26)</f>
        <v>3243288.1899595368</v>
      </c>
      <c r="I27" s="130">
        <f>SUM(I19:I26)</f>
        <v>7810291.6762121841</v>
      </c>
      <c r="J27" s="124"/>
      <c r="K27" s="130">
        <f>SUM(K19:K26)</f>
        <v>3489510.4632491977</v>
      </c>
      <c r="L27" s="130">
        <f>SUM(L19:L26)</f>
        <v>3650641.3013535207</v>
      </c>
      <c r="M27" s="130">
        <f>SUM(M19:M26)</f>
        <v>7140151.7646027198</v>
      </c>
      <c r="N27" s="124"/>
      <c r="O27" s="130">
        <f>SUM(O19:O26)</f>
        <v>34115775.876395546</v>
      </c>
      <c r="P27" s="130">
        <f>SUM(P19:P26)</f>
        <v>50010886.70611228</v>
      </c>
      <c r="Q27" s="130">
        <f>SUM(Q19:Q26)</f>
        <v>84126662.582507804</v>
      </c>
      <c r="R27" s="124"/>
      <c r="S27" s="131">
        <f>SUM(S19:S26)</f>
        <v>49448946.062659986</v>
      </c>
      <c r="T27" s="131">
        <f>SUM(T19:T26)</f>
        <v>59588210.875517555</v>
      </c>
      <c r="U27" s="131">
        <f>SUM(U19:U26)</f>
        <v>109037156.93817754</v>
      </c>
    </row>
    <row r="29" spans="1:21" ht="15" thickBot="1" x14ac:dyDescent="0.35">
      <c r="A29" s="60"/>
      <c r="B29" s="85"/>
      <c r="C29" s="99"/>
      <c r="D29" s="99"/>
      <c r="E29" s="99"/>
      <c r="F29" s="99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</row>
    <row r="30" spans="1:21" x14ac:dyDescent="0.3">
      <c r="A30" s="60"/>
      <c r="B30" s="60"/>
      <c r="C30" s="98"/>
      <c r="D30" s="98"/>
      <c r="E30" s="98"/>
      <c r="F30" s="98"/>
      <c r="G30" s="98"/>
      <c r="H30" s="98"/>
      <c r="I30" s="98"/>
      <c r="J30" s="98"/>
    </row>
    <row r="31" spans="1:21" x14ac:dyDescent="0.3">
      <c r="A31" s="60"/>
      <c r="B31" s="60"/>
      <c r="C31" s="98"/>
      <c r="D31" s="98"/>
      <c r="E31" s="98"/>
      <c r="F31" s="98"/>
      <c r="G31" s="98"/>
      <c r="H31" s="98"/>
      <c r="I31" s="98"/>
      <c r="J31" s="98"/>
    </row>
    <row r="32" spans="1:21" ht="16.2" x14ac:dyDescent="0.35">
      <c r="A32" s="60"/>
      <c r="B32" s="72" t="s">
        <v>55</v>
      </c>
      <c r="C32" s="98"/>
      <c r="D32" s="98"/>
      <c r="E32" s="98"/>
      <c r="F32" s="98"/>
      <c r="G32" s="98"/>
      <c r="H32" s="98"/>
      <c r="I32" s="98"/>
      <c r="J32" s="75"/>
      <c r="R32" s="75"/>
    </row>
    <row r="33" spans="1:23" x14ac:dyDescent="0.3">
      <c r="A33" s="60"/>
      <c r="B33" s="87"/>
      <c r="C33" s="98"/>
      <c r="D33" s="98"/>
      <c r="E33" s="98"/>
      <c r="F33" s="98"/>
      <c r="G33" s="98"/>
      <c r="H33" s="98"/>
      <c r="I33" s="98"/>
      <c r="J33" s="75"/>
      <c r="N33" s="75"/>
      <c r="R33" s="75"/>
    </row>
    <row r="34" spans="1:23" s="104" customFormat="1" ht="24" customHeight="1" x14ac:dyDescent="0.3">
      <c r="A34" s="84"/>
      <c r="B34" s="171" t="s">
        <v>131</v>
      </c>
      <c r="C34" s="167" t="s">
        <v>19</v>
      </c>
      <c r="D34" s="165"/>
      <c r="E34" s="165"/>
      <c r="F34" s="101"/>
      <c r="G34" s="165" t="s">
        <v>20</v>
      </c>
      <c r="H34" s="165"/>
      <c r="I34" s="165"/>
      <c r="J34" s="102"/>
      <c r="K34" s="167" t="s">
        <v>21</v>
      </c>
      <c r="L34" s="165"/>
      <c r="M34" s="165"/>
      <c r="N34" s="103"/>
      <c r="O34" s="165" t="s">
        <v>22</v>
      </c>
      <c r="P34" s="165"/>
      <c r="Q34" s="165"/>
      <c r="R34" s="102"/>
      <c r="S34" s="165" t="s">
        <v>33</v>
      </c>
      <c r="T34" s="165"/>
      <c r="U34" s="165"/>
    </row>
    <row r="35" spans="1:23" x14ac:dyDescent="0.3">
      <c r="A35" s="60"/>
      <c r="B35" s="171"/>
      <c r="C35" s="105"/>
      <c r="D35" s="105"/>
      <c r="E35" s="105"/>
      <c r="F35" s="98"/>
      <c r="G35" s="105"/>
      <c r="H35" s="105"/>
      <c r="I35" s="105"/>
      <c r="J35" s="106"/>
      <c r="K35" s="105"/>
      <c r="L35" s="105"/>
      <c r="M35" s="105"/>
      <c r="N35" s="106"/>
      <c r="O35" s="105"/>
      <c r="P35" s="105"/>
      <c r="Q35" s="105"/>
      <c r="R35" s="106"/>
      <c r="S35" s="105"/>
      <c r="T35" s="105"/>
      <c r="U35" s="105"/>
    </row>
    <row r="36" spans="1:23" x14ac:dyDescent="0.3">
      <c r="A36" s="60"/>
      <c r="B36" s="171"/>
      <c r="C36" s="107" t="s">
        <v>26</v>
      </c>
      <c r="D36" s="107" t="s">
        <v>27</v>
      </c>
      <c r="E36" s="107" t="s">
        <v>18</v>
      </c>
      <c r="F36" s="98"/>
      <c r="G36" s="107" t="s">
        <v>26</v>
      </c>
      <c r="H36" s="107" t="s">
        <v>27</v>
      </c>
      <c r="I36" s="107" t="s">
        <v>18</v>
      </c>
      <c r="J36" s="106"/>
      <c r="K36" s="107" t="s">
        <v>26</v>
      </c>
      <c r="L36" s="107" t="s">
        <v>27</v>
      </c>
      <c r="M36" s="107" t="s">
        <v>18</v>
      </c>
      <c r="N36" s="106"/>
      <c r="O36" s="107" t="s">
        <v>26</v>
      </c>
      <c r="P36" s="107" t="s">
        <v>27</v>
      </c>
      <c r="Q36" s="107" t="s">
        <v>18</v>
      </c>
      <c r="R36" s="106"/>
      <c r="S36" s="107" t="s">
        <v>26</v>
      </c>
      <c r="T36" s="107" t="s">
        <v>27</v>
      </c>
      <c r="U36" s="107" t="s">
        <v>18</v>
      </c>
    </row>
    <row r="37" spans="1:23" x14ac:dyDescent="0.3">
      <c r="A37" s="60"/>
      <c r="B37" s="116"/>
      <c r="C37" s="88"/>
      <c r="D37" s="88"/>
      <c r="E37" s="88"/>
      <c r="F37" s="98"/>
      <c r="G37" s="88"/>
      <c r="H37" s="88"/>
      <c r="I37" s="88"/>
      <c r="J37" s="88"/>
      <c r="K37" s="88"/>
      <c r="L37" s="88"/>
      <c r="M37" s="88"/>
      <c r="N37" s="117"/>
      <c r="O37" s="88"/>
      <c r="P37" s="88"/>
      <c r="Q37" s="88"/>
      <c r="R37" s="88"/>
      <c r="S37" s="88"/>
      <c r="T37" s="88"/>
      <c r="U37" s="88"/>
    </row>
    <row r="38" spans="1:23" x14ac:dyDescent="0.3">
      <c r="A38" s="60"/>
      <c r="B38" s="132">
        <v>1</v>
      </c>
      <c r="C38" s="121">
        <v>250660</v>
      </c>
      <c r="D38" s="121">
        <v>5337</v>
      </c>
      <c r="E38" s="121">
        <f t="shared" ref="E38:E45" si="13">+C38+D38</f>
        <v>255997</v>
      </c>
      <c r="F38" s="122"/>
      <c r="G38" s="121">
        <v>56675</v>
      </c>
      <c r="H38" s="121">
        <v>7884</v>
      </c>
      <c r="I38" s="121">
        <f t="shared" ref="I38:I45" si="14">+G38+H38</f>
        <v>64559</v>
      </c>
      <c r="J38" s="121"/>
      <c r="K38" s="121">
        <v>28342</v>
      </c>
      <c r="L38" s="121">
        <v>4909</v>
      </c>
      <c r="M38" s="121">
        <f t="shared" ref="M38:M45" si="15">+K38+L38</f>
        <v>33251</v>
      </c>
      <c r="N38" s="121"/>
      <c r="O38" s="121">
        <v>90294</v>
      </c>
      <c r="P38" s="121">
        <v>20156</v>
      </c>
      <c r="Q38" s="121">
        <f t="shared" ref="Q38:Q45" si="16">+O38+P38</f>
        <v>110450</v>
      </c>
      <c r="R38" s="121"/>
      <c r="S38" s="123">
        <f>+C38+G38+K38+O38</f>
        <v>425971</v>
      </c>
      <c r="T38" s="123">
        <f>+D38+H38+L38+P38</f>
        <v>38286</v>
      </c>
      <c r="U38" s="123">
        <f>+S38+T38</f>
        <v>464257</v>
      </c>
      <c r="V38" s="135"/>
    </row>
    <row r="39" spans="1:23" x14ac:dyDescent="0.3">
      <c r="B39" s="133" t="s">
        <v>129</v>
      </c>
      <c r="C39" s="124">
        <v>26001</v>
      </c>
      <c r="D39" s="124">
        <v>476</v>
      </c>
      <c r="E39" s="125">
        <f t="shared" si="13"/>
        <v>26477</v>
      </c>
      <c r="F39" s="124"/>
      <c r="G39" s="124">
        <v>4454</v>
      </c>
      <c r="H39" s="124">
        <v>426</v>
      </c>
      <c r="I39" s="125">
        <f t="shared" si="14"/>
        <v>4880</v>
      </c>
      <c r="J39" s="124"/>
      <c r="K39" s="124">
        <v>1743</v>
      </c>
      <c r="L39" s="124">
        <v>222</v>
      </c>
      <c r="M39" s="125">
        <f t="shared" si="15"/>
        <v>1965</v>
      </c>
      <c r="N39" s="124"/>
      <c r="O39" s="124">
        <v>2670</v>
      </c>
      <c r="P39" s="124">
        <v>1942</v>
      </c>
      <c r="Q39" s="125">
        <f t="shared" si="16"/>
        <v>4612</v>
      </c>
      <c r="R39" s="124"/>
      <c r="S39" s="126">
        <f t="shared" ref="S39:T45" si="17">+C39+G39+K39+O39</f>
        <v>34868</v>
      </c>
      <c r="T39" s="126">
        <f t="shared" si="17"/>
        <v>3066</v>
      </c>
      <c r="U39" s="126">
        <f t="shared" ref="U39:U45" si="18">+S39+T39</f>
        <v>37934</v>
      </c>
      <c r="V39" s="135"/>
    </row>
    <row r="40" spans="1:23" x14ac:dyDescent="0.3">
      <c r="B40" s="133" t="s">
        <v>130</v>
      </c>
      <c r="C40" s="121">
        <v>9221</v>
      </c>
      <c r="D40" s="121">
        <v>156</v>
      </c>
      <c r="E40" s="121">
        <f t="shared" ref="E40:E43" si="19">+C40+D40</f>
        <v>9377</v>
      </c>
      <c r="F40" s="124"/>
      <c r="G40" s="121">
        <v>1297</v>
      </c>
      <c r="H40" s="121">
        <v>117</v>
      </c>
      <c r="I40" s="121">
        <f t="shared" ref="I40:I44" si="20">+G40+H40</f>
        <v>1414</v>
      </c>
      <c r="J40" s="124"/>
      <c r="K40" s="121">
        <v>416</v>
      </c>
      <c r="L40" s="121">
        <v>68</v>
      </c>
      <c r="M40" s="121">
        <f t="shared" ref="M40:M44" si="21">+K40+L40</f>
        <v>484</v>
      </c>
      <c r="N40" s="124"/>
      <c r="O40" s="121">
        <v>516</v>
      </c>
      <c r="P40" s="121">
        <v>398</v>
      </c>
      <c r="Q40" s="121">
        <f t="shared" ref="Q40:Q44" si="22">+O40+P40</f>
        <v>914</v>
      </c>
      <c r="R40" s="124"/>
      <c r="S40" s="123">
        <f t="shared" si="17"/>
        <v>11450</v>
      </c>
      <c r="T40" s="123">
        <f t="shared" si="17"/>
        <v>739</v>
      </c>
      <c r="U40" s="123">
        <f t="shared" si="18"/>
        <v>12189</v>
      </c>
      <c r="V40" s="135"/>
    </row>
    <row r="41" spans="1:23" x14ac:dyDescent="0.3">
      <c r="B41" s="133">
        <v>2</v>
      </c>
      <c r="C41" s="124">
        <v>6147</v>
      </c>
      <c r="D41" s="124">
        <v>130</v>
      </c>
      <c r="E41" s="125">
        <f t="shared" si="19"/>
        <v>6277</v>
      </c>
      <c r="F41" s="124"/>
      <c r="G41" s="124">
        <v>785</v>
      </c>
      <c r="H41" s="124">
        <v>86</v>
      </c>
      <c r="I41" s="125">
        <f t="shared" si="20"/>
        <v>871</v>
      </c>
      <c r="J41" s="124"/>
      <c r="K41" s="124">
        <v>209</v>
      </c>
      <c r="L41" s="124">
        <v>37</v>
      </c>
      <c r="M41" s="125">
        <f t="shared" si="21"/>
        <v>246</v>
      </c>
      <c r="N41" s="124"/>
      <c r="O41" s="124">
        <v>289</v>
      </c>
      <c r="P41" s="124">
        <v>128</v>
      </c>
      <c r="Q41" s="125">
        <f t="shared" si="22"/>
        <v>417</v>
      </c>
      <c r="R41" s="124"/>
      <c r="S41" s="126">
        <f t="shared" ref="S41:S44" si="23">+C41+G41+K41+O41</f>
        <v>7430</v>
      </c>
      <c r="T41" s="126">
        <f t="shared" ref="T41:T44" si="24">+D41+H41+L41+P41</f>
        <v>381</v>
      </c>
      <c r="U41" s="126">
        <f t="shared" ref="U41:U44" si="25">+S41+T41</f>
        <v>7811</v>
      </c>
      <c r="V41" s="135"/>
    </row>
    <row r="42" spans="1:23" x14ac:dyDescent="0.3">
      <c r="B42" s="133">
        <v>3</v>
      </c>
      <c r="C42" s="121">
        <v>5320</v>
      </c>
      <c r="D42" s="121">
        <v>83</v>
      </c>
      <c r="E42" s="121">
        <f t="shared" si="19"/>
        <v>5403</v>
      </c>
      <c r="F42" s="124"/>
      <c r="G42" s="121">
        <v>833</v>
      </c>
      <c r="H42" s="121">
        <v>46</v>
      </c>
      <c r="I42" s="121">
        <f t="shared" si="20"/>
        <v>879</v>
      </c>
      <c r="J42" s="124"/>
      <c r="K42" s="121">
        <v>244</v>
      </c>
      <c r="L42" s="121">
        <v>18</v>
      </c>
      <c r="M42" s="121">
        <f t="shared" si="21"/>
        <v>262</v>
      </c>
      <c r="N42" s="124"/>
      <c r="O42" s="121">
        <v>229</v>
      </c>
      <c r="P42" s="121">
        <v>36</v>
      </c>
      <c r="Q42" s="121">
        <f t="shared" si="22"/>
        <v>265</v>
      </c>
      <c r="R42" s="124"/>
      <c r="S42" s="123">
        <f t="shared" si="23"/>
        <v>6626</v>
      </c>
      <c r="T42" s="123">
        <f t="shared" si="24"/>
        <v>183</v>
      </c>
      <c r="U42" s="123">
        <f t="shared" si="25"/>
        <v>6809</v>
      </c>
      <c r="V42" s="135"/>
    </row>
    <row r="43" spans="1:23" x14ac:dyDescent="0.3">
      <c r="B43" s="133">
        <v>4</v>
      </c>
      <c r="C43" s="124">
        <v>1752</v>
      </c>
      <c r="D43" s="124">
        <v>32</v>
      </c>
      <c r="E43" s="125">
        <f t="shared" si="19"/>
        <v>1784</v>
      </c>
      <c r="F43" s="124"/>
      <c r="G43" s="124">
        <v>328</v>
      </c>
      <c r="H43" s="124">
        <v>24</v>
      </c>
      <c r="I43" s="125">
        <f t="shared" si="20"/>
        <v>352</v>
      </c>
      <c r="J43" s="124"/>
      <c r="K43" s="124">
        <v>133</v>
      </c>
      <c r="L43" s="124">
        <v>5</v>
      </c>
      <c r="M43" s="125">
        <f t="shared" si="21"/>
        <v>138</v>
      </c>
      <c r="N43" s="124"/>
      <c r="O43" s="124">
        <v>103</v>
      </c>
      <c r="P43" s="124">
        <v>21</v>
      </c>
      <c r="Q43" s="125">
        <f t="shared" si="22"/>
        <v>124</v>
      </c>
      <c r="R43" s="124"/>
      <c r="S43" s="126">
        <f t="shared" si="23"/>
        <v>2316</v>
      </c>
      <c r="T43" s="126">
        <f t="shared" si="24"/>
        <v>82</v>
      </c>
      <c r="U43" s="126">
        <f t="shared" si="25"/>
        <v>2398</v>
      </c>
      <c r="V43" s="135"/>
    </row>
    <row r="44" spans="1:23" x14ac:dyDescent="0.3">
      <c r="B44" s="133">
        <v>5</v>
      </c>
      <c r="C44" s="124">
        <v>3273</v>
      </c>
      <c r="D44" s="124">
        <v>53</v>
      </c>
      <c r="E44" s="125">
        <f t="shared" si="13"/>
        <v>3326</v>
      </c>
      <c r="F44" s="124"/>
      <c r="G44" s="121">
        <v>690</v>
      </c>
      <c r="H44" s="121">
        <v>47</v>
      </c>
      <c r="I44" s="121">
        <f t="shared" si="20"/>
        <v>737</v>
      </c>
      <c r="J44" s="124"/>
      <c r="K44" s="121">
        <v>283</v>
      </c>
      <c r="L44" s="121">
        <v>30</v>
      </c>
      <c r="M44" s="121">
        <f t="shared" si="21"/>
        <v>313</v>
      </c>
      <c r="N44" s="124"/>
      <c r="O44" s="121">
        <v>318</v>
      </c>
      <c r="P44" s="121">
        <v>163</v>
      </c>
      <c r="Q44" s="121">
        <f t="shared" si="22"/>
        <v>481</v>
      </c>
      <c r="R44" s="124"/>
      <c r="S44" s="123">
        <f t="shared" si="23"/>
        <v>4564</v>
      </c>
      <c r="T44" s="123">
        <f t="shared" si="24"/>
        <v>293</v>
      </c>
      <c r="U44" s="123">
        <f t="shared" si="25"/>
        <v>4857</v>
      </c>
      <c r="V44" s="135"/>
    </row>
    <row r="45" spans="1:23" x14ac:dyDescent="0.3">
      <c r="B45" s="133">
        <v>6</v>
      </c>
      <c r="C45" s="127">
        <v>5575</v>
      </c>
      <c r="D45" s="127">
        <v>102</v>
      </c>
      <c r="E45" s="128">
        <f t="shared" si="13"/>
        <v>5677</v>
      </c>
      <c r="F45" s="124"/>
      <c r="G45" s="127">
        <v>1526</v>
      </c>
      <c r="H45" s="127">
        <v>99</v>
      </c>
      <c r="I45" s="128">
        <f t="shared" si="14"/>
        <v>1625</v>
      </c>
      <c r="J45" s="124"/>
      <c r="K45" s="127">
        <v>834</v>
      </c>
      <c r="L45" s="127">
        <v>34</v>
      </c>
      <c r="M45" s="128">
        <f t="shared" si="15"/>
        <v>868</v>
      </c>
      <c r="N45" s="124"/>
      <c r="O45" s="127">
        <v>887</v>
      </c>
      <c r="P45" s="127">
        <v>82</v>
      </c>
      <c r="Q45" s="128">
        <f t="shared" si="16"/>
        <v>969</v>
      </c>
      <c r="R45" s="124"/>
      <c r="S45" s="129">
        <f t="shared" si="17"/>
        <v>8822</v>
      </c>
      <c r="T45" s="129">
        <f t="shared" si="17"/>
        <v>317</v>
      </c>
      <c r="U45" s="129">
        <f t="shared" si="18"/>
        <v>9139</v>
      </c>
      <c r="V45" s="135"/>
    </row>
    <row r="46" spans="1:23" x14ac:dyDescent="0.3">
      <c r="B46" s="134" t="s">
        <v>54</v>
      </c>
      <c r="C46" s="130">
        <f>SUM(C38:C45)</f>
        <v>307949</v>
      </c>
      <c r="D46" s="130">
        <f>SUM(D38:D45)</f>
        <v>6369</v>
      </c>
      <c r="E46" s="130">
        <f>SUM(E38:E45)</f>
        <v>314318</v>
      </c>
      <c r="F46" s="124"/>
      <c r="G46" s="130">
        <f>SUM(G38:G45)</f>
        <v>66588</v>
      </c>
      <c r="H46" s="130">
        <f>SUM(H38:H45)</f>
        <v>8729</v>
      </c>
      <c r="I46" s="130">
        <f>SUM(I38:I45)</f>
        <v>75317</v>
      </c>
      <c r="J46" s="124"/>
      <c r="K46" s="130">
        <f>SUM(K38:K45)</f>
        <v>32204</v>
      </c>
      <c r="L46" s="130">
        <f>SUM(L38:L45)</f>
        <v>5323</v>
      </c>
      <c r="M46" s="130">
        <f>SUM(M38:M45)</f>
        <v>37527</v>
      </c>
      <c r="N46" s="124"/>
      <c r="O46" s="130">
        <f>SUM(O38:O45)</f>
        <v>95306</v>
      </c>
      <c r="P46" s="130">
        <f>SUM(P38:P45)</f>
        <v>22926</v>
      </c>
      <c r="Q46" s="130">
        <f>SUM(Q38:Q45)</f>
        <v>118232</v>
      </c>
      <c r="R46" s="124"/>
      <c r="S46" s="131">
        <f>SUM(S38:S45)</f>
        <v>502047</v>
      </c>
      <c r="T46" s="131">
        <f>SUM(T38:T45)</f>
        <v>43347</v>
      </c>
      <c r="U46" s="131">
        <f>SUM(U38:U45)</f>
        <v>545394</v>
      </c>
    </row>
    <row r="48" spans="1:23" s="86" customFormat="1" x14ac:dyDescent="0.3">
      <c r="A48" s="62"/>
      <c r="B48" s="62"/>
      <c r="V48" s="62"/>
      <c r="W48" s="62"/>
    </row>
    <row r="49" spans="2:21" x14ac:dyDescent="0.3">
      <c r="B49" s="62" t="s">
        <v>133</v>
      </c>
      <c r="S49" s="62"/>
      <c r="T49" s="62"/>
      <c r="U49" s="62"/>
    </row>
  </sheetData>
  <mergeCells count="14">
    <mergeCell ref="S34:U34"/>
    <mergeCell ref="B8:U8"/>
    <mergeCell ref="B9:U9"/>
    <mergeCell ref="B15:B17"/>
    <mergeCell ref="C15:E15"/>
    <mergeCell ref="G15:I15"/>
    <mergeCell ref="K15:M15"/>
    <mergeCell ref="O15:Q15"/>
    <mergeCell ref="S15:U15"/>
    <mergeCell ref="B34:B36"/>
    <mergeCell ref="C34:E34"/>
    <mergeCell ref="G34:I34"/>
    <mergeCell ref="K34:M34"/>
    <mergeCell ref="O34:Q34"/>
  </mergeCells>
  <hyperlinks>
    <hyperlink ref="B1" location="Índice!A1" display="Ir a inicio" xr:uid="{A747C3E7-87AA-4F31-9110-27F02541897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15</vt:i4>
      </vt:variant>
    </vt:vector>
  </HeadingPairs>
  <TitlesOfParts>
    <vt:vector size="25" baseType="lpstr">
      <vt:lpstr>Carátula</vt:lpstr>
      <vt:lpstr>Índice</vt:lpstr>
      <vt:lpstr>1_Acceso-Credito</vt:lpstr>
      <vt:lpstr>2_Tipo-Entidad </vt:lpstr>
      <vt:lpstr>3_Entidad</vt:lpstr>
      <vt:lpstr>4_Zona-Dpto</vt:lpstr>
      <vt:lpstr>5_Actividad-Deudor </vt:lpstr>
      <vt:lpstr>6_Rango-Saldo</vt:lpstr>
      <vt:lpstr>7_Cat. Operación</vt:lpstr>
      <vt:lpstr>5_Rango de Saldo (2)</vt:lpstr>
      <vt:lpstr>'1_Acceso-Credito'!Área_de_impresión</vt:lpstr>
      <vt:lpstr>'2_Tipo-Entidad '!Área_de_impresión</vt:lpstr>
      <vt:lpstr>'3_Entidad'!Área_de_impresión</vt:lpstr>
      <vt:lpstr>'4_Zona-Dpto'!Área_de_impresión</vt:lpstr>
      <vt:lpstr>'5_Actividad-Deudor '!Área_de_impresión</vt:lpstr>
      <vt:lpstr>'5_Rango de Saldo (2)'!Área_de_impresión</vt:lpstr>
      <vt:lpstr>'6_Rango-Saldo'!Área_de_impresión</vt:lpstr>
      <vt:lpstr>'7_Cat. Operación'!Área_de_impresión</vt:lpstr>
      <vt:lpstr>Carátula!Área_de_impresión</vt:lpstr>
      <vt:lpstr>Índice!Área_de_impresión</vt:lpstr>
      <vt:lpstr>'3_Entidad'!Títulos_a_imprimir</vt:lpstr>
      <vt:lpstr>'4_Zona-Dpto'!Títulos_a_imprimir</vt:lpstr>
      <vt:lpstr>'5_Actividad-Deudor '!Títulos_a_imprimir</vt:lpstr>
      <vt:lpstr>Carátula!Títulos_a_imprimir</vt:lpstr>
      <vt:lpstr>Índice!Títulos_a_imprimir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2023-01-09T12:39:52Z</dcterms:created>
  <dcterms:modified xsi:type="dcterms:W3CDTF">2024-04-19T00:50:26Z</dcterms:modified>
  <cp:category/>
  <cp:contentStatus/>
</cp:coreProperties>
</file>