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cp027\SIB\GSES\1.I.AF-GSES-SUPBAN\1.1. Información Compartida\1.1.2.   BE-SIB\2021\05\"/>
    </mc:Choice>
  </mc:AlternateContent>
  <bookViews>
    <workbookView xWindow="0" yWindow="0" windowWidth="19200" windowHeight="8232"/>
  </bookViews>
  <sheets>
    <sheet name="Carátula" sheetId="2" r:id="rId1"/>
    <sheet name="Datos" sheetId="7" r:id="rId2"/>
    <sheet name="Fondo" sheetId="8" r:id="rId3"/>
    <sheet name="Fondo_graf" sheetId="9" r:id="rId4"/>
  </sheets>
  <externalReferences>
    <externalReference r:id="rId5"/>
    <externalReference r:id="rId6"/>
  </externalReferences>
  <definedNames>
    <definedName name="a" localSheetId="1">'[1]35'!#REF!</definedName>
    <definedName name="a">'[1]35'!#REF!</definedName>
    <definedName name="A_impresión_IM" localSheetId="0">'[2]#¡REF'!#REF!</definedName>
    <definedName name="A_impresión_IM" localSheetId="1">#REF!</definedName>
    <definedName name="A_impresión_IM">#REF!</definedName>
    <definedName name="_xlnm.Print_Area" localSheetId="0">Carátula!$A$1:$G$24</definedName>
    <definedName name="_xlnm.Print_Area" localSheetId="1">Datos!$B$1:$N$97</definedName>
    <definedName name="s" localSheetId="1">#REF!</definedName>
    <definedName name="s">#REF!</definedName>
    <definedName name="_xlnm.Print_Titles" localSheetId="0">Carátula!$A:$A</definedName>
    <definedName name="_xlnm.Print_Titles" localSheetId="1">Datos!$B:$B</definedName>
  </definedNames>
  <calcPr calcId="162913"/>
</workbook>
</file>

<file path=xl/calcChain.xml><?xml version="1.0" encoding="utf-8"?>
<calcChain xmlns="http://schemas.openxmlformats.org/spreadsheetml/2006/main">
  <c r="G48" i="7" l="1"/>
  <c r="G47" i="7"/>
  <c r="G46" i="7"/>
  <c r="G44" i="7"/>
  <c r="G43" i="7"/>
  <c r="G42" i="7"/>
  <c r="G41" i="7"/>
  <c r="G40" i="7"/>
  <c r="G39" i="7"/>
  <c r="G37" i="7"/>
  <c r="G36" i="7"/>
  <c r="G35" i="7"/>
  <c r="G34" i="7"/>
  <c r="G33" i="7"/>
  <c r="C3" i="7"/>
  <c r="I92" i="7"/>
  <c r="G92" i="7"/>
  <c r="F92" i="7"/>
  <c r="E92" i="7"/>
  <c r="D92" i="7"/>
  <c r="C92" i="7"/>
  <c r="C50" i="7"/>
  <c r="G50" i="7"/>
</calcChain>
</file>

<file path=xl/sharedStrings.xml><?xml version="1.0" encoding="utf-8"?>
<sst xmlns="http://schemas.openxmlformats.org/spreadsheetml/2006/main" count="106" uniqueCount="91">
  <si>
    <t>En Millones de Gs.</t>
  </si>
  <si>
    <t>ACTIVO</t>
  </si>
  <si>
    <t xml:space="preserve">   Caja y Bancos</t>
  </si>
  <si>
    <t xml:space="preserve">   Otros Activos</t>
  </si>
  <si>
    <t>PASIVO</t>
  </si>
  <si>
    <t xml:space="preserve">   Cuentas a Pagar</t>
  </si>
  <si>
    <t xml:space="preserve">   Capital Integrado</t>
  </si>
  <si>
    <t xml:space="preserve">   Reservas</t>
  </si>
  <si>
    <t xml:space="preserve">   Resultado Acumulado</t>
  </si>
  <si>
    <t xml:space="preserve">   Resultado del Ejercicio</t>
  </si>
  <si>
    <t xml:space="preserve">   Ingresos Financieros</t>
  </si>
  <si>
    <t xml:space="preserve">   Egresos Financieros</t>
  </si>
  <si>
    <t>SUPERINTENDENCIA DE BANCOS</t>
  </si>
  <si>
    <t>GERENCIA DE ANÁLISIS Y REGULACIÓN</t>
  </si>
  <si>
    <t>Boletín Estadístico y Financiero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</si>
  <si>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</si>
  <si>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Caja de Jubilaciones y Pensiones de Empleados Bancarios y Afines</t>
  </si>
  <si>
    <t xml:space="preserve">   Inversiones</t>
  </si>
  <si>
    <t xml:space="preserve">   Préstamos</t>
  </si>
  <si>
    <t xml:space="preserve">   Cuentas por Cobrar</t>
  </si>
  <si>
    <t xml:space="preserve">   Activo Fijo</t>
  </si>
  <si>
    <t xml:space="preserve">   Bienes Diversos</t>
  </si>
  <si>
    <t xml:space="preserve">   Otros Pasivos</t>
  </si>
  <si>
    <t xml:space="preserve">   Aportes Recibidos</t>
  </si>
  <si>
    <t xml:space="preserve">   Otros Ingresos</t>
  </si>
  <si>
    <t xml:space="preserve">   Cargos por Incobrabilidad</t>
  </si>
  <si>
    <t xml:space="preserve">   Gastos de Administración</t>
  </si>
  <si>
    <t xml:space="preserve">   Egresos p/Jubilación y Pensiones</t>
  </si>
  <si>
    <t xml:space="preserve">   Egresos p/Aportes devueltos</t>
  </si>
  <si>
    <t xml:space="preserve">   Otros Egresos</t>
  </si>
  <si>
    <t xml:space="preserve">   Regularización y Ajustes</t>
  </si>
  <si>
    <t xml:space="preserve">   Patrimonio Neto / Activo</t>
  </si>
  <si>
    <t xml:space="preserve">   Disponibilidad / Activo</t>
  </si>
  <si>
    <t xml:space="preserve">   Bienes Diversos / Activo</t>
  </si>
  <si>
    <t>PATRIMONIO NETO</t>
  </si>
  <si>
    <t>INGRESOS</t>
  </si>
  <si>
    <t>EGRESOS</t>
  </si>
  <si>
    <t>FACTOR</t>
  </si>
  <si>
    <t>Las Cifras contenidas en el presente Boletín, corresponden a datos proporcionados por la Caja de Jubilaciones y Pensiones de Empleados Bancarios y Afines en carácter de declaración jurada. El Plan y Manual de Cuentas utilizados, así como otros criterios contables, fueron aprobados por el Consejo de Administración de dicha entidad.</t>
  </si>
  <si>
    <t>SUCURSALES Y DEPENDENCIAS</t>
  </si>
  <si>
    <t>PERSONAL</t>
  </si>
  <si>
    <t xml:space="preserve">   Superior</t>
  </si>
  <si>
    <t xml:space="preserve">   Otros</t>
  </si>
  <si>
    <t xml:space="preserve">   Total</t>
  </si>
  <si>
    <t xml:space="preserve">   Agencia</t>
  </si>
  <si>
    <t xml:space="preserve">   Centro de Atención al Cliente</t>
  </si>
  <si>
    <t xml:space="preserve">   Sucursal</t>
  </si>
  <si>
    <t>1. Reservas Matemáticas</t>
  </si>
  <si>
    <t>1.1 RM Beneficios Irrevocables</t>
  </si>
  <si>
    <t>1.2 RM Beneficios a Conceder</t>
  </si>
  <si>
    <t>1.3 Devolución de Aportes por Retiro</t>
  </si>
  <si>
    <t>1.4 Devolución Aportes por Fallecimiento</t>
  </si>
  <si>
    <t>2. Valor Presente Activos</t>
  </si>
  <si>
    <t>2.1 Patrimonio Neto</t>
  </si>
  <si>
    <t>2.2 VPIF</t>
  </si>
  <si>
    <t>2.2.1 Aportes Obrero Patronal</t>
  </si>
  <si>
    <t>2.2.2 Aportes por Incrementos Salariales</t>
  </si>
  <si>
    <t>2.2.3 Aportes por Invalidez</t>
  </si>
  <si>
    <t>3. Gastos</t>
  </si>
  <si>
    <t>3.1 Gastos Administrativos</t>
  </si>
  <si>
    <t>3.2 Seguro Médico</t>
  </si>
  <si>
    <t>4. Superávit o Déficit ( 2 - 1 -3)</t>
  </si>
  <si>
    <t>Usd. (**)</t>
  </si>
  <si>
    <t>ESTADO DE SITUACIÓN</t>
  </si>
  <si>
    <t>SITUACIÓN ACTUARIAL (*)</t>
  </si>
  <si>
    <t>ESTADO DE RESULTADOS</t>
  </si>
  <si>
    <t>RATIOS Y OTROS DATOS</t>
  </si>
  <si>
    <r>
      <t xml:space="preserve">                                                </t>
    </r>
    <r>
      <rPr>
        <b/>
        <sz val="10"/>
        <rFont val="Calibri"/>
        <family val="2"/>
      </rPr>
      <t>₲</t>
    </r>
  </si>
  <si>
    <t xml:space="preserve">   Patrimonio Neto / Activo (Veces)</t>
  </si>
  <si>
    <t xml:space="preserve">   Derechos Devengados</t>
  </si>
  <si>
    <t>Mayo
2020</t>
  </si>
  <si>
    <t>Junio
2020</t>
  </si>
  <si>
    <t>Julio
2020</t>
  </si>
  <si>
    <t>Agosto
2020</t>
  </si>
  <si>
    <r>
      <rPr>
        <b/>
        <sz val="10"/>
        <rFont val="Baskerville Old Face"/>
        <family val="1"/>
      </rPr>
      <t xml:space="preserve">(*) </t>
    </r>
    <r>
      <rPr>
        <sz val="10"/>
        <rFont val="Baskerville Old Face"/>
        <family val="1"/>
      </rPr>
      <t xml:space="preserve">Estimaciones basadas en el </t>
    </r>
    <r>
      <rPr>
        <sz val="9"/>
        <rFont val="Baskerville Old Face"/>
        <family val="1"/>
      </rPr>
      <t>ESTUDIO ACTUARIAL DE LA CAJA DE JUBILACIONES Y PENSIONES DE EMPLEADOS BANCARIOS DEL PARAGUAY</t>
    </r>
    <r>
      <rPr>
        <sz val="10"/>
        <rFont val="Baskerville Old Face"/>
        <family val="1"/>
      </rPr>
      <t xml:space="preserve"> elaborado por la Facultad de Ciencias Económicas de la Universidad Nacional de Asunción, en el marco del  acuerdo específico de cooperación interinstitucional entre la Caja de Jubilaciones y Pensiones de Empleados de Bancos y Afines y la citada Facultad. Formato de exposición conforme Resolución N° 10 Acta N° 42 de fecha 11 de junio de 2019 del Directorio del Banco Central del Paraguay, el cual también dispone la actualización bienal de dicho estudio. </t>
    </r>
  </si>
  <si>
    <r>
      <rPr>
        <b/>
        <sz val="10"/>
        <rFont val="Baskerville Old Face"/>
        <family val="1"/>
      </rPr>
      <t>(**)</t>
    </r>
    <r>
      <rPr>
        <sz val="10"/>
        <rFont val="Baskerville Old Face"/>
        <family val="1"/>
      </rPr>
      <t xml:space="preserve"> Tipo de cambio - Cierre mensual de referencia: Diciembre 2019 G. 6.453</t>
    </r>
  </si>
  <si>
    <t>Setiembre
2020</t>
  </si>
  <si>
    <t>Octubre
2020</t>
  </si>
  <si>
    <t>Noviembre
2020</t>
  </si>
  <si>
    <t>Diciembre
2020</t>
  </si>
  <si>
    <t>Enero
2021</t>
  </si>
  <si>
    <t>Febrero
2021</t>
  </si>
  <si>
    <t>Marzo
2021</t>
  </si>
  <si>
    <t>Abril
2021</t>
  </si>
  <si>
    <t>Mayo
2021</t>
  </si>
  <si>
    <t>Renta</t>
  </si>
  <si>
    <t>Egreso</t>
  </si>
  <si>
    <t>Ingreso</t>
  </si>
  <si>
    <t>Fondo al Inicio del Año</t>
  </si>
  <si>
    <t>Año</t>
  </si>
  <si>
    <t>FONDO: Adenda al «Estudio Actuarial Caja de Jubilaciones y Pensiones de Empleados Bancarios del Paraguay» con cierre a diciembre del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</si>
</sst>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 * #,##0_ ;_ * \-#,##0_ ;_ * &quot;-&quot;_ ;_ @_ "/>
    <numFmt numFmtId="164" formatCode="_(* #,##0.00_);_(* \(#,##0.00\);_(* &quot;-&quot;??_);_(@_)"/>
    <numFmt numFmtId="165" formatCode="_(* #,###,##0_________)\ ;_(* \(#,###,##0\)\ ;* &quot;-&quot;??????;_(@_)"/>
    <numFmt numFmtId="166" formatCode="_(* #,##0_);_(* \(#,##0\);_(* &quot;-&quot;??_);_(@_)"/>
    <numFmt numFmtId="167" formatCode="_ * #,##0.00_ ;_ * \-#,##0.00_ ;_ * &quot;-&quot;_ ;_ @_ "/>
    <numFmt numFmtId="168" formatCode="dd/mm/yyyy;@"/>
    <numFmt numFmtId="169" formatCode="#,##0_ ;[Red]\-#,##0\ "/>
  </numFmts>
  <fonts count="35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Baskerville Old Face"/>
      <family val="1"/>
    </font>
    <font>
      <sz val="10"/>
      <name val="Arial"/>
      <family val="2"/>
    </font>
    <font>
      <sz val="22"/>
      <name val="Baskerville Old Face"/>
      <family val="1"/>
    </font>
    <font>
      <sz val="14"/>
      <name val="Baskerville Old Face"/>
      <family val="1"/>
    </font>
    <font>
      <sz val="12"/>
      <name val="Baskerville Old Face"/>
      <family val="1"/>
    </font>
    <font>
      <sz val="10"/>
      <color indexed="9"/>
      <name val="Baskerville Old Face"/>
      <family val="1"/>
    </font>
    <font>
      <b/>
      <sz val="10"/>
      <name val="Baskerville Old Face"/>
      <family val="1"/>
    </font>
    <font>
      <b/>
      <sz val="10"/>
      <color indexed="9"/>
      <name val="Baskerville Old Face"/>
      <family val="1"/>
    </font>
    <font>
      <sz val="10"/>
      <name val="MS Sans Serif"/>
      <family val="2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23"/>
      <name val="Baskerville Old Face"/>
      <family val="1"/>
    </font>
    <font>
      <sz val="15"/>
      <name val="Baskerville Old Face"/>
      <family val="1"/>
    </font>
    <font>
      <b/>
      <sz val="10"/>
      <name val="Calibri"/>
      <family val="2"/>
    </font>
    <font>
      <b/>
      <sz val="9"/>
      <name val="Baskerville Old Face"/>
      <family val="1"/>
    </font>
    <font>
      <sz val="9"/>
      <name val="Baskerville Old Face"/>
      <family val="1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22"/>
      <color theme="0"/>
      <name val="Baskerville Old Face"/>
      <family val="1"/>
    </font>
    <font>
      <sz val="18"/>
      <color theme="0"/>
      <name val="Baskerville Old Face"/>
      <family val="1"/>
    </font>
    <font>
      <sz val="22"/>
      <name val="Calibri"/>
      <family val="2"/>
      <scheme val="minor"/>
    </font>
    <font>
      <sz val="10"/>
      <color theme="0"/>
      <name val="Baskerville Old Face"/>
      <family val="1"/>
    </font>
    <font>
      <b/>
      <sz val="10"/>
      <color rgb="FFFF0000"/>
      <name val="Baskerville Old Face"/>
      <family val="1"/>
    </font>
    <font>
      <sz val="10"/>
      <color rgb="FFFF0000"/>
      <name val="Baskerville Old Face"/>
      <family val="1"/>
    </font>
    <font>
      <sz val="25"/>
      <color rgb="FFFF0000"/>
      <name val="Baskerville Old Face"/>
      <family val="1"/>
    </font>
    <font>
      <sz val="10"/>
      <color theme="0"/>
      <name val="Calibri"/>
      <family val="2"/>
      <scheme val="minor"/>
    </font>
    <font>
      <sz val="18"/>
      <name val="Calibri"/>
      <family val="2"/>
      <scheme val="minor"/>
    </font>
    <font>
      <sz val="16"/>
      <name val="Baskerville Old Face"/>
      <family val="1"/>
    </font>
    <font>
      <sz val="11"/>
      <name val="Baskerville Old Face"/>
      <family val="1"/>
    </font>
    <font>
      <b/>
      <sz val="12"/>
      <name val="Baskerville Old Face"/>
      <family val="1"/>
    </font>
    <font>
      <b/>
      <sz val="14"/>
      <name val="Baskerville Old Face"/>
      <family val="1"/>
    </font>
  </fonts>
  <fills count="4">
    <fill>
      <patternFill patternType="none"/>
    </fill>
    <fill>
      <patternFill patternType="gray125"/>
    </fill>
    <fill>
      <patternFill patternType="solid">
        <fgColor rgb="FF173963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indexed="64"/>
      </bottom>
      <diagonal/>
    </border>
  </borders>
  <cellStyleXfs count="10">
    <xf numFmtId="0" fontId="0" fillId="0" borderId="0"/>
    <xf numFmtId="40" fontId="11" fillId="0" borderId="0" applyFont="0" applyFill="0" applyBorder="0" applyAlignment="0" applyProtection="0"/>
    <xf numFmtId="41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37" fontId="2" fillId="0" borderId="0"/>
    <xf numFmtId="37" fontId="2" fillId="0" borderId="0"/>
    <xf numFmtId="0" fontId="4" fillId="0" borderId="0" applyProtection="0">
      <protection locked="0"/>
    </xf>
    <xf numFmtId="9" fontId="1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</cellStyleXfs>
  <cellXfs count="167">
    <xf numFmtId="0" fontId="0" fillId="0" borderId="0" xfId="0"/>
    <xf numFmtId="37" fontId="3" fillId="0" borderId="1" xfId="4" applyFont="1" applyFill="1" applyBorder="1"/>
    <xf numFmtId="37" fontId="3" fillId="0" borderId="2" xfId="4" applyFont="1" applyFill="1" applyBorder="1"/>
    <xf numFmtId="37" fontId="3" fillId="0" borderId="3" xfId="4" applyFont="1" applyFill="1" applyBorder="1"/>
    <xf numFmtId="37" fontId="3" fillId="0" borderId="0" xfId="4" applyFont="1" applyFill="1" applyBorder="1"/>
    <xf numFmtId="37" fontId="3" fillId="0" borderId="0" xfId="4" applyFont="1" applyFill="1"/>
    <xf numFmtId="0" fontId="5" fillId="0" borderId="3" xfId="6" applyFont="1" applyFill="1" applyBorder="1" applyAlignment="1" applyProtection="1">
      <alignment wrapText="1"/>
    </xf>
    <xf numFmtId="0" fontId="6" fillId="0" borderId="3" xfId="6" applyFont="1" applyFill="1" applyBorder="1" applyAlignment="1" applyProtection="1">
      <alignment wrapText="1"/>
    </xf>
    <xf numFmtId="0" fontId="8" fillId="0" borderId="3" xfId="6" applyFont="1" applyFill="1" applyBorder="1" applyAlignment="1" applyProtection="1"/>
    <xf numFmtId="0" fontId="3" fillId="0" borderId="4" xfId="6" applyFont="1" applyFill="1" applyBorder="1" applyAlignment="1" applyProtection="1">
      <alignment horizontal="center" vertical="center"/>
    </xf>
    <xf numFmtId="166" fontId="10" fillId="0" borderId="5" xfId="3" applyNumberFormat="1" applyFont="1" applyFill="1" applyBorder="1" applyAlignment="1" applyProtection="1">
      <alignment horizontal="center" vertical="center"/>
    </xf>
    <xf numFmtId="165" fontId="9" fillId="0" borderId="6" xfId="6" applyNumberFormat="1" applyFont="1" applyFill="1" applyBorder="1" applyAlignment="1" applyProtection="1">
      <alignment horizontal="left" vertical="center"/>
    </xf>
    <xf numFmtId="166" fontId="9" fillId="0" borderId="7" xfId="3" applyNumberFormat="1" applyFont="1" applyFill="1" applyBorder="1" applyAlignment="1" applyProtection="1">
      <alignment horizontal="left" vertical="center"/>
    </xf>
    <xf numFmtId="165" fontId="3" fillId="0" borderId="3" xfId="6" applyNumberFormat="1" applyFont="1" applyFill="1" applyBorder="1" applyAlignment="1" applyProtection="1">
      <alignment horizontal="left" vertical="center"/>
    </xf>
    <xf numFmtId="166" fontId="3" fillId="0" borderId="0" xfId="3" applyNumberFormat="1" applyFont="1" applyFill="1" applyBorder="1" applyAlignment="1" applyProtection="1">
      <alignment horizontal="center" vertical="center"/>
    </xf>
    <xf numFmtId="166" fontId="3" fillId="0" borderId="0" xfId="3" applyNumberFormat="1" applyFont="1" applyFill="1" applyBorder="1"/>
    <xf numFmtId="166" fontId="3" fillId="0" borderId="8" xfId="3" applyNumberFormat="1" applyFont="1" applyFill="1" applyBorder="1" applyAlignment="1" applyProtection="1">
      <alignment horizontal="center" vertical="center"/>
    </xf>
    <xf numFmtId="37" fontId="21" fillId="2" borderId="0" xfId="5" applyFont="1" applyFill="1"/>
    <xf numFmtId="37" fontId="21" fillId="0" borderId="0" xfId="5" applyFont="1" applyFill="1"/>
    <xf numFmtId="37" fontId="21" fillId="2" borderId="0" xfId="5" applyFont="1" applyFill="1" applyBorder="1"/>
    <xf numFmtId="37" fontId="21" fillId="0" borderId="0" xfId="5" applyFont="1" applyFill="1" applyBorder="1"/>
    <xf numFmtId="0" fontId="12" fillId="2" borderId="0" xfId="6" applyFont="1" applyFill="1" applyBorder="1" applyAlignment="1" applyProtection="1">
      <alignment wrapText="1"/>
    </xf>
    <xf numFmtId="0" fontId="12" fillId="0" borderId="0" xfId="6" applyFont="1" applyFill="1" applyBorder="1" applyAlignment="1" applyProtection="1">
      <alignment wrapText="1"/>
    </xf>
    <xf numFmtId="0" fontId="13" fillId="2" borderId="0" xfId="6" applyFont="1" applyFill="1" applyBorder="1" applyAlignment="1" applyProtection="1">
      <alignment wrapText="1"/>
    </xf>
    <xf numFmtId="0" fontId="13" fillId="0" borderId="0" xfId="6" applyFont="1" applyFill="1" applyBorder="1" applyAlignment="1" applyProtection="1">
      <alignment wrapText="1"/>
    </xf>
    <xf numFmtId="165" fontId="21" fillId="2" borderId="0" xfId="6" applyNumberFormat="1" applyFont="1" applyFill="1" applyBorder="1" applyAlignment="1" applyProtection="1">
      <alignment horizontal="center" vertical="center"/>
    </xf>
    <xf numFmtId="0" fontId="14" fillId="2" borderId="0" xfId="6" applyFont="1" applyFill="1" applyBorder="1" applyAlignment="1" applyProtection="1">
      <alignment wrapText="1"/>
    </xf>
    <xf numFmtId="14" fontId="14" fillId="2" borderId="0" xfId="6" applyNumberFormat="1" applyFont="1" applyFill="1" applyBorder="1" applyAlignment="1" applyProtection="1">
      <alignment wrapText="1"/>
    </xf>
    <xf numFmtId="0" fontId="14" fillId="0" borderId="0" xfId="6" applyFont="1" applyFill="1" applyBorder="1" applyAlignment="1" applyProtection="1">
      <alignment wrapText="1"/>
    </xf>
    <xf numFmtId="37" fontId="22" fillId="0" borderId="0" xfId="5" applyFont="1" applyFill="1" applyAlignment="1"/>
    <xf numFmtId="37" fontId="23" fillId="0" borderId="0" xfId="5" applyFont="1" applyFill="1" applyAlignment="1"/>
    <xf numFmtId="37" fontId="15" fillId="2" borderId="0" xfId="5" applyFont="1" applyFill="1" applyAlignment="1"/>
    <xf numFmtId="37" fontId="15" fillId="0" borderId="0" xfId="5" applyFont="1" applyFill="1" applyAlignment="1"/>
    <xf numFmtId="37" fontId="24" fillId="0" borderId="0" xfId="5" applyFont="1" applyFill="1" applyAlignment="1">
      <alignment horizontal="center"/>
    </xf>
    <xf numFmtId="14" fontId="15" fillId="0" borderId="0" xfId="5" applyNumberFormat="1" applyFont="1" applyFill="1" applyAlignment="1">
      <alignment horizontal="center"/>
    </xf>
    <xf numFmtId="14" fontId="15" fillId="0" borderId="0" xfId="5" applyNumberFormat="1" applyFont="1" applyFill="1" applyAlignment="1"/>
    <xf numFmtId="37" fontId="25" fillId="0" borderId="0" xfId="5" applyFont="1" applyFill="1" applyAlignment="1"/>
    <xf numFmtId="0" fontId="8" fillId="0" borderId="0" xfId="6" applyFont="1" applyFill="1" applyBorder="1" applyAlignment="1" applyProtection="1">
      <alignment horizontal="left"/>
    </xf>
    <xf numFmtId="0" fontId="8" fillId="0" borderId="0" xfId="6" applyFont="1" applyFill="1" applyBorder="1" applyAlignment="1" applyProtection="1"/>
    <xf numFmtId="49" fontId="9" fillId="0" borderId="9" xfId="3" applyNumberFormat="1" applyFont="1" applyFill="1" applyBorder="1" applyAlignment="1" applyProtection="1">
      <alignment horizontal="center" vertical="center"/>
    </xf>
    <xf numFmtId="0" fontId="8" fillId="0" borderId="10" xfId="6" applyFont="1" applyFill="1" applyBorder="1" applyAlignment="1" applyProtection="1"/>
    <xf numFmtId="49" fontId="9" fillId="0" borderId="11" xfId="3" applyNumberFormat="1" applyFont="1" applyFill="1" applyBorder="1" applyAlignment="1" applyProtection="1">
      <alignment horizontal="center" vertical="center"/>
    </xf>
    <xf numFmtId="166" fontId="3" fillId="0" borderId="10" xfId="3" applyNumberFormat="1" applyFont="1" applyFill="1" applyBorder="1" applyAlignment="1" applyProtection="1">
      <alignment horizontal="center" vertical="center"/>
    </xf>
    <xf numFmtId="10" fontId="3" fillId="0" borderId="0" xfId="7" applyNumberFormat="1" applyFont="1" applyFill="1" applyBorder="1" applyAlignment="1" applyProtection="1"/>
    <xf numFmtId="167" fontId="3" fillId="0" borderId="0" xfId="2" applyNumberFormat="1" applyFont="1" applyFill="1" applyBorder="1" applyAlignment="1" applyProtection="1"/>
    <xf numFmtId="10" fontId="3" fillId="0" borderId="0" xfId="7" applyNumberFormat="1" applyFont="1" applyFill="1" applyBorder="1" applyAlignment="1" applyProtection="1">
      <alignment horizontal="right" vertical="center"/>
    </xf>
    <xf numFmtId="38" fontId="3" fillId="0" borderId="0" xfId="1" applyNumberFormat="1" applyFont="1" applyFill="1" applyBorder="1" applyAlignment="1" applyProtection="1"/>
    <xf numFmtId="38" fontId="3" fillId="0" borderId="0" xfId="1" applyNumberFormat="1" applyFont="1" applyFill="1" applyBorder="1" applyAlignment="1" applyProtection="1">
      <alignment horizontal="right" vertical="center"/>
    </xf>
    <xf numFmtId="38" fontId="3" fillId="0" borderId="0" xfId="1" applyNumberFormat="1" applyFont="1" applyFill="1" applyBorder="1" applyAlignment="1" applyProtection="1">
      <alignment horizontal="right"/>
    </xf>
    <xf numFmtId="38" fontId="3" fillId="0" borderId="0" xfId="1" applyNumberFormat="1" applyFont="1" applyFill="1" applyBorder="1" applyAlignment="1">
      <alignment horizontal="right"/>
    </xf>
    <xf numFmtId="37" fontId="9" fillId="0" borderId="0" xfId="4" applyFont="1" applyFill="1"/>
    <xf numFmtId="166" fontId="10" fillId="0" borderId="5" xfId="3" applyNumberFormat="1" applyFont="1" applyFill="1" applyBorder="1" applyAlignment="1" applyProtection="1">
      <alignment horizontal="right" vertical="center"/>
    </xf>
    <xf numFmtId="0" fontId="9" fillId="0" borderId="12" xfId="6" applyFont="1" applyFill="1" applyBorder="1" applyAlignment="1" applyProtection="1">
      <alignment horizontal="left" vertical="center"/>
    </xf>
    <xf numFmtId="165" fontId="18" fillId="0" borderId="6" xfId="6" applyNumberFormat="1" applyFont="1" applyFill="1" applyBorder="1" applyAlignment="1" applyProtection="1">
      <alignment horizontal="left" vertical="center"/>
    </xf>
    <xf numFmtId="166" fontId="18" fillId="0" borderId="7" xfId="3" applyNumberFormat="1" applyFont="1" applyFill="1" applyBorder="1" applyAlignment="1" applyProtection="1">
      <alignment horizontal="left" vertical="center"/>
    </xf>
    <xf numFmtId="165" fontId="3" fillId="0" borderId="12" xfId="6" applyNumberFormat="1" applyFont="1" applyFill="1" applyBorder="1" applyAlignment="1" applyProtection="1">
      <alignment horizontal="left" vertical="center"/>
    </xf>
    <xf numFmtId="166" fontId="3" fillId="0" borderId="9" xfId="3" applyNumberFormat="1" applyFont="1" applyFill="1" applyBorder="1"/>
    <xf numFmtId="166" fontId="3" fillId="0" borderId="9" xfId="3" applyNumberFormat="1" applyFont="1" applyFill="1" applyBorder="1" applyAlignment="1" applyProtection="1">
      <alignment horizontal="center" vertical="center"/>
    </xf>
    <xf numFmtId="165" fontId="3" fillId="0" borderId="13" xfId="6" applyNumberFormat="1" applyFont="1" applyFill="1" applyBorder="1" applyAlignment="1" applyProtection="1">
      <alignment horizontal="left" vertical="center"/>
    </xf>
    <xf numFmtId="166" fontId="3" fillId="0" borderId="14" xfId="3" applyNumberFormat="1" applyFont="1" applyFill="1" applyBorder="1"/>
    <xf numFmtId="166" fontId="3" fillId="0" borderId="14" xfId="3" quotePrefix="1" applyNumberFormat="1" applyFont="1" applyFill="1" applyBorder="1" applyAlignment="1">
      <alignment horizontal="center"/>
    </xf>
    <xf numFmtId="37" fontId="3" fillId="3" borderId="3" xfId="4" applyFont="1" applyFill="1" applyBorder="1"/>
    <xf numFmtId="166" fontId="3" fillId="3" borderId="0" xfId="3" applyNumberFormat="1" applyFont="1" applyFill="1" applyBorder="1"/>
    <xf numFmtId="166" fontId="3" fillId="0" borderId="14" xfId="3" applyNumberFormat="1" applyFont="1" applyFill="1" applyBorder="1" applyAlignment="1" applyProtection="1">
      <alignment horizontal="center" vertical="center"/>
    </xf>
    <xf numFmtId="49" fontId="9" fillId="0" borderId="9" xfId="3" applyNumberFormat="1" applyFont="1" applyFill="1" applyBorder="1" applyAlignment="1" applyProtection="1">
      <alignment horizontal="left" vertical="center"/>
    </xf>
    <xf numFmtId="166" fontId="26" fillId="0" borderId="7" xfId="3" applyNumberFormat="1" applyFont="1" applyFill="1" applyBorder="1" applyAlignment="1" applyProtection="1">
      <alignment horizontal="left" vertical="center"/>
    </xf>
    <xf numFmtId="166" fontId="27" fillId="0" borderId="0" xfId="3" applyNumberFormat="1" applyFont="1" applyFill="1" applyBorder="1"/>
    <xf numFmtId="37" fontId="3" fillId="0" borderId="15" xfId="4" applyFont="1" applyFill="1" applyBorder="1" applyAlignment="1"/>
    <xf numFmtId="37" fontId="3" fillId="0" borderId="8" xfId="4" applyFont="1" applyFill="1" applyBorder="1"/>
    <xf numFmtId="166" fontId="3" fillId="3" borderId="2" xfId="3" applyNumberFormat="1" applyFont="1" applyFill="1" applyBorder="1"/>
    <xf numFmtId="165" fontId="9" fillId="0" borderId="13" xfId="6" applyNumberFormat="1" applyFont="1" applyFill="1" applyBorder="1" applyAlignment="1" applyProtection="1">
      <alignment horizontal="left" vertical="center"/>
    </xf>
    <xf numFmtId="38" fontId="9" fillId="0" borderId="14" xfId="1" applyNumberFormat="1" applyFont="1" applyFill="1" applyBorder="1" applyAlignment="1" applyProtection="1">
      <alignment horizontal="right" vertical="center"/>
    </xf>
    <xf numFmtId="38" fontId="9" fillId="0" borderId="14" xfId="1" applyNumberFormat="1" applyFont="1" applyFill="1" applyBorder="1" applyAlignment="1" applyProtection="1">
      <alignment horizontal="right"/>
    </xf>
    <xf numFmtId="37" fontId="3" fillId="0" borderId="13" xfId="4" applyFont="1" applyFill="1" applyBorder="1" applyAlignment="1"/>
    <xf numFmtId="37" fontId="3" fillId="0" borderId="14" xfId="4" applyFont="1" applyFill="1" applyBorder="1" applyAlignment="1"/>
    <xf numFmtId="166" fontId="10" fillId="0" borderId="0" xfId="3" applyNumberFormat="1" applyFont="1" applyFill="1" applyBorder="1" applyAlignment="1" applyProtection="1">
      <alignment horizontal="center" vertical="center"/>
    </xf>
    <xf numFmtId="166" fontId="26" fillId="0" borderId="0" xfId="3" applyNumberFormat="1" applyFont="1" applyFill="1" applyBorder="1" applyAlignment="1" applyProtection="1">
      <alignment horizontal="left" vertical="center"/>
    </xf>
    <xf numFmtId="37" fontId="3" fillId="0" borderId="0" xfId="4" applyFont="1" applyFill="1" applyAlignment="1">
      <alignment horizontal="center"/>
    </xf>
    <xf numFmtId="49" fontId="9" fillId="0" borderId="9" xfId="3" applyNumberFormat="1" applyFont="1" applyFill="1" applyBorder="1" applyAlignment="1" applyProtection="1">
      <alignment horizontal="center" vertical="center" wrapText="1"/>
    </xf>
    <xf numFmtId="37" fontId="3" fillId="0" borderId="9" xfId="4" applyFont="1" applyFill="1" applyBorder="1"/>
    <xf numFmtId="37" fontId="27" fillId="0" borderId="7" xfId="4" applyFont="1" applyFill="1" applyBorder="1"/>
    <xf numFmtId="37" fontId="27" fillId="0" borderId="0" xfId="4" applyFont="1" applyFill="1" applyBorder="1"/>
    <xf numFmtId="37" fontId="28" fillId="0" borderId="0" xfId="4" applyFont="1" applyFill="1" applyBorder="1" applyAlignment="1"/>
    <xf numFmtId="37" fontId="28" fillId="0" borderId="0" xfId="4" applyFont="1" applyFill="1" applyBorder="1"/>
    <xf numFmtId="37" fontId="28" fillId="0" borderId="8" xfId="4" applyFont="1" applyFill="1" applyBorder="1" applyAlignment="1"/>
    <xf numFmtId="37" fontId="3" fillId="0" borderId="7" xfId="4" applyFont="1" applyFill="1" applyBorder="1"/>
    <xf numFmtId="37" fontId="3" fillId="0" borderId="16" xfId="4" applyFont="1" applyFill="1" applyBorder="1" applyAlignment="1"/>
    <xf numFmtId="37" fontId="3" fillId="0" borderId="14" xfId="4" applyFont="1" applyFill="1" applyBorder="1"/>
    <xf numFmtId="166" fontId="26" fillId="0" borderId="7" xfId="3" applyNumberFormat="1" applyFont="1" applyFill="1" applyBorder="1" applyAlignment="1" applyProtection="1">
      <alignment horizontal="right" vertical="center"/>
    </xf>
    <xf numFmtId="166" fontId="27" fillId="0" borderId="8" xfId="3" applyNumberFormat="1" applyFont="1" applyFill="1" applyBorder="1" applyAlignment="1" applyProtection="1">
      <alignment horizontal="center" vertical="center"/>
    </xf>
    <xf numFmtId="166" fontId="26" fillId="0" borderId="7" xfId="3" applyNumberFormat="1" applyFont="1" applyFill="1" applyBorder="1" applyAlignment="1" applyProtection="1">
      <alignment horizontal="center" vertical="center"/>
    </xf>
    <xf numFmtId="166" fontId="27" fillId="0" borderId="0" xfId="3" applyNumberFormat="1" applyFont="1" applyFill="1" applyBorder="1" applyAlignment="1" applyProtection="1">
      <alignment horizontal="center" vertical="center"/>
    </xf>
    <xf numFmtId="166" fontId="26" fillId="0" borderId="0" xfId="3" applyNumberFormat="1" applyFont="1" applyFill="1" applyBorder="1" applyAlignment="1" applyProtection="1">
      <alignment horizontal="center" vertical="center"/>
    </xf>
    <xf numFmtId="37" fontId="3" fillId="0" borderId="17" xfId="4" applyFont="1" applyFill="1" applyBorder="1"/>
    <xf numFmtId="37" fontId="3" fillId="0" borderId="10" xfId="4" applyFont="1" applyFill="1" applyBorder="1"/>
    <xf numFmtId="166" fontId="10" fillId="0" borderId="18" xfId="3" applyNumberFormat="1" applyFont="1" applyFill="1" applyBorder="1" applyAlignment="1" applyProtection="1">
      <alignment horizontal="center" vertical="center"/>
    </xf>
    <xf numFmtId="166" fontId="18" fillId="0" borderId="19" xfId="3" applyNumberFormat="1" applyFont="1" applyFill="1" applyBorder="1" applyAlignment="1" applyProtection="1">
      <alignment horizontal="left" vertical="center"/>
    </xf>
    <xf numFmtId="166" fontId="3" fillId="0" borderId="10" xfId="3" applyNumberFormat="1" applyFont="1" applyFill="1" applyBorder="1"/>
    <xf numFmtId="166" fontId="3" fillId="0" borderId="11" xfId="3" applyNumberFormat="1" applyFont="1" applyFill="1" applyBorder="1"/>
    <xf numFmtId="37" fontId="3" fillId="0" borderId="11" xfId="4" applyFont="1" applyFill="1" applyBorder="1"/>
    <xf numFmtId="37" fontId="27" fillId="0" borderId="19" xfId="4" applyFont="1" applyFill="1" applyBorder="1"/>
    <xf numFmtId="37" fontId="27" fillId="0" borderId="10" xfId="4" applyFont="1" applyFill="1" applyBorder="1"/>
    <xf numFmtId="37" fontId="28" fillId="0" borderId="10" xfId="4" applyFont="1" applyFill="1" applyBorder="1" applyAlignment="1"/>
    <xf numFmtId="37" fontId="28" fillId="0" borderId="10" xfId="4" applyFont="1" applyFill="1" applyBorder="1"/>
    <xf numFmtId="37" fontId="28" fillId="0" borderId="20" xfId="4" applyFont="1" applyFill="1" applyBorder="1" applyAlignment="1"/>
    <xf numFmtId="166" fontId="3" fillId="0" borderId="21" xfId="3" applyNumberFormat="1" applyFont="1" applyFill="1" applyBorder="1"/>
    <xf numFmtId="166" fontId="3" fillId="3" borderId="10" xfId="3" applyNumberFormat="1" applyFont="1" applyFill="1" applyBorder="1"/>
    <xf numFmtId="37" fontId="3" fillId="0" borderId="19" xfId="4" applyFont="1" applyFill="1" applyBorder="1"/>
    <xf numFmtId="10" fontId="3" fillId="0" borderId="10" xfId="7" applyNumberFormat="1" applyFont="1" applyFill="1" applyBorder="1" applyAlignment="1" applyProtection="1"/>
    <xf numFmtId="167" fontId="3" fillId="0" borderId="10" xfId="2" applyNumberFormat="1" applyFont="1" applyFill="1" applyBorder="1" applyAlignment="1" applyProtection="1"/>
    <xf numFmtId="10" fontId="3" fillId="0" borderId="10" xfId="7" applyNumberFormat="1" applyFont="1" applyFill="1" applyBorder="1" applyAlignment="1" applyProtection="1">
      <alignment horizontal="right" vertical="center"/>
    </xf>
    <xf numFmtId="166" fontId="9" fillId="0" borderId="19" xfId="3" applyNumberFormat="1" applyFont="1" applyFill="1" applyBorder="1" applyAlignment="1" applyProtection="1">
      <alignment horizontal="left" vertical="center"/>
    </xf>
    <xf numFmtId="38" fontId="3" fillId="0" borderId="10" xfId="1" applyNumberFormat="1" applyFont="1" applyFill="1" applyBorder="1" applyAlignment="1" applyProtection="1">
      <alignment horizontal="right" vertical="center"/>
    </xf>
    <xf numFmtId="38" fontId="3" fillId="0" borderId="10" xfId="1" applyNumberFormat="1" applyFont="1" applyFill="1" applyBorder="1" applyAlignment="1" applyProtection="1">
      <alignment horizontal="right"/>
    </xf>
    <xf numFmtId="38" fontId="3" fillId="0" borderId="10" xfId="1" applyNumberFormat="1" applyFont="1" applyFill="1" applyBorder="1" applyAlignment="1">
      <alignment horizontal="right"/>
    </xf>
    <xf numFmtId="38" fontId="3" fillId="0" borderId="10" xfId="1" applyNumberFormat="1" applyFont="1" applyFill="1" applyBorder="1" applyAlignment="1" applyProtection="1"/>
    <xf numFmtId="38" fontId="9" fillId="0" borderId="21" xfId="1" applyNumberFormat="1" applyFont="1" applyFill="1" applyBorder="1" applyAlignment="1" applyProtection="1">
      <alignment horizontal="right" vertical="center"/>
    </xf>
    <xf numFmtId="37" fontId="3" fillId="0" borderId="21" xfId="4" applyFont="1" applyFill="1" applyBorder="1"/>
    <xf numFmtId="165" fontId="3" fillId="0" borderId="12" xfId="6" applyNumberFormat="1" applyFont="1" applyFill="1" applyBorder="1" applyAlignment="1" applyProtection="1">
      <alignment horizontal="center" vertical="center"/>
    </xf>
    <xf numFmtId="0" fontId="9" fillId="0" borderId="22" xfId="6" applyFont="1" applyFill="1" applyBorder="1" applyAlignment="1" applyProtection="1">
      <alignment horizontal="left" vertical="center"/>
    </xf>
    <xf numFmtId="49" fontId="9" fillId="0" borderId="23" xfId="3" applyNumberFormat="1" applyFont="1" applyFill="1" applyBorder="1" applyAlignment="1" applyProtection="1">
      <alignment horizontal="center" vertical="center" wrapText="1"/>
    </xf>
    <xf numFmtId="49" fontId="9" fillId="0" borderId="24" xfId="3" applyNumberFormat="1" applyFont="1" applyFill="1" applyBorder="1" applyAlignment="1" applyProtection="1">
      <alignment horizontal="center" vertical="center" wrapText="1"/>
    </xf>
    <xf numFmtId="1" fontId="9" fillId="0" borderId="9" xfId="3" applyNumberFormat="1" applyFont="1" applyFill="1" applyBorder="1" applyAlignment="1" applyProtection="1">
      <alignment horizontal="center" vertical="center" wrapText="1"/>
    </xf>
    <xf numFmtId="49" fontId="9" fillId="0" borderId="11" xfId="3" applyNumberFormat="1" applyFont="1" applyFill="1" applyBorder="1" applyAlignment="1" applyProtection="1">
      <alignment horizontal="center" vertical="center" wrapText="1"/>
    </xf>
    <xf numFmtId="0" fontId="7" fillId="0" borderId="9" xfId="6" applyFont="1" applyFill="1" applyBorder="1" applyAlignment="1" applyProtection="1">
      <alignment horizontal="center" wrapText="1"/>
    </xf>
    <xf numFmtId="168" fontId="6" fillId="0" borderId="0" xfId="6" applyNumberFormat="1" applyFont="1" applyFill="1" applyBorder="1" applyAlignment="1" applyProtection="1">
      <alignment horizontal="center" wrapText="1"/>
    </xf>
    <xf numFmtId="0" fontId="32" fillId="0" borderId="0" xfId="8" applyFont="1"/>
    <xf numFmtId="0" fontId="33" fillId="0" borderId="0" xfId="8" applyFont="1"/>
    <xf numFmtId="0" fontId="7" fillId="0" borderId="27" xfId="8" applyFont="1" applyFill="1" applyBorder="1" applyAlignment="1">
      <alignment horizontal="center" vertical="center" wrapText="1" readingOrder="1"/>
    </xf>
    <xf numFmtId="0" fontId="7" fillId="0" borderId="26" xfId="8" applyFont="1" applyFill="1" applyBorder="1" applyAlignment="1">
      <alignment horizontal="center" vertical="center" wrapText="1" readingOrder="1"/>
    </xf>
    <xf numFmtId="169" fontId="7" fillId="0" borderId="26" xfId="9" applyNumberFormat="1" applyFont="1" applyFill="1" applyBorder="1" applyAlignment="1">
      <alignment vertical="center" wrapText="1" readingOrder="1"/>
    </xf>
    <xf numFmtId="169" fontId="7" fillId="0" borderId="25" xfId="9" applyNumberFormat="1" applyFont="1" applyFill="1" applyBorder="1" applyAlignment="1">
      <alignment vertical="center" wrapText="1" readingOrder="1"/>
    </xf>
    <xf numFmtId="0" fontId="7" fillId="0" borderId="29" xfId="8" applyFont="1" applyFill="1" applyBorder="1" applyAlignment="1">
      <alignment horizontal="center" vertical="center" wrapText="1" readingOrder="1"/>
    </xf>
    <xf numFmtId="169" fontId="7" fillId="0" borderId="29" xfId="9" applyNumberFormat="1" applyFont="1" applyFill="1" applyBorder="1" applyAlignment="1">
      <alignment vertical="center" wrapText="1" readingOrder="1"/>
    </xf>
    <xf numFmtId="0" fontId="34" fillId="0" borderId="28" xfId="8" applyFont="1" applyFill="1" applyBorder="1" applyAlignment="1">
      <alignment horizontal="center" vertical="center" wrapText="1" readingOrder="1"/>
    </xf>
    <xf numFmtId="37" fontId="29" fillId="2" borderId="0" xfId="5" applyFont="1" applyFill="1" applyAlignment="1">
      <alignment horizontal="justify" vertical="center" wrapText="1"/>
    </xf>
    <xf numFmtId="37" fontId="21" fillId="0" borderId="0" xfId="5" applyFont="1" applyFill="1" applyAlignment="1">
      <alignment horizontal="center" vertical="top" wrapText="1"/>
    </xf>
    <xf numFmtId="37" fontId="21" fillId="0" borderId="0" xfId="5" applyFont="1" applyFill="1" applyAlignment="1">
      <alignment horizontal="center" vertical="top"/>
    </xf>
    <xf numFmtId="37" fontId="22" fillId="2" borderId="0" xfId="5" applyFont="1" applyFill="1" applyAlignment="1">
      <alignment horizontal="center"/>
    </xf>
    <xf numFmtId="37" fontId="23" fillId="2" borderId="0" xfId="5" applyFont="1" applyFill="1" applyAlignment="1">
      <alignment horizontal="center"/>
    </xf>
    <xf numFmtId="37" fontId="30" fillId="0" borderId="0" xfId="5" applyFont="1" applyFill="1" applyAlignment="1">
      <alignment horizontal="center"/>
    </xf>
    <xf numFmtId="37" fontId="15" fillId="0" borderId="0" xfId="5" applyFont="1" applyFill="1" applyAlignment="1">
      <alignment horizontal="center"/>
    </xf>
    <xf numFmtId="168" fontId="15" fillId="0" borderId="0" xfId="5" applyNumberFormat="1" applyFont="1" applyFill="1" applyAlignment="1">
      <alignment horizontal="center"/>
    </xf>
    <xf numFmtId="0" fontId="16" fillId="0" borderId="0" xfId="6" applyFont="1" applyFill="1" applyBorder="1" applyAlignment="1" applyProtection="1">
      <alignment horizontal="center" wrapText="1"/>
    </xf>
    <xf numFmtId="0" fontId="16" fillId="0" borderId="10" xfId="6" applyFont="1" applyFill="1" applyBorder="1" applyAlignment="1" applyProtection="1">
      <alignment horizontal="center" wrapText="1"/>
    </xf>
    <xf numFmtId="0" fontId="7" fillId="0" borderId="9" xfId="6" applyFont="1" applyFill="1" applyBorder="1" applyAlignment="1" applyProtection="1">
      <alignment horizontal="center" wrapText="1"/>
    </xf>
    <xf numFmtId="0" fontId="7" fillId="0" borderId="11" xfId="6" applyFont="1" applyFill="1" applyBorder="1" applyAlignment="1" applyProtection="1">
      <alignment horizontal="center" wrapText="1"/>
    </xf>
    <xf numFmtId="37" fontId="3" fillId="0" borderId="1" xfId="5" applyFont="1" applyFill="1" applyBorder="1" applyAlignment="1">
      <alignment horizontal="center" vertical="center" wrapText="1"/>
    </xf>
    <xf numFmtId="37" fontId="3" fillId="0" borderId="2" xfId="5" applyFont="1" applyFill="1" applyBorder="1" applyAlignment="1">
      <alignment horizontal="center" vertical="center" wrapText="1"/>
    </xf>
    <xf numFmtId="37" fontId="3" fillId="0" borderId="17" xfId="5" applyFont="1" applyFill="1" applyBorder="1" applyAlignment="1">
      <alignment horizontal="center" vertical="center" wrapText="1"/>
    </xf>
    <xf numFmtId="37" fontId="3" fillId="0" borderId="3" xfId="5" applyFont="1" applyFill="1" applyBorder="1" applyAlignment="1">
      <alignment horizontal="center" vertical="center" wrapText="1"/>
    </xf>
    <xf numFmtId="37" fontId="3" fillId="0" borderId="0" xfId="5" applyFont="1" applyFill="1" applyBorder="1" applyAlignment="1">
      <alignment horizontal="center" vertical="center" wrapText="1"/>
    </xf>
    <xf numFmtId="37" fontId="3" fillId="0" borderId="10" xfId="5" applyFont="1" applyFill="1" applyBorder="1" applyAlignment="1">
      <alignment horizontal="center" vertical="center" wrapText="1"/>
    </xf>
    <xf numFmtId="37" fontId="3" fillId="0" borderId="13" xfId="5" applyFont="1" applyFill="1" applyBorder="1" applyAlignment="1">
      <alignment horizontal="center" vertical="center" wrapText="1"/>
    </xf>
    <xf numFmtId="37" fontId="3" fillId="0" borderId="14" xfId="5" applyFont="1" applyFill="1" applyBorder="1" applyAlignment="1">
      <alignment horizontal="center" vertical="center" wrapText="1"/>
    </xf>
    <xf numFmtId="37" fontId="3" fillId="0" borderId="21" xfId="5" applyFont="1" applyFill="1" applyBorder="1" applyAlignment="1">
      <alignment horizontal="center" vertical="center" wrapText="1"/>
    </xf>
    <xf numFmtId="166" fontId="26" fillId="0" borderId="7" xfId="3" applyNumberFormat="1" applyFont="1" applyFill="1" applyBorder="1" applyAlignment="1" applyProtection="1">
      <alignment horizontal="center" vertical="center"/>
    </xf>
    <xf numFmtId="166" fontId="3" fillId="0" borderId="0" xfId="3" applyNumberFormat="1" applyFont="1" applyFill="1" applyBorder="1" applyAlignment="1" applyProtection="1">
      <alignment horizontal="center" vertical="center"/>
    </xf>
    <xf numFmtId="166" fontId="27" fillId="0" borderId="0" xfId="3" applyNumberFormat="1" applyFont="1" applyFill="1" applyBorder="1" applyAlignment="1" applyProtection="1">
      <alignment horizontal="center" vertical="center"/>
    </xf>
    <xf numFmtId="166" fontId="27" fillId="0" borderId="8" xfId="3" applyNumberFormat="1" applyFont="1" applyFill="1" applyBorder="1" applyAlignment="1" applyProtection="1">
      <alignment horizontal="center" vertical="center"/>
    </xf>
    <xf numFmtId="166" fontId="26" fillId="0" borderId="0" xfId="3" applyNumberFormat="1" applyFont="1" applyFill="1" applyBorder="1" applyAlignment="1" applyProtection="1">
      <alignment horizontal="center" vertical="center"/>
    </xf>
    <xf numFmtId="168" fontId="6" fillId="0" borderId="0" xfId="6" applyNumberFormat="1" applyFont="1" applyFill="1" applyBorder="1" applyAlignment="1" applyProtection="1">
      <alignment horizontal="center" wrapText="1"/>
    </xf>
    <xf numFmtId="168" fontId="6" fillId="0" borderId="10" xfId="6" applyNumberFormat="1" applyFont="1" applyFill="1" applyBorder="1" applyAlignment="1" applyProtection="1">
      <alignment horizontal="center" wrapText="1"/>
    </xf>
    <xf numFmtId="166" fontId="26" fillId="0" borderId="7" xfId="3" applyNumberFormat="1" applyFont="1" applyFill="1" applyBorder="1" applyAlignment="1" applyProtection="1">
      <alignment horizontal="right" vertical="center"/>
    </xf>
    <xf numFmtId="49" fontId="9" fillId="0" borderId="9" xfId="3" applyNumberFormat="1" applyFont="1" applyFill="1" applyBorder="1" applyAlignment="1" applyProtection="1">
      <alignment horizontal="left" vertical="center"/>
    </xf>
    <xf numFmtId="49" fontId="9" fillId="0" borderId="9" xfId="3" applyNumberFormat="1" applyFont="1" applyFill="1" applyBorder="1" applyAlignment="1" applyProtection="1">
      <alignment horizontal="center" vertical="center"/>
    </xf>
    <xf numFmtId="0" fontId="31" fillId="0" borderId="0" xfId="6" applyFont="1" applyFill="1" applyBorder="1" applyAlignment="1" applyProtection="1">
      <alignment horizontal="center" wrapText="1"/>
    </xf>
  </cellXfs>
  <cellStyles count="10">
    <cellStyle name="Millares" xfId="1" builtinId="3"/>
    <cellStyle name="Millares [0]" xfId="2" builtinId="6"/>
    <cellStyle name="Millares [0] 2" xfId="9"/>
    <cellStyle name="Millares 6" xfId="3"/>
    <cellStyle name="Normal" xfId="0" builtinId="0"/>
    <cellStyle name="Normal 2" xfId="8"/>
    <cellStyle name="Normal 2 14" xfId="4"/>
    <cellStyle name="Normal 2 14 2" xfId="5"/>
    <cellStyle name="Normal_BG-bcos-Jul-2001" xfId="6"/>
    <cellStyle name="Porcentaje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Evolución del Fondo - Población Abierta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Fondo!$B$9</c:f>
              <c:strCache>
                <c:ptCount val="1"/>
                <c:pt idx="0">
                  <c:v>Fondo al Inicio del Año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Fondo!$A$10:$A$84</c:f>
              <c:numCache>
                <c:formatCode>General</c:formatCode>
                <c:ptCount val="7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  <c:pt idx="54">
                  <c:v>2074</c:v>
                </c:pt>
                <c:pt idx="55">
                  <c:v>2075</c:v>
                </c:pt>
                <c:pt idx="56">
                  <c:v>2076</c:v>
                </c:pt>
                <c:pt idx="57">
                  <c:v>2077</c:v>
                </c:pt>
                <c:pt idx="58">
                  <c:v>2078</c:v>
                </c:pt>
                <c:pt idx="59">
                  <c:v>2079</c:v>
                </c:pt>
                <c:pt idx="60">
                  <c:v>2080</c:v>
                </c:pt>
                <c:pt idx="61">
                  <c:v>2081</c:v>
                </c:pt>
                <c:pt idx="62">
                  <c:v>2082</c:v>
                </c:pt>
                <c:pt idx="63">
                  <c:v>2083</c:v>
                </c:pt>
                <c:pt idx="64">
                  <c:v>2084</c:v>
                </c:pt>
                <c:pt idx="65">
                  <c:v>2085</c:v>
                </c:pt>
                <c:pt idx="66">
                  <c:v>2086</c:v>
                </c:pt>
                <c:pt idx="67">
                  <c:v>2087</c:v>
                </c:pt>
                <c:pt idx="68">
                  <c:v>2088</c:v>
                </c:pt>
                <c:pt idx="69">
                  <c:v>2089</c:v>
                </c:pt>
                <c:pt idx="70">
                  <c:v>2090</c:v>
                </c:pt>
                <c:pt idx="71">
                  <c:v>2091</c:v>
                </c:pt>
                <c:pt idx="72">
                  <c:v>2092</c:v>
                </c:pt>
                <c:pt idx="73">
                  <c:v>2093</c:v>
                </c:pt>
                <c:pt idx="74">
                  <c:v>2094</c:v>
                </c:pt>
              </c:numCache>
            </c:numRef>
          </c:cat>
          <c:val>
            <c:numRef>
              <c:f>Fondo!$B$10:$B$84</c:f>
              <c:numCache>
                <c:formatCode>#,##0_ ;[Red]\-#,##0\ </c:formatCode>
                <c:ptCount val="75"/>
                <c:pt idx="0">
                  <c:v>1964095561907</c:v>
                </c:pt>
                <c:pt idx="1">
                  <c:v>2109286594221</c:v>
                </c:pt>
                <c:pt idx="2">
                  <c:v>2222984566117</c:v>
                </c:pt>
                <c:pt idx="3">
                  <c:v>2321418930168</c:v>
                </c:pt>
                <c:pt idx="4">
                  <c:v>2401013876754</c:v>
                </c:pt>
                <c:pt idx="5">
                  <c:v>2466173547065</c:v>
                </c:pt>
                <c:pt idx="6">
                  <c:v>2515594869783</c:v>
                </c:pt>
                <c:pt idx="7">
                  <c:v>2545000498384</c:v>
                </c:pt>
                <c:pt idx="8">
                  <c:v>2557974871428</c:v>
                </c:pt>
                <c:pt idx="9">
                  <c:v>2559722560310</c:v>
                </c:pt>
                <c:pt idx="10">
                  <c:v>2551385151480</c:v>
                </c:pt>
                <c:pt idx="11">
                  <c:v>2529149343863</c:v>
                </c:pt>
                <c:pt idx="12">
                  <c:v>2494026146926</c:v>
                </c:pt>
                <c:pt idx="13">
                  <c:v>2448837947948</c:v>
                </c:pt>
                <c:pt idx="14">
                  <c:v>2394686954377</c:v>
                </c:pt>
                <c:pt idx="15">
                  <c:v>2334265216172</c:v>
                </c:pt>
                <c:pt idx="16">
                  <c:v>2268539482350</c:v>
                </c:pt>
                <c:pt idx="17">
                  <c:v>2195328703008</c:v>
                </c:pt>
                <c:pt idx="18">
                  <c:v>2118467111773</c:v>
                </c:pt>
                <c:pt idx="19">
                  <c:v>2034908685923</c:v>
                </c:pt>
                <c:pt idx="20">
                  <c:v>1933840695672</c:v>
                </c:pt>
                <c:pt idx="21">
                  <c:v>1823893915153</c:v>
                </c:pt>
                <c:pt idx="22">
                  <c:v>1702489691830</c:v>
                </c:pt>
                <c:pt idx="23">
                  <c:v>1575046999649</c:v>
                </c:pt>
                <c:pt idx="24">
                  <c:v>1437934593015</c:v>
                </c:pt>
                <c:pt idx="25">
                  <c:v>1291168890722</c:v>
                </c:pt>
                <c:pt idx="26">
                  <c:v>1135093238401</c:v>
                </c:pt>
                <c:pt idx="27">
                  <c:v>968696444564</c:v>
                </c:pt>
                <c:pt idx="28">
                  <c:v>793646477537</c:v>
                </c:pt>
                <c:pt idx="29">
                  <c:v>612147319926</c:v>
                </c:pt>
                <c:pt idx="30">
                  <c:v>422587508074</c:v>
                </c:pt>
                <c:pt idx="31">
                  <c:v>227459893068</c:v>
                </c:pt>
                <c:pt idx="32">
                  <c:v>28960653196</c:v>
                </c:pt>
                <c:pt idx="33">
                  <c:v>-184846396798</c:v>
                </c:pt>
                <c:pt idx="34">
                  <c:v>-411257181591</c:v>
                </c:pt>
                <c:pt idx="35">
                  <c:v>-649302057306</c:v>
                </c:pt>
                <c:pt idx="36">
                  <c:v>-896190318999</c:v>
                </c:pt>
                <c:pt idx="37">
                  <c:v>-1151590516979</c:v>
                </c:pt>
                <c:pt idx="38">
                  <c:v>-1413504302310</c:v>
                </c:pt>
                <c:pt idx="39">
                  <c:v>-1680031460259</c:v>
                </c:pt>
                <c:pt idx="40">
                  <c:v>-1950349465795</c:v>
                </c:pt>
                <c:pt idx="41">
                  <c:v>-2225724046582</c:v>
                </c:pt>
                <c:pt idx="42">
                  <c:v>-2507375671408</c:v>
                </c:pt>
                <c:pt idx="43">
                  <c:v>-2794899331923</c:v>
                </c:pt>
                <c:pt idx="44">
                  <c:v>-3082994465973</c:v>
                </c:pt>
                <c:pt idx="45">
                  <c:v>-3372498458484</c:v>
                </c:pt>
                <c:pt idx="46">
                  <c:v>-3664143767775</c:v>
                </c:pt>
                <c:pt idx="47">
                  <c:v>-3958586431444</c:v>
                </c:pt>
                <c:pt idx="48">
                  <c:v>-4256408797525</c:v>
                </c:pt>
                <c:pt idx="49">
                  <c:v>-4558066127705</c:v>
                </c:pt>
                <c:pt idx="50">
                  <c:v>-4864565251530</c:v>
                </c:pt>
                <c:pt idx="51">
                  <c:v>-5176374132091</c:v>
                </c:pt>
                <c:pt idx="52">
                  <c:v>-5494209329355</c:v>
                </c:pt>
                <c:pt idx="53">
                  <c:v>-5818697282935</c:v>
                </c:pt>
                <c:pt idx="54">
                  <c:v>-6151554434444</c:v>
                </c:pt>
                <c:pt idx="55">
                  <c:v>-6492685684673</c:v>
                </c:pt>
                <c:pt idx="56">
                  <c:v>-6843404658367</c:v>
                </c:pt>
                <c:pt idx="57">
                  <c:v>-7204619775698</c:v>
                </c:pt>
                <c:pt idx="58">
                  <c:v>-7577333022169</c:v>
                </c:pt>
                <c:pt idx="59">
                  <c:v>-7964264441014</c:v>
                </c:pt>
                <c:pt idx="60">
                  <c:v>-8365441505963</c:v>
                </c:pt>
                <c:pt idx="61">
                  <c:v>-8783461847406</c:v>
                </c:pt>
                <c:pt idx="62">
                  <c:v>-9217952491761</c:v>
                </c:pt>
                <c:pt idx="63">
                  <c:v>-9670440134318</c:v>
                </c:pt>
                <c:pt idx="64">
                  <c:v>-10144768071962</c:v>
                </c:pt>
                <c:pt idx="65">
                  <c:v>-10643175407534</c:v>
                </c:pt>
                <c:pt idx="66">
                  <c:v>-11167637649153</c:v>
                </c:pt>
                <c:pt idx="67">
                  <c:v>-11715197244084</c:v>
                </c:pt>
                <c:pt idx="68">
                  <c:v>-12288041043256</c:v>
                </c:pt>
                <c:pt idx="69">
                  <c:v>-12887818406392</c:v>
                </c:pt>
                <c:pt idx="70">
                  <c:v>-13516901637070</c:v>
                </c:pt>
                <c:pt idx="71">
                  <c:v>-14175834247879</c:v>
                </c:pt>
                <c:pt idx="72">
                  <c:v>-14859340875316</c:v>
                </c:pt>
                <c:pt idx="73">
                  <c:v>-15569363403429</c:v>
                </c:pt>
                <c:pt idx="74">
                  <c:v>-16307287971961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02-494F-BC90-81528AC42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3562544"/>
        <c:axId val="1483553392"/>
      </c:barChart>
      <c:lineChart>
        <c:grouping val="standard"/>
        <c:varyColors val="0"/>
        <c:ser>
          <c:idx val="2"/>
          <c:order val="1"/>
          <c:tx>
            <c:strRef>
              <c:f>Fondo!$C$9</c:f>
              <c:strCache>
                <c:ptCount val="1"/>
                <c:pt idx="0">
                  <c:v>Ingreso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Fondo!$A$10:$A$84</c:f>
              <c:numCache>
                <c:formatCode>General</c:formatCode>
                <c:ptCount val="7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  <c:pt idx="54">
                  <c:v>2074</c:v>
                </c:pt>
                <c:pt idx="55">
                  <c:v>2075</c:v>
                </c:pt>
                <c:pt idx="56">
                  <c:v>2076</c:v>
                </c:pt>
                <c:pt idx="57">
                  <c:v>2077</c:v>
                </c:pt>
                <c:pt idx="58">
                  <c:v>2078</c:v>
                </c:pt>
                <c:pt idx="59">
                  <c:v>2079</c:v>
                </c:pt>
                <c:pt idx="60">
                  <c:v>2080</c:v>
                </c:pt>
                <c:pt idx="61">
                  <c:v>2081</c:v>
                </c:pt>
                <c:pt idx="62">
                  <c:v>2082</c:v>
                </c:pt>
                <c:pt idx="63">
                  <c:v>2083</c:v>
                </c:pt>
                <c:pt idx="64">
                  <c:v>2084</c:v>
                </c:pt>
                <c:pt idx="65">
                  <c:v>2085</c:v>
                </c:pt>
                <c:pt idx="66">
                  <c:v>2086</c:v>
                </c:pt>
                <c:pt idx="67">
                  <c:v>2087</c:v>
                </c:pt>
                <c:pt idx="68">
                  <c:v>2088</c:v>
                </c:pt>
                <c:pt idx="69">
                  <c:v>2089</c:v>
                </c:pt>
                <c:pt idx="70">
                  <c:v>2090</c:v>
                </c:pt>
                <c:pt idx="71">
                  <c:v>2091</c:v>
                </c:pt>
                <c:pt idx="72">
                  <c:v>2092</c:v>
                </c:pt>
                <c:pt idx="73">
                  <c:v>2093</c:v>
                </c:pt>
                <c:pt idx="74">
                  <c:v>2094</c:v>
                </c:pt>
              </c:numCache>
            </c:numRef>
          </c:cat>
          <c:val>
            <c:numRef>
              <c:f>Fondo!$C$10:$C$84</c:f>
              <c:numCache>
                <c:formatCode>#,##0_ ;[Red]\-#,##0\ </c:formatCode>
                <c:ptCount val="75"/>
                <c:pt idx="0">
                  <c:v>389954713459</c:v>
                </c:pt>
                <c:pt idx="1">
                  <c:v>371313204343</c:v>
                </c:pt>
                <c:pt idx="2">
                  <c:v>365088858936</c:v>
                </c:pt>
                <c:pt idx="3">
                  <c:v>355081788489</c:v>
                </c:pt>
                <c:pt idx="4">
                  <c:v>346904080814</c:v>
                </c:pt>
                <c:pt idx="5">
                  <c:v>338085224729</c:v>
                </c:pt>
                <c:pt idx="6">
                  <c:v>328862521372</c:v>
                </c:pt>
                <c:pt idx="7">
                  <c:v>320875780097</c:v>
                </c:pt>
                <c:pt idx="8">
                  <c:v>314010087022</c:v>
                </c:pt>
                <c:pt idx="9">
                  <c:v>307615125051</c:v>
                </c:pt>
                <c:pt idx="10">
                  <c:v>300081998444</c:v>
                </c:pt>
                <c:pt idx="11">
                  <c:v>292854659217</c:v>
                </c:pt>
                <c:pt idx="12">
                  <c:v>286119311861</c:v>
                </c:pt>
                <c:pt idx="13">
                  <c:v>279481096216</c:v>
                </c:pt>
                <c:pt idx="14">
                  <c:v>273700776154</c:v>
                </c:pt>
                <c:pt idx="15">
                  <c:v>267887492797</c:v>
                </c:pt>
                <c:pt idx="16">
                  <c:v>261737955205</c:v>
                </c:pt>
                <c:pt idx="17">
                  <c:v>256171893159</c:v>
                </c:pt>
                <c:pt idx="18">
                  <c:v>249805853104</c:v>
                </c:pt>
                <c:pt idx="19">
                  <c:v>241539222618</c:v>
                </c:pt>
                <c:pt idx="20">
                  <c:v>234978404812</c:v>
                </c:pt>
                <c:pt idx="21">
                  <c:v>228207259321</c:v>
                </c:pt>
                <c:pt idx="22">
                  <c:v>222837348328</c:v>
                </c:pt>
                <c:pt idx="23">
                  <c:v>217692850667</c:v>
                </c:pt>
                <c:pt idx="24">
                  <c:v>213427656792</c:v>
                </c:pt>
                <c:pt idx="25">
                  <c:v>208878867892</c:v>
                </c:pt>
                <c:pt idx="26">
                  <c:v>206134594404</c:v>
                </c:pt>
                <c:pt idx="27">
                  <c:v>203186451293</c:v>
                </c:pt>
                <c:pt idx="28">
                  <c:v>201621875210</c:v>
                </c:pt>
                <c:pt idx="29">
                  <c:v>201204913849</c:v>
                </c:pt>
                <c:pt idx="30">
                  <c:v>204696774443</c:v>
                </c:pt>
                <c:pt idx="31">
                  <c:v>209370547350</c:v>
                </c:pt>
                <c:pt idx="32">
                  <c:v>200441995546</c:v>
                </c:pt>
                <c:pt idx="33">
                  <c:v>192567027193</c:v>
                </c:pt>
                <c:pt idx="34">
                  <c:v>185813313705</c:v>
                </c:pt>
                <c:pt idx="35">
                  <c:v>180385952079</c:v>
                </c:pt>
                <c:pt idx="36">
                  <c:v>175679919996</c:v>
                </c:pt>
                <c:pt idx="37">
                  <c:v>172239120903</c:v>
                </c:pt>
                <c:pt idx="38">
                  <c:v>169643394310</c:v>
                </c:pt>
                <c:pt idx="39">
                  <c:v>168192339096</c:v>
                </c:pt>
                <c:pt idx="40">
                  <c:v>167312382131</c:v>
                </c:pt>
                <c:pt idx="41">
                  <c:v>167202799426</c:v>
                </c:pt>
                <c:pt idx="42">
                  <c:v>167255007553</c:v>
                </c:pt>
                <c:pt idx="43">
                  <c:v>167276132026</c:v>
                </c:pt>
                <c:pt idx="44">
                  <c:v>167232843426</c:v>
                </c:pt>
                <c:pt idx="45">
                  <c:v>167147677550</c:v>
                </c:pt>
                <c:pt idx="46">
                  <c:v>167013590157</c:v>
                </c:pt>
                <c:pt idx="47">
                  <c:v>166847404830</c:v>
                </c:pt>
                <c:pt idx="48">
                  <c:v>166653610492</c:v>
                </c:pt>
                <c:pt idx="49">
                  <c:v>166247691559</c:v>
                </c:pt>
                <c:pt idx="50">
                  <c:v>165942471516</c:v>
                </c:pt>
                <c:pt idx="51">
                  <c:v>165585187525</c:v>
                </c:pt>
                <c:pt idx="52">
                  <c:v>165204252700</c:v>
                </c:pt>
                <c:pt idx="53">
                  <c:v>164761192884</c:v>
                </c:pt>
                <c:pt idx="54">
                  <c:v>164272691710</c:v>
                </c:pt>
                <c:pt idx="55">
                  <c:v>163795405059</c:v>
                </c:pt>
                <c:pt idx="56">
                  <c:v>163068012264</c:v>
                </c:pt>
                <c:pt idx="57">
                  <c:v>162328310509</c:v>
                </c:pt>
                <c:pt idx="58">
                  <c:v>161536665821</c:v>
                </c:pt>
                <c:pt idx="59">
                  <c:v>160540449639</c:v>
                </c:pt>
                <c:pt idx="60">
                  <c:v>159174954237</c:v>
                </c:pt>
                <c:pt idx="61">
                  <c:v>157808225561</c:v>
                </c:pt>
                <c:pt idx="62">
                  <c:v>157157333065</c:v>
                </c:pt>
                <c:pt idx="63">
                  <c:v>156440694439</c:v>
                </c:pt>
                <c:pt idx="64">
                  <c:v>155798652297</c:v>
                </c:pt>
                <c:pt idx="65">
                  <c:v>155489393693</c:v>
                </c:pt>
                <c:pt idx="66">
                  <c:v>155224172363</c:v>
                </c:pt>
                <c:pt idx="67">
                  <c:v>154725278725</c:v>
                </c:pt>
                <c:pt idx="68">
                  <c:v>153939230875</c:v>
                </c:pt>
                <c:pt idx="69">
                  <c:v>153173100038</c:v>
                </c:pt>
                <c:pt idx="70">
                  <c:v>152539807656</c:v>
                </c:pt>
                <c:pt idx="71">
                  <c:v>151936519723</c:v>
                </c:pt>
                <c:pt idx="72">
                  <c:v>151375251857</c:v>
                </c:pt>
                <c:pt idx="73">
                  <c:v>150868286636</c:v>
                </c:pt>
                <c:pt idx="74">
                  <c:v>150423611872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02-494F-BC90-81528AC42B50}"/>
            </c:ext>
          </c:extLst>
        </c:ser>
        <c:ser>
          <c:idx val="3"/>
          <c:order val="2"/>
          <c:tx>
            <c:strRef>
              <c:f>Fondo!$D$9</c:f>
              <c:strCache>
                <c:ptCount val="1"/>
                <c:pt idx="0">
                  <c:v>Egreso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Fondo!$A$10:$A$84</c:f>
              <c:numCache>
                <c:formatCode>General</c:formatCode>
                <c:ptCount val="7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  <c:pt idx="54">
                  <c:v>2074</c:v>
                </c:pt>
                <c:pt idx="55">
                  <c:v>2075</c:v>
                </c:pt>
                <c:pt idx="56">
                  <c:v>2076</c:v>
                </c:pt>
                <c:pt idx="57">
                  <c:v>2077</c:v>
                </c:pt>
                <c:pt idx="58">
                  <c:v>2078</c:v>
                </c:pt>
                <c:pt idx="59">
                  <c:v>2079</c:v>
                </c:pt>
                <c:pt idx="60">
                  <c:v>2080</c:v>
                </c:pt>
                <c:pt idx="61">
                  <c:v>2081</c:v>
                </c:pt>
                <c:pt idx="62">
                  <c:v>2082</c:v>
                </c:pt>
                <c:pt idx="63">
                  <c:v>2083</c:v>
                </c:pt>
                <c:pt idx="64">
                  <c:v>2084</c:v>
                </c:pt>
                <c:pt idx="65">
                  <c:v>2085</c:v>
                </c:pt>
                <c:pt idx="66">
                  <c:v>2086</c:v>
                </c:pt>
                <c:pt idx="67">
                  <c:v>2087</c:v>
                </c:pt>
                <c:pt idx="68">
                  <c:v>2088</c:v>
                </c:pt>
                <c:pt idx="69">
                  <c:v>2089</c:v>
                </c:pt>
                <c:pt idx="70">
                  <c:v>2090</c:v>
                </c:pt>
                <c:pt idx="71">
                  <c:v>2091</c:v>
                </c:pt>
                <c:pt idx="72">
                  <c:v>2092</c:v>
                </c:pt>
                <c:pt idx="73">
                  <c:v>2093</c:v>
                </c:pt>
                <c:pt idx="74">
                  <c:v>2094</c:v>
                </c:pt>
              </c:numCache>
            </c:numRef>
          </c:cat>
          <c:val>
            <c:numRef>
              <c:f>Fondo!$D$10:$D$84</c:f>
              <c:numCache>
                <c:formatCode>#,##0_ ;[Red]\-#,##0\ </c:formatCode>
                <c:ptCount val="75"/>
                <c:pt idx="0">
                  <c:v>325890088616</c:v>
                </c:pt>
                <c:pt idx="1">
                  <c:v>343114638835</c:v>
                </c:pt>
                <c:pt idx="2">
                  <c:v>355939838354</c:v>
                </c:pt>
                <c:pt idx="3">
                  <c:v>367833529471</c:v>
                </c:pt>
                <c:pt idx="4">
                  <c:v>376597239236</c:v>
                </c:pt>
                <c:pt idx="5">
                  <c:v>385417550848</c:v>
                </c:pt>
                <c:pt idx="6">
                  <c:v>397341527324</c:v>
                </c:pt>
                <c:pt idx="7">
                  <c:v>406285055953</c:v>
                </c:pt>
                <c:pt idx="8">
                  <c:v>410713265844</c:v>
                </c:pt>
                <c:pt idx="9">
                  <c:v>414082732016</c:v>
                </c:pt>
                <c:pt idx="10">
                  <c:v>419592780824</c:v>
                </c:pt>
                <c:pt idx="11">
                  <c:v>423901938728</c:v>
                </c:pt>
                <c:pt idx="12">
                  <c:v>425493585760</c:v>
                </c:pt>
                <c:pt idx="13">
                  <c:v>425735434186</c:v>
                </c:pt>
                <c:pt idx="14">
                  <c:v>423901945750</c:v>
                </c:pt>
                <c:pt idx="15">
                  <c:v>420864745171</c:v>
                </c:pt>
                <c:pt idx="16">
                  <c:v>419384453893</c:v>
                </c:pt>
                <c:pt idx="17">
                  <c:v>414512988693</c:v>
                </c:pt>
                <c:pt idx="18">
                  <c:v>411629997644</c:v>
                </c:pt>
                <c:pt idx="19">
                  <c:v>416985701164</c:v>
                </c:pt>
                <c:pt idx="20">
                  <c:v>415074951298</c:v>
                </c:pt>
                <c:pt idx="21">
                  <c:v>415091855407</c:v>
                </c:pt>
                <c:pt idx="22">
                  <c:v>410858771265</c:v>
                </c:pt>
                <c:pt idx="23">
                  <c:v>410110433955</c:v>
                </c:pt>
                <c:pt idx="24">
                  <c:v>409853701036</c:v>
                </c:pt>
                <c:pt idx="25">
                  <c:v>408611952460</c:v>
                </c:pt>
                <c:pt idx="26">
                  <c:v>409788943800</c:v>
                </c:pt>
                <c:pt idx="27">
                  <c:v>408761282841</c:v>
                </c:pt>
                <c:pt idx="28">
                  <c:v>406665160509</c:v>
                </c:pt>
                <c:pt idx="29">
                  <c:v>407018151397</c:v>
                </c:pt>
                <c:pt idx="30">
                  <c:v>408572846874</c:v>
                </c:pt>
                <c:pt idx="31">
                  <c:v>408983658499</c:v>
                </c:pt>
                <c:pt idx="32">
                  <c:v>407138568740</c:v>
                </c:pt>
                <c:pt idx="33">
                  <c:v>403160228078</c:v>
                </c:pt>
                <c:pt idx="34">
                  <c:v>398885033371</c:v>
                </c:pt>
                <c:pt idx="35">
                  <c:v>392805355348</c:v>
                </c:pt>
                <c:pt idx="36">
                  <c:v>386788175016</c:v>
                </c:pt>
                <c:pt idx="37">
                  <c:v>379787356145</c:v>
                </c:pt>
                <c:pt idx="38">
                  <c:v>371553957634</c:v>
                </c:pt>
                <c:pt idx="39">
                  <c:v>363496903640</c:v>
                </c:pt>
                <c:pt idx="40">
                  <c:v>357082191896</c:v>
                </c:pt>
                <c:pt idx="41">
                  <c:v>352416898428</c:v>
                </c:pt>
                <c:pt idx="42">
                  <c:v>347282539917</c:v>
                </c:pt>
                <c:pt idx="43">
                  <c:v>336794555845</c:v>
                </c:pt>
                <c:pt idx="44">
                  <c:v>327025356764</c:v>
                </c:pt>
                <c:pt idx="45">
                  <c:v>317864380388</c:v>
                </c:pt>
                <c:pt idx="46">
                  <c:v>309202929540</c:v>
                </c:pt>
                <c:pt idx="47">
                  <c:v>300961740237</c:v>
                </c:pt>
                <c:pt idx="48">
                  <c:v>293000704990</c:v>
                </c:pt>
                <c:pt idx="49">
                  <c:v>285648151863</c:v>
                </c:pt>
                <c:pt idx="50">
                  <c:v>278660039305</c:v>
                </c:pt>
                <c:pt idx="51">
                  <c:v>272104641352</c:v>
                </c:pt>
                <c:pt idx="52">
                  <c:v>265896156937</c:v>
                </c:pt>
                <c:pt idx="53">
                  <c:v>261020096914</c:v>
                </c:pt>
                <c:pt idx="54">
                  <c:v>255685261759</c:v>
                </c:pt>
                <c:pt idx="55">
                  <c:v>251306507277</c:v>
                </c:pt>
                <c:pt idx="56">
                  <c:v>247182368991</c:v>
                </c:pt>
                <c:pt idx="57">
                  <c:v>243607594589</c:v>
                </c:pt>
                <c:pt idx="58">
                  <c:v>242148221550</c:v>
                </c:pt>
                <c:pt idx="59">
                  <c:v>239969764359</c:v>
                </c:pt>
                <c:pt idx="60">
                  <c:v>239369840010</c:v>
                </c:pt>
                <c:pt idx="61">
                  <c:v>237762235618</c:v>
                </c:pt>
                <c:pt idx="62">
                  <c:v>237704970456</c:v>
                </c:pt>
                <c:pt idx="63">
                  <c:v>240585244700</c:v>
                </c:pt>
                <c:pt idx="64">
                  <c:v>244853087579</c:v>
                </c:pt>
                <c:pt idx="65">
                  <c:v>250427110345</c:v>
                </c:pt>
                <c:pt idx="66">
                  <c:v>252199257906</c:v>
                </c:pt>
                <c:pt idx="67">
                  <c:v>254952114696</c:v>
                </c:pt>
                <c:pt idx="68">
                  <c:v>258031270689</c:v>
                </c:pt>
                <c:pt idx="69">
                  <c:v>262375498521</c:v>
                </c:pt>
                <c:pt idx="70">
                  <c:v>266248024316</c:v>
                </c:pt>
                <c:pt idx="71">
                  <c:v>263930036571</c:v>
                </c:pt>
                <c:pt idx="72">
                  <c:v>262576110606</c:v>
                </c:pt>
                <c:pt idx="73">
                  <c:v>261589471631</c:v>
                </c:pt>
                <c:pt idx="74">
                  <c:v>261558439708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02-494F-BC90-81528AC42B50}"/>
            </c:ext>
          </c:extLst>
        </c:ser>
        <c:ser>
          <c:idx val="4"/>
          <c:order val="3"/>
          <c:tx>
            <c:strRef>
              <c:f>Fondo!$E$9</c:f>
              <c:strCache>
                <c:ptCount val="1"/>
                <c:pt idx="0">
                  <c:v>Renta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Fondo!$A$10:$A$84</c:f>
              <c:numCache>
                <c:formatCode>General</c:formatCode>
                <c:ptCount val="7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  <c:pt idx="54">
                  <c:v>2074</c:v>
                </c:pt>
                <c:pt idx="55">
                  <c:v>2075</c:v>
                </c:pt>
                <c:pt idx="56">
                  <c:v>2076</c:v>
                </c:pt>
                <c:pt idx="57">
                  <c:v>2077</c:v>
                </c:pt>
                <c:pt idx="58">
                  <c:v>2078</c:v>
                </c:pt>
                <c:pt idx="59">
                  <c:v>2079</c:v>
                </c:pt>
                <c:pt idx="60">
                  <c:v>2080</c:v>
                </c:pt>
                <c:pt idx="61">
                  <c:v>2081</c:v>
                </c:pt>
                <c:pt idx="62">
                  <c:v>2082</c:v>
                </c:pt>
                <c:pt idx="63">
                  <c:v>2083</c:v>
                </c:pt>
                <c:pt idx="64">
                  <c:v>2084</c:v>
                </c:pt>
                <c:pt idx="65">
                  <c:v>2085</c:v>
                </c:pt>
                <c:pt idx="66">
                  <c:v>2086</c:v>
                </c:pt>
                <c:pt idx="67">
                  <c:v>2087</c:v>
                </c:pt>
                <c:pt idx="68">
                  <c:v>2088</c:v>
                </c:pt>
                <c:pt idx="69">
                  <c:v>2089</c:v>
                </c:pt>
                <c:pt idx="70">
                  <c:v>2090</c:v>
                </c:pt>
                <c:pt idx="71">
                  <c:v>2091</c:v>
                </c:pt>
                <c:pt idx="72">
                  <c:v>2092</c:v>
                </c:pt>
                <c:pt idx="73">
                  <c:v>2093</c:v>
                </c:pt>
                <c:pt idx="74">
                  <c:v>2094</c:v>
                </c:pt>
              </c:numCache>
            </c:numRef>
          </c:cat>
          <c:val>
            <c:numRef>
              <c:f>Fondo!$E$10:$E$84</c:f>
              <c:numCache>
                <c:formatCode>#,##0_ ;[Red]\-#,##0\ </c:formatCode>
                <c:ptCount val="75"/>
                <c:pt idx="0">
                  <c:v>81126407470</c:v>
                </c:pt>
                <c:pt idx="1">
                  <c:v>85499406389</c:v>
                </c:pt>
                <c:pt idx="2">
                  <c:v>89285343468</c:v>
                </c:pt>
                <c:pt idx="3">
                  <c:v>92346687567</c:v>
                </c:pt>
                <c:pt idx="4">
                  <c:v>94852828733</c:v>
                </c:pt>
                <c:pt idx="5">
                  <c:v>96753648838</c:v>
                </c:pt>
                <c:pt idx="6">
                  <c:v>97884634553</c:v>
                </c:pt>
                <c:pt idx="7">
                  <c:v>98383648901</c:v>
                </c:pt>
                <c:pt idx="8">
                  <c:v>98450867704</c:v>
                </c:pt>
                <c:pt idx="9">
                  <c:v>98130198134</c:v>
                </c:pt>
                <c:pt idx="10">
                  <c:v>97274974764</c:v>
                </c:pt>
                <c:pt idx="11">
                  <c:v>95924082574</c:v>
                </c:pt>
                <c:pt idx="12">
                  <c:v>94186074921</c:v>
                </c:pt>
                <c:pt idx="13">
                  <c:v>92103344399</c:v>
                </c:pt>
                <c:pt idx="14">
                  <c:v>89779431391</c:v>
                </c:pt>
                <c:pt idx="15">
                  <c:v>87251518552</c:v>
                </c:pt>
                <c:pt idx="16">
                  <c:v>84435719346</c:v>
                </c:pt>
                <c:pt idx="17">
                  <c:v>81479504299</c:v>
                </c:pt>
                <c:pt idx="18">
                  <c:v>78265718689</c:v>
                </c:pt>
                <c:pt idx="19">
                  <c:v>74378488295</c:v>
                </c:pt>
                <c:pt idx="20">
                  <c:v>70149765967</c:v>
                </c:pt>
                <c:pt idx="21">
                  <c:v>65480372763</c:v>
                </c:pt>
                <c:pt idx="22">
                  <c:v>60578730756</c:v>
                </c:pt>
                <c:pt idx="23">
                  <c:v>55305176654</c:v>
                </c:pt>
                <c:pt idx="24">
                  <c:v>49660341951</c:v>
                </c:pt>
                <c:pt idx="25">
                  <c:v>43657432246</c:v>
                </c:pt>
                <c:pt idx="26">
                  <c:v>37257555560</c:v>
                </c:pt>
                <c:pt idx="27">
                  <c:v>30524864521</c:v>
                </c:pt>
                <c:pt idx="28">
                  <c:v>23544127689</c:v>
                </c:pt>
                <c:pt idx="29">
                  <c:v>16253365695</c:v>
                </c:pt>
                <c:pt idx="30">
                  <c:v>8748457426</c:v>
                </c:pt>
                <c:pt idx="31">
                  <c:v>1113871277</c:v>
                </c:pt>
                <c:pt idx="32">
                  <c:v>-7109476800</c:v>
                </c:pt>
                <c:pt idx="33">
                  <c:v>-15817583907</c:v>
                </c:pt>
                <c:pt idx="34">
                  <c:v>-24973156050</c:v>
                </c:pt>
                <c:pt idx="35">
                  <c:v>-34468858423</c:v>
                </c:pt>
                <c:pt idx="36">
                  <c:v>-44291942961</c:v>
                </c:pt>
                <c:pt idx="37">
                  <c:v>-54365550089</c:v>
                </c:pt>
                <c:pt idx="38">
                  <c:v>-64616594625</c:v>
                </c:pt>
                <c:pt idx="39">
                  <c:v>-75013440992</c:v>
                </c:pt>
                <c:pt idx="40">
                  <c:v>-85604771022</c:v>
                </c:pt>
                <c:pt idx="41">
                  <c:v>-96437525823</c:v>
                </c:pt>
                <c:pt idx="42">
                  <c:v>-107496128151</c:v>
                </c:pt>
                <c:pt idx="43">
                  <c:v>-118576710230</c:v>
                </c:pt>
                <c:pt idx="44">
                  <c:v>-129711479172</c:v>
                </c:pt>
                <c:pt idx="45">
                  <c:v>-140928606453</c:v>
                </c:pt>
                <c:pt idx="46">
                  <c:v>-152253324286</c:v>
                </c:pt>
                <c:pt idx="47">
                  <c:v>-163708030674</c:v>
                </c:pt>
                <c:pt idx="48">
                  <c:v>-175310235681</c:v>
                </c:pt>
                <c:pt idx="49">
                  <c:v>-187098663520</c:v>
                </c:pt>
                <c:pt idx="50">
                  <c:v>-199091312773</c:v>
                </c:pt>
                <c:pt idx="51">
                  <c:v>-211315743437</c:v>
                </c:pt>
                <c:pt idx="52">
                  <c:v>-223796049344</c:v>
                </c:pt>
                <c:pt idx="53">
                  <c:v>-236598248479</c:v>
                </c:pt>
                <c:pt idx="54">
                  <c:v>-249718680180</c:v>
                </c:pt>
                <c:pt idx="55">
                  <c:v>-263207871476</c:v>
                </c:pt>
                <c:pt idx="56">
                  <c:v>-277100760604</c:v>
                </c:pt>
                <c:pt idx="57">
                  <c:v>-291435962391</c:v>
                </c:pt>
                <c:pt idx="58">
                  <c:v>-306317863116</c:v>
                </c:pt>
                <c:pt idx="59">
                  <c:v>-321747750229</c:v>
                </c:pt>
                <c:pt idx="60">
                  <c:v>-337825455669</c:v>
                </c:pt>
                <c:pt idx="61">
                  <c:v>-354536634299</c:v>
                </c:pt>
                <c:pt idx="62">
                  <c:v>-371940005166</c:v>
                </c:pt>
                <c:pt idx="63">
                  <c:v>-390183387383</c:v>
                </c:pt>
                <c:pt idx="64">
                  <c:v>-409352900290</c:v>
                </c:pt>
                <c:pt idx="65">
                  <c:v>-429524524967</c:v>
                </c:pt>
                <c:pt idx="66">
                  <c:v>-450584509388</c:v>
                </c:pt>
                <c:pt idx="67">
                  <c:v>-472616963202</c:v>
                </c:pt>
                <c:pt idx="68">
                  <c:v>-495685323323</c:v>
                </c:pt>
                <c:pt idx="69">
                  <c:v>-519880832195</c:v>
                </c:pt>
                <c:pt idx="70">
                  <c:v>-545224394149</c:v>
                </c:pt>
                <c:pt idx="71">
                  <c:v>-571513110589</c:v>
                </c:pt>
                <c:pt idx="72">
                  <c:v>-598821669363</c:v>
                </c:pt>
                <c:pt idx="73">
                  <c:v>-627203383537</c:v>
                </c:pt>
                <c:pt idx="74">
                  <c:v>-656736909992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02-494F-BC90-81528AC42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6893840"/>
        <c:axId val="1264139328"/>
      </c:lineChart>
      <c:catAx>
        <c:axId val="1266893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Año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Y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Y"/>
          </a:p>
        </c:txPr>
        <c:crossAx val="1264139328"/>
        <c:crosses val="autoZero"/>
        <c:auto val="1"/>
        <c:lblAlgn val="ctr"/>
        <c:lblOffset val="100"/>
        <c:noMultiLvlLbl val="0"/>
      </c:catAx>
      <c:valAx>
        <c:axId val="1264139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Guaraníes (millones)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Y"/>
            </a:p>
          </c:txPr>
        </c:title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Y"/>
          </a:p>
        </c:txPr>
        <c:crossAx val="1266893840"/>
        <c:crosses val="autoZero"/>
        <c:crossBetween val="between"/>
        <c:dispUnits>
          <c:custUnit val="1000000"/>
        </c:dispUnits>
      </c:valAx>
      <c:valAx>
        <c:axId val="148355339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Guaraníes (billones)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Y"/>
            </a:p>
          </c:txPr>
        </c:title>
        <c:numFmt formatCode="#,##0_ ;[Red]\-#,##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Y"/>
          </a:p>
        </c:txPr>
        <c:crossAx val="1483562544"/>
        <c:crosses val="max"/>
        <c:crossBetween val="between"/>
        <c:dispUnits>
          <c:custUnit val="1000000000000"/>
        </c:dispUnits>
      </c:valAx>
      <c:catAx>
        <c:axId val="1483562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835533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Y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Y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323850</xdr:colOff>
      <xdr:row>0</xdr:row>
      <xdr:rowOff>38100</xdr:rowOff>
    </xdr:from>
    <xdr:to>
      <xdr:col>3</xdr:col>
      <xdr:colOff>838200</xdr:colOff>
      <xdr:row>6</xdr:row>
      <xdr:rowOff>85725</xdr:rowOff>
    </xdr:to>
    <xdr:pic>
      <xdr:nvPicPr>
        <xdr:cNvPr id="2161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38100"/>
          <a:ext cx="156210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0</xdr:row>
      <xdr:rowOff>19050</xdr:rowOff>
    </xdr:from>
    <xdr:to>
      <xdr:col>1</xdr:col>
      <xdr:colOff>2047875</xdr:colOff>
      <xdr:row>3</xdr:row>
      <xdr:rowOff>200025</xdr:rowOff>
    </xdr:to>
    <xdr:pic>
      <xdr:nvPicPr>
        <xdr:cNvPr id="7260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354"/>
        <a:stretch>
          <a:fillRect/>
        </a:stretch>
      </xdr:blipFill>
      <xdr:spPr bwMode="auto">
        <a:xfrm>
          <a:off x="285750" y="19050"/>
          <a:ext cx="17621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857250</xdr:colOff>
      <xdr:row>4</xdr:row>
      <xdr:rowOff>180975</xdr:rowOff>
    </xdr:to>
    <xdr:pic>
      <xdr:nvPicPr>
        <xdr:cNvPr id="2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354"/>
        <a:stretch>
          <a:fillRect/>
        </a:stretch>
      </xdr:blipFill>
      <xdr:spPr bwMode="auto">
        <a:xfrm>
          <a:off x="38100" y="0"/>
          <a:ext cx="17621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acosta/AppData/Local/Microsoft/Windows/Temporary%20Internet%20Files/Content.Outlook/US98CR9T/1_BOLB%20012018%20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 Impresa"/>
      <sheetName val="Carátula"/>
      <sheetName val="Índic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Boletin1_2"/>
      <sheetName val="Boletin1_1"/>
      <sheetName val="JC"/>
      <sheetName val="Cali y Audi"/>
      <sheetName val="Sucu"/>
      <sheetName val="Series"/>
      <sheetName val="CRC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O23"/>
  <sheetViews>
    <sheetView showGridLines="0" tabSelected="1" zoomScaleNormal="100" zoomScaleSheetLayoutView="100" workbookViewId="0"/>
  </sheetViews>
  <sheetFormatPr baseColWidth="10" defaultColWidth="16.6640625" defaultRowHeight="13.8" x14ac:dyDescent="0.3"/>
  <cols>
    <col min="1" max="1" width="31.88671875" style="18" customWidth="1"/>
    <col min="2" max="4" width="15.6640625" style="18" customWidth="1"/>
    <col min="5" max="5" width="3.6640625" style="18" customWidth="1"/>
    <col min="6" max="6" width="15.6640625" style="18" customWidth="1"/>
    <col min="7" max="7" width="25.44140625" style="18" customWidth="1"/>
    <col min="8" max="11" width="15.6640625" style="18" customWidth="1"/>
    <col min="12" max="12" width="3.6640625" style="18" customWidth="1"/>
    <col min="13" max="15" width="15.6640625" style="18" customWidth="1"/>
    <col min="16" max="16384" width="16.6640625" style="18"/>
  </cols>
  <sheetData>
    <row r="1" spans="1:15" x14ac:dyDescent="0.3">
      <c r="A1" s="17"/>
      <c r="B1" s="17"/>
      <c r="C1" s="17"/>
      <c r="D1" s="17"/>
      <c r="E1" s="17"/>
      <c r="F1" s="17"/>
      <c r="G1" s="17"/>
    </row>
    <row r="2" spans="1:15" x14ac:dyDescent="0.3">
      <c r="A2" s="19"/>
      <c r="B2" s="19"/>
      <c r="C2" s="19"/>
      <c r="D2" s="19"/>
      <c r="E2" s="19"/>
      <c r="F2" s="19"/>
      <c r="G2" s="19"/>
      <c r="H2" s="20"/>
      <c r="I2" s="20"/>
      <c r="J2" s="20"/>
      <c r="K2" s="20"/>
      <c r="L2" s="20"/>
      <c r="M2" s="20"/>
      <c r="N2" s="20"/>
      <c r="O2" s="20"/>
    </row>
    <row r="3" spans="1:15" x14ac:dyDescent="0.3">
      <c r="A3" s="19"/>
      <c r="B3" s="19"/>
      <c r="C3" s="19"/>
      <c r="D3" s="19"/>
      <c r="E3" s="19"/>
      <c r="F3" s="19"/>
      <c r="G3" s="19"/>
      <c r="H3" s="20"/>
      <c r="I3" s="20"/>
      <c r="J3" s="20"/>
      <c r="K3" s="20"/>
      <c r="L3" s="20"/>
      <c r="M3" s="20"/>
      <c r="N3" s="20"/>
      <c r="O3" s="20"/>
    </row>
    <row r="4" spans="1:15" ht="27.75" customHeight="1" x14ac:dyDescent="0.5">
      <c r="A4" s="21"/>
      <c r="B4" s="21"/>
      <c r="C4" s="21"/>
      <c r="D4" s="21"/>
      <c r="E4" s="21"/>
      <c r="F4" s="21"/>
      <c r="G4" s="21"/>
      <c r="H4" s="22"/>
      <c r="I4" s="22"/>
      <c r="J4" s="22"/>
      <c r="K4" s="22"/>
      <c r="L4" s="22"/>
      <c r="M4" s="22"/>
      <c r="N4" s="22"/>
      <c r="O4" s="22"/>
    </row>
    <row r="5" spans="1:15" ht="18" x14ac:dyDescent="0.35">
      <c r="A5" s="23"/>
      <c r="B5" s="23"/>
      <c r="C5" s="23"/>
      <c r="D5" s="23"/>
      <c r="E5" s="23"/>
      <c r="F5" s="23"/>
      <c r="G5" s="23"/>
      <c r="H5" s="24"/>
      <c r="I5" s="24"/>
      <c r="J5" s="24"/>
      <c r="K5" s="24"/>
      <c r="L5" s="24"/>
      <c r="M5" s="24"/>
      <c r="N5" s="24"/>
      <c r="O5" s="24"/>
    </row>
    <row r="6" spans="1:15" ht="15.75" customHeight="1" x14ac:dyDescent="0.3">
      <c r="A6" s="25"/>
      <c r="B6" s="26"/>
      <c r="C6" s="26"/>
      <c r="D6" s="26"/>
      <c r="E6" s="26"/>
      <c r="F6" s="26"/>
      <c r="G6" s="27"/>
      <c r="H6" s="28"/>
      <c r="I6" s="28"/>
      <c r="J6" s="28"/>
      <c r="K6" s="28"/>
      <c r="L6" s="28"/>
      <c r="M6" s="28"/>
      <c r="N6" s="28"/>
      <c r="O6" s="28"/>
    </row>
    <row r="7" spans="1:15" x14ac:dyDescent="0.3">
      <c r="A7" s="17"/>
      <c r="B7" s="17"/>
      <c r="C7" s="17"/>
      <c r="D7" s="17"/>
      <c r="E7" s="17"/>
      <c r="F7" s="17"/>
      <c r="G7" s="17"/>
      <c r="I7" s="20"/>
      <c r="J7" s="20"/>
      <c r="K7" s="20"/>
      <c r="L7" s="20"/>
      <c r="M7" s="20"/>
      <c r="N7" s="20"/>
      <c r="O7" s="20"/>
    </row>
    <row r="8" spans="1:15" x14ac:dyDescent="0.3">
      <c r="A8" s="17"/>
      <c r="B8" s="17"/>
      <c r="C8" s="17"/>
      <c r="D8" s="17"/>
      <c r="E8" s="17"/>
      <c r="F8" s="17"/>
      <c r="G8" s="17"/>
    </row>
    <row r="9" spans="1:15" ht="28.8" x14ac:dyDescent="0.55000000000000004">
      <c r="A9" s="138" t="s">
        <v>12</v>
      </c>
      <c r="B9" s="138"/>
      <c r="C9" s="138"/>
      <c r="D9" s="138"/>
      <c r="E9" s="138"/>
      <c r="F9" s="138"/>
      <c r="G9" s="138"/>
      <c r="H9" s="29"/>
    </row>
    <row r="10" spans="1:15" ht="23.4" x14ac:dyDescent="0.45">
      <c r="A10" s="139" t="s">
        <v>13</v>
      </c>
      <c r="B10" s="139"/>
      <c r="C10" s="139"/>
      <c r="D10" s="139"/>
      <c r="E10" s="139"/>
      <c r="F10" s="139"/>
      <c r="G10" s="139"/>
      <c r="H10" s="30"/>
    </row>
    <row r="11" spans="1:15" ht="29.4" x14ac:dyDescent="0.55000000000000004">
      <c r="A11" s="31"/>
      <c r="B11" s="31"/>
      <c r="C11" s="31"/>
      <c r="D11" s="31"/>
      <c r="E11" s="31"/>
      <c r="F11" s="31"/>
      <c r="G11" s="31"/>
      <c r="H11" s="32"/>
    </row>
    <row r="12" spans="1:15" ht="23.4" x14ac:dyDescent="0.45">
      <c r="A12" s="140"/>
      <c r="B12" s="140"/>
      <c r="C12" s="140"/>
      <c r="D12" s="140"/>
      <c r="E12" s="140"/>
      <c r="F12" s="140"/>
      <c r="G12" s="140"/>
      <c r="H12" s="140"/>
    </row>
    <row r="13" spans="1:15" ht="29.4" x14ac:dyDescent="0.55000000000000004">
      <c r="A13" s="141" t="s">
        <v>14</v>
      </c>
      <c r="B13" s="141"/>
      <c r="C13" s="141"/>
      <c r="D13" s="141"/>
      <c r="E13" s="141"/>
      <c r="F13" s="141"/>
      <c r="G13" s="141"/>
      <c r="H13" s="32"/>
    </row>
    <row r="14" spans="1:15" ht="29.4" x14ac:dyDescent="0.55000000000000004">
      <c r="A14" s="141" t="s">
        <v>16</v>
      </c>
      <c r="B14" s="141"/>
      <c r="C14" s="141"/>
      <c r="D14" s="141"/>
      <c r="E14" s="141"/>
      <c r="F14" s="141"/>
      <c r="G14" s="141"/>
      <c r="H14" s="32"/>
    </row>
    <row r="15" spans="1:15" ht="29.4" x14ac:dyDescent="0.55000000000000004">
      <c r="A15" s="142">
        <v>44347</v>
      </c>
      <c r="B15" s="142"/>
      <c r="C15" s="142"/>
      <c r="D15" s="142"/>
      <c r="E15" s="142"/>
      <c r="F15" s="142"/>
      <c r="G15" s="142"/>
      <c r="H15" s="33"/>
    </row>
    <row r="16" spans="1:15" ht="29.4" x14ac:dyDescent="0.55000000000000004">
      <c r="A16" s="34"/>
      <c r="B16" s="34"/>
      <c r="C16" s="34"/>
      <c r="D16" s="34"/>
      <c r="E16" s="34"/>
      <c r="F16" s="34"/>
      <c r="G16" s="34"/>
      <c r="H16" s="35"/>
    </row>
    <row r="17" spans="1:8" ht="29.4" x14ac:dyDescent="0.55000000000000004">
      <c r="A17" s="136" t="s">
        <v>15</v>
      </c>
      <c r="B17" s="137"/>
      <c r="C17" s="137"/>
      <c r="D17" s="137"/>
      <c r="E17" s="137"/>
      <c r="F17" s="137"/>
      <c r="G17" s="137"/>
      <c r="H17" s="35"/>
    </row>
    <row r="18" spans="1:8" ht="34.5" customHeight="1" x14ac:dyDescent="0.55000000000000004">
      <c r="A18" s="137"/>
      <c r="B18" s="137"/>
      <c r="C18" s="137"/>
      <c r="D18" s="137"/>
      <c r="E18" s="137"/>
      <c r="F18" s="137"/>
      <c r="G18" s="137"/>
      <c r="H18" s="35"/>
    </row>
    <row r="19" spans="1:8" ht="28.8" x14ac:dyDescent="0.55000000000000004">
      <c r="A19" s="33"/>
      <c r="B19" s="33"/>
      <c r="C19" s="33"/>
      <c r="D19" s="33"/>
      <c r="E19" s="33"/>
      <c r="F19" s="33"/>
      <c r="G19" s="33"/>
      <c r="H19" s="33"/>
    </row>
    <row r="20" spans="1:8" x14ac:dyDescent="0.3">
      <c r="A20" s="135" t="s">
        <v>38</v>
      </c>
      <c r="B20" s="135"/>
      <c r="C20" s="135"/>
      <c r="D20" s="135"/>
      <c r="E20" s="135"/>
      <c r="F20" s="135"/>
      <c r="G20" s="135"/>
    </row>
    <row r="21" spans="1:8" x14ac:dyDescent="0.3">
      <c r="A21" s="135"/>
      <c r="B21" s="135"/>
      <c r="C21" s="135"/>
      <c r="D21" s="135"/>
      <c r="E21" s="135"/>
      <c r="F21" s="135"/>
      <c r="G21" s="135"/>
    </row>
    <row r="22" spans="1:8" ht="12.75" customHeight="1" x14ac:dyDescent="0.3">
      <c r="A22" s="135"/>
      <c r="B22" s="135"/>
      <c r="C22" s="135"/>
      <c r="D22" s="135"/>
      <c r="E22" s="135"/>
      <c r="F22" s="135"/>
      <c r="G22" s="135"/>
    </row>
    <row r="23" spans="1:8" x14ac:dyDescent="0.3">
      <c r="A23" s="135"/>
      <c r="B23" s="135"/>
      <c r="C23" s="135"/>
      <c r="D23" s="135"/>
      <c r="E23" s="135"/>
      <c r="F23" s="135"/>
      <c r="G23" s="135"/>
      <c r="H23" s="36"/>
    </row>
  </sheetData>
  <mergeCells count="8">
    <mergeCell ref="A20:G23"/>
    <mergeCell ref="A17:G18"/>
    <mergeCell ref="A9:G9"/>
    <mergeCell ref="A10:G10"/>
    <mergeCell ref="A12:H12"/>
    <mergeCell ref="A13:G13"/>
    <mergeCell ref="A14:G14"/>
    <mergeCell ref="A15:G15"/>
  </mergeCells>
  <printOptions horizontalCentered="1"/>
  <pageMargins left="0.23622047244094491" right="0.23622047244094491" top="0.31496062992125984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7"/>
  <sheetViews>
    <sheetView showGridLines="0" topLeftCell="B1" zoomScaleNormal="100" zoomScaleSheetLayoutView="100" workbookViewId="0">
      <pane xSplit="1" ySplit="6" topLeftCell="C7" activePane="bottomRight" state="frozen"/>
      <selection activeCell="D99" sqref="D99"/>
      <selection pane="topRight" activeCell="D99" sqref="D99"/>
      <selection pane="bottomLeft" activeCell="D99" sqref="D99"/>
      <selection pane="bottomRight" activeCell="C7" sqref="C7"/>
    </sheetView>
  </sheetViews>
  <sheetFormatPr baseColWidth="10" defaultColWidth="16.6640625" defaultRowHeight="13.2" x14ac:dyDescent="0.25"/>
  <cols>
    <col min="1" max="1" width="0" style="5" hidden="1" customWidth="1"/>
    <col min="2" max="2" width="38.109375" style="5" bestFit="1" customWidth="1"/>
    <col min="3" max="3" width="12.6640625" style="5" customWidth="1"/>
    <col min="4" max="15" width="10.6640625" style="5" customWidth="1"/>
    <col min="16" max="16384" width="16.6640625" style="5"/>
  </cols>
  <sheetData>
    <row r="1" spans="1:15" x14ac:dyDescent="0.25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93"/>
    </row>
    <row r="2" spans="1:15" ht="30.75" customHeight="1" x14ac:dyDescent="0.55000000000000004">
      <c r="B2" s="6"/>
      <c r="C2" s="143" t="s">
        <v>16</v>
      </c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4"/>
    </row>
    <row r="3" spans="1:15" ht="18.75" customHeight="1" x14ac:dyDescent="0.35">
      <c r="B3" s="7"/>
      <c r="C3" s="161">
        <f>+Carátula!A15</f>
        <v>44347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2"/>
    </row>
    <row r="4" spans="1:15" ht="18" customHeight="1" x14ac:dyDescent="0.3">
      <c r="B4" s="118"/>
      <c r="C4" s="145" t="s">
        <v>0</v>
      </c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6"/>
    </row>
    <row r="5" spans="1:15" x14ac:dyDescent="0.25">
      <c r="B5" s="8"/>
      <c r="C5" s="37"/>
      <c r="D5" s="38"/>
      <c r="E5" s="38"/>
      <c r="F5" s="38"/>
      <c r="G5" s="38"/>
      <c r="H5" s="38"/>
      <c r="I5" s="38"/>
      <c r="J5" s="38"/>
      <c r="K5" s="4"/>
      <c r="L5" s="4"/>
      <c r="M5" s="4"/>
      <c r="N5" s="4"/>
      <c r="O5" s="94"/>
    </row>
    <row r="6" spans="1:15" ht="33" customHeight="1" x14ac:dyDescent="0.25">
      <c r="B6" s="119" t="s">
        <v>63</v>
      </c>
      <c r="C6" s="120" t="s">
        <v>70</v>
      </c>
      <c r="D6" s="120" t="s">
        <v>71</v>
      </c>
      <c r="E6" s="120" t="s">
        <v>72</v>
      </c>
      <c r="F6" s="120" t="s">
        <v>73</v>
      </c>
      <c r="G6" s="120" t="s">
        <v>76</v>
      </c>
      <c r="H6" s="120" t="s">
        <v>77</v>
      </c>
      <c r="I6" s="120" t="s">
        <v>78</v>
      </c>
      <c r="J6" s="120" t="s">
        <v>79</v>
      </c>
      <c r="K6" s="120" t="s">
        <v>80</v>
      </c>
      <c r="L6" s="120" t="s">
        <v>81</v>
      </c>
      <c r="M6" s="120" t="s">
        <v>82</v>
      </c>
      <c r="N6" s="120" t="s">
        <v>83</v>
      </c>
      <c r="O6" s="121" t="s">
        <v>84</v>
      </c>
    </row>
    <row r="7" spans="1:15" ht="6" customHeight="1" x14ac:dyDescent="0.25"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95"/>
    </row>
    <row r="8" spans="1:15" x14ac:dyDescent="0.25">
      <c r="A8" s="5">
        <v>1</v>
      </c>
      <c r="B8" s="53" t="s">
        <v>1</v>
      </c>
      <c r="C8" s="54">
        <v>2128423.8336060001</v>
      </c>
      <c r="D8" s="54">
        <v>2086700.449124</v>
      </c>
      <c r="E8" s="54">
        <v>2103188.2320100004</v>
      </c>
      <c r="F8" s="54">
        <v>2120827.0652910001</v>
      </c>
      <c r="G8" s="54">
        <v>2124795.2929070005</v>
      </c>
      <c r="H8" s="54">
        <v>2132855.8857920002</v>
      </c>
      <c r="I8" s="54">
        <v>2115252.6895949999</v>
      </c>
      <c r="J8" s="54">
        <v>2163593.2503430001</v>
      </c>
      <c r="K8" s="54">
        <v>2163149.9863700001</v>
      </c>
      <c r="L8" s="54">
        <v>2177102.4679</v>
      </c>
      <c r="M8" s="54">
        <v>2205946.0230020001</v>
      </c>
      <c r="N8" s="54">
        <v>2184524.2392320004</v>
      </c>
      <c r="O8" s="96">
        <v>2206458.4438109999</v>
      </c>
    </row>
    <row r="9" spans="1:15" ht="15" customHeight="1" x14ac:dyDescent="0.25">
      <c r="A9" s="5">
        <v>11</v>
      </c>
      <c r="B9" s="13" t="s">
        <v>2</v>
      </c>
      <c r="C9" s="14">
        <v>103276.419505</v>
      </c>
      <c r="D9" s="14">
        <v>100735.124838</v>
      </c>
      <c r="E9" s="14">
        <v>83524.550959</v>
      </c>
      <c r="F9" s="14">
        <v>73536.185165000003</v>
      </c>
      <c r="G9" s="14">
        <v>78539.715526999993</v>
      </c>
      <c r="H9" s="14">
        <v>74369.214945999993</v>
      </c>
      <c r="I9" s="14">
        <v>59106.42985</v>
      </c>
      <c r="J9" s="14">
        <v>123748.82256499999</v>
      </c>
      <c r="K9" s="14">
        <v>102307.716164</v>
      </c>
      <c r="L9" s="14">
        <v>118453.188028</v>
      </c>
      <c r="M9" s="14">
        <v>141482.96727299999</v>
      </c>
      <c r="N9" s="14">
        <v>125487.37470299999</v>
      </c>
      <c r="O9" s="42">
        <v>107833.15480400001</v>
      </c>
    </row>
    <row r="10" spans="1:15" ht="15" customHeight="1" x14ac:dyDescent="0.25">
      <c r="A10" s="5">
        <v>13</v>
      </c>
      <c r="B10" s="13" t="s">
        <v>17</v>
      </c>
      <c r="C10" s="14">
        <v>302995</v>
      </c>
      <c r="D10" s="14">
        <v>302995</v>
      </c>
      <c r="E10" s="14">
        <v>312995</v>
      </c>
      <c r="F10" s="14">
        <v>332995</v>
      </c>
      <c r="G10" s="14">
        <v>332995</v>
      </c>
      <c r="H10" s="14">
        <v>332995</v>
      </c>
      <c r="I10" s="14">
        <v>332995</v>
      </c>
      <c r="J10" s="14">
        <v>312995</v>
      </c>
      <c r="K10" s="14">
        <v>312995</v>
      </c>
      <c r="L10" s="14">
        <v>312995</v>
      </c>
      <c r="M10" s="14">
        <v>312995</v>
      </c>
      <c r="N10" s="14">
        <v>332995</v>
      </c>
      <c r="O10" s="42">
        <v>352995</v>
      </c>
    </row>
    <row r="11" spans="1:15" ht="15" customHeight="1" x14ac:dyDescent="0.25">
      <c r="A11" s="5">
        <v>14</v>
      </c>
      <c r="B11" s="13" t="s">
        <v>18</v>
      </c>
      <c r="C11" s="14">
        <v>1158877.659335</v>
      </c>
      <c r="D11" s="14">
        <v>1101039.682609</v>
      </c>
      <c r="E11" s="14">
        <v>1206919.6979400001</v>
      </c>
      <c r="F11" s="14">
        <v>1213154.0903719999</v>
      </c>
      <c r="G11" s="14">
        <v>1210403.239547</v>
      </c>
      <c r="H11" s="14">
        <v>1218943.6990179999</v>
      </c>
      <c r="I11" s="14">
        <v>1218820.9279710001</v>
      </c>
      <c r="J11" s="14">
        <v>1214686.7401699999</v>
      </c>
      <c r="K11" s="14">
        <v>1207369.3210819999</v>
      </c>
      <c r="L11" s="14">
        <v>1203462.01343</v>
      </c>
      <c r="M11" s="14">
        <v>1202474.892642</v>
      </c>
      <c r="N11" s="14">
        <v>1191209.397386</v>
      </c>
      <c r="O11" s="42">
        <v>1197945.793761</v>
      </c>
    </row>
    <row r="12" spans="1:15" ht="15" customHeight="1" x14ac:dyDescent="0.25">
      <c r="A12" s="5">
        <v>15</v>
      </c>
      <c r="B12" s="13" t="s">
        <v>19</v>
      </c>
      <c r="C12" s="14">
        <v>96288.852604999993</v>
      </c>
      <c r="D12" s="14">
        <v>91822.599436999997</v>
      </c>
      <c r="E12" s="14">
        <v>90008.222643000001</v>
      </c>
      <c r="F12" s="14">
        <v>91664.402159000005</v>
      </c>
      <c r="G12" s="14">
        <v>93767.801103999998</v>
      </c>
      <c r="H12" s="14">
        <v>94631.061123000007</v>
      </c>
      <c r="I12" s="14">
        <v>94812.294502000004</v>
      </c>
      <c r="J12" s="14">
        <v>99049.572096999997</v>
      </c>
      <c r="K12" s="14">
        <v>98351.949458999996</v>
      </c>
      <c r="L12" s="14">
        <v>100138.99718000001</v>
      </c>
      <c r="M12" s="14">
        <v>100887.02585799999</v>
      </c>
      <c r="N12" s="14">
        <v>100847.770464</v>
      </c>
      <c r="O12" s="42">
        <v>102647.04073399999</v>
      </c>
    </row>
    <row r="13" spans="1:15" ht="15" customHeight="1" x14ac:dyDescent="0.25">
      <c r="A13" s="5">
        <v>16</v>
      </c>
      <c r="B13" s="13" t="s">
        <v>20</v>
      </c>
      <c r="C13" s="14">
        <v>357403.24689200002</v>
      </c>
      <c r="D13" s="14">
        <v>357403.24689200002</v>
      </c>
      <c r="E13" s="14">
        <v>357596.265992</v>
      </c>
      <c r="F13" s="14">
        <v>357795.265992</v>
      </c>
      <c r="G13" s="14">
        <v>357795.265992</v>
      </c>
      <c r="H13" s="14">
        <v>363277.13322800002</v>
      </c>
      <c r="I13" s="14">
        <v>363676.13322800002</v>
      </c>
      <c r="J13" s="14">
        <v>374615.63659000001</v>
      </c>
      <c r="K13" s="14">
        <v>374615.63659000001</v>
      </c>
      <c r="L13" s="14">
        <v>375296.92158999998</v>
      </c>
      <c r="M13" s="14">
        <v>375296.92158999998</v>
      </c>
      <c r="N13" s="14">
        <v>376432.11651999998</v>
      </c>
      <c r="O13" s="42">
        <v>376857.55106099998</v>
      </c>
    </row>
    <row r="14" spans="1:15" ht="15" customHeight="1" x14ac:dyDescent="0.25">
      <c r="A14" s="5">
        <v>17</v>
      </c>
      <c r="B14" s="13" t="s">
        <v>21</v>
      </c>
      <c r="C14" s="14">
        <v>1073.0050140000001</v>
      </c>
      <c r="D14" s="14">
        <v>1022.308779</v>
      </c>
      <c r="E14" s="14">
        <v>1015.246985</v>
      </c>
      <c r="F14" s="14">
        <v>1009.873818</v>
      </c>
      <c r="G14" s="14">
        <v>1005.8988880000001</v>
      </c>
      <c r="H14" s="14">
        <v>1183.879831</v>
      </c>
      <c r="I14" s="14">
        <v>1183.4212239999999</v>
      </c>
      <c r="J14" s="14">
        <v>1253.5576960000001</v>
      </c>
      <c r="K14" s="14">
        <v>1253.5576960000001</v>
      </c>
      <c r="L14" s="14">
        <v>1239.3403229999999</v>
      </c>
      <c r="M14" s="14">
        <v>1234.5771769999999</v>
      </c>
      <c r="N14" s="14">
        <v>1228.36671</v>
      </c>
      <c r="O14" s="42">
        <v>614.12967900000001</v>
      </c>
    </row>
    <row r="15" spans="1:15" ht="15" customHeight="1" x14ac:dyDescent="0.25">
      <c r="A15" s="5">
        <v>43799</v>
      </c>
      <c r="B15" s="13" t="s">
        <v>3</v>
      </c>
      <c r="C15" s="14">
        <v>108509.650255</v>
      </c>
      <c r="D15" s="14">
        <v>131682.486569</v>
      </c>
      <c r="E15" s="14">
        <v>51129.247491000002</v>
      </c>
      <c r="F15" s="14">
        <v>50672.247785</v>
      </c>
      <c r="G15" s="14">
        <v>50288.371849000003</v>
      </c>
      <c r="H15" s="14">
        <v>47455.897645999998</v>
      </c>
      <c r="I15" s="14">
        <v>44658.482819999997</v>
      </c>
      <c r="J15" s="14">
        <v>37243.921224999998</v>
      </c>
      <c r="K15" s="14">
        <v>66256.805378999998</v>
      </c>
      <c r="L15" s="14">
        <v>65517.007349</v>
      </c>
      <c r="M15" s="14">
        <v>71574.638462000003</v>
      </c>
      <c r="N15" s="14">
        <v>56324.213448999995</v>
      </c>
      <c r="O15" s="42">
        <v>67565.773772</v>
      </c>
    </row>
    <row r="16" spans="1:15" ht="6" customHeight="1" x14ac:dyDescent="0.25">
      <c r="B16" s="13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97"/>
    </row>
    <row r="17" spans="1:15" ht="15" customHeight="1" x14ac:dyDescent="0.25">
      <c r="A17" s="5">
        <v>2</v>
      </c>
      <c r="B17" s="53" t="s">
        <v>4</v>
      </c>
      <c r="C17" s="54">
        <v>104574.04105</v>
      </c>
      <c r="D17" s="54">
        <v>51940.082828999999</v>
      </c>
      <c r="E17" s="54">
        <v>53770.227601000006</v>
      </c>
      <c r="F17" s="54">
        <v>63682.109045999998</v>
      </c>
      <c r="G17" s="54">
        <v>61960.549278999999</v>
      </c>
      <c r="H17" s="54">
        <v>62764.333538999999</v>
      </c>
      <c r="I17" s="54">
        <v>53991.553384999999</v>
      </c>
      <c r="J17" s="54">
        <v>61072.973209999996</v>
      </c>
      <c r="K17" s="54">
        <v>50341.009994999993</v>
      </c>
      <c r="L17" s="54">
        <v>60730.687099000002</v>
      </c>
      <c r="M17" s="54">
        <v>73157.017903</v>
      </c>
      <c r="N17" s="54">
        <v>59298.972820999996</v>
      </c>
      <c r="O17" s="96">
        <v>65174.671233999994</v>
      </c>
    </row>
    <row r="18" spans="1:15" ht="15" customHeight="1" x14ac:dyDescent="0.25">
      <c r="A18" s="5">
        <v>25</v>
      </c>
      <c r="B18" s="13" t="s">
        <v>5</v>
      </c>
      <c r="C18" s="14">
        <v>9716.6451870000001</v>
      </c>
      <c r="D18" s="14">
        <v>11692.302941</v>
      </c>
      <c r="E18" s="14">
        <v>13669.821687</v>
      </c>
      <c r="F18" s="14">
        <v>14427.859968000001</v>
      </c>
      <c r="G18" s="14">
        <v>15777.602048999999</v>
      </c>
      <c r="H18" s="14">
        <v>17126.691102000001</v>
      </c>
      <c r="I18" s="14">
        <v>18796.711144000001</v>
      </c>
      <c r="J18" s="14">
        <v>9459.9630820000002</v>
      </c>
      <c r="K18" s="14">
        <v>8662.6272970000009</v>
      </c>
      <c r="L18" s="14">
        <v>9575.258065</v>
      </c>
      <c r="M18" s="14">
        <v>10158.606169999999</v>
      </c>
      <c r="N18" s="14">
        <v>11542.225698</v>
      </c>
      <c r="O18" s="42">
        <v>12527.4638</v>
      </c>
    </row>
    <row r="19" spans="1:15" ht="15" customHeight="1" x14ac:dyDescent="0.25">
      <c r="A19" s="5">
        <v>29</v>
      </c>
      <c r="B19" s="13" t="s">
        <v>22</v>
      </c>
      <c r="C19" s="14">
        <v>94857.395862999998</v>
      </c>
      <c r="D19" s="14">
        <v>40247.779887999997</v>
      </c>
      <c r="E19" s="14">
        <v>40100.405914000003</v>
      </c>
      <c r="F19" s="14">
        <v>49254.249078000001</v>
      </c>
      <c r="G19" s="14">
        <v>46182.947229999998</v>
      </c>
      <c r="H19" s="14">
        <v>45637.642437000002</v>
      </c>
      <c r="I19" s="14">
        <v>35194.842240999998</v>
      </c>
      <c r="J19" s="14">
        <v>51613.010127999994</v>
      </c>
      <c r="K19" s="14">
        <v>41678.382697999994</v>
      </c>
      <c r="L19" s="14">
        <v>51155.429034000001</v>
      </c>
      <c r="M19" s="14">
        <v>62998.411733000001</v>
      </c>
      <c r="N19" s="14">
        <v>47756.747122999994</v>
      </c>
      <c r="O19" s="42">
        <v>52647.207433999996</v>
      </c>
    </row>
    <row r="20" spans="1:15" ht="6" customHeight="1" x14ac:dyDescent="0.25">
      <c r="B20" s="3"/>
      <c r="C20" s="14"/>
      <c r="D20" s="15"/>
      <c r="E20" s="15"/>
      <c r="F20" s="15"/>
      <c r="G20" s="14"/>
      <c r="H20" s="15"/>
      <c r="I20" s="15"/>
      <c r="J20" s="15"/>
      <c r="K20" s="15"/>
      <c r="L20" s="15"/>
      <c r="M20" s="15"/>
      <c r="N20" s="15"/>
      <c r="O20" s="97"/>
    </row>
    <row r="21" spans="1:15" ht="15" customHeight="1" x14ac:dyDescent="0.25">
      <c r="A21" s="5">
        <v>3</v>
      </c>
      <c r="B21" s="53" t="s">
        <v>34</v>
      </c>
      <c r="C21" s="54">
        <v>2023849.7925560002</v>
      </c>
      <c r="D21" s="54">
        <v>2034760.3662950001</v>
      </c>
      <c r="E21" s="54">
        <v>2049418.004409</v>
      </c>
      <c r="F21" s="54">
        <v>2057145.2085600002</v>
      </c>
      <c r="G21" s="54">
        <v>2062834.7436280001</v>
      </c>
      <c r="H21" s="54">
        <v>2070091.5522530002</v>
      </c>
      <c r="I21" s="54">
        <v>2061261.1362100001</v>
      </c>
      <c r="J21" s="54">
        <v>2102520.2771330001</v>
      </c>
      <c r="K21" s="54">
        <v>2112808.9763750001</v>
      </c>
      <c r="L21" s="54">
        <v>2116371.7808010001</v>
      </c>
      <c r="M21" s="54">
        <v>2132789.0050989999</v>
      </c>
      <c r="N21" s="54">
        <v>2125225.2664109999</v>
      </c>
      <c r="O21" s="96">
        <v>2141283.7725769999</v>
      </c>
    </row>
    <row r="22" spans="1:15" ht="15" customHeight="1" x14ac:dyDescent="0.25">
      <c r="A22" s="5">
        <v>31</v>
      </c>
      <c r="B22" s="13" t="s">
        <v>6</v>
      </c>
      <c r="C22" s="14">
        <v>1320267.9853380001</v>
      </c>
      <c r="D22" s="14">
        <v>1320267.9853380001</v>
      </c>
      <c r="E22" s="14">
        <v>1320267.9853380001</v>
      </c>
      <c r="F22" s="14">
        <v>1320267.9853380001</v>
      </c>
      <c r="G22" s="14">
        <v>1320267.9853380001</v>
      </c>
      <c r="H22" s="14">
        <v>1320267.9853380001</v>
      </c>
      <c r="I22" s="14">
        <v>1320267.9853380001</v>
      </c>
      <c r="J22" s="14">
        <v>1323338.4203550001</v>
      </c>
      <c r="K22" s="14">
        <v>1323338.4203550001</v>
      </c>
      <c r="L22" s="14">
        <v>1323338.4203550001</v>
      </c>
      <c r="M22" s="14">
        <v>1323338.4203550001</v>
      </c>
      <c r="N22" s="14">
        <v>1323338.4203550001</v>
      </c>
      <c r="O22" s="42">
        <v>1323338.4203550001</v>
      </c>
    </row>
    <row r="23" spans="1:15" ht="15" customHeight="1" x14ac:dyDescent="0.25">
      <c r="A23" s="5">
        <v>33</v>
      </c>
      <c r="B23" s="13" t="s">
        <v>7</v>
      </c>
      <c r="C23" s="14">
        <v>372660.52513999998</v>
      </c>
      <c r="D23" s="14">
        <v>372660.52513999998</v>
      </c>
      <c r="E23" s="14">
        <v>372660.52513999998</v>
      </c>
      <c r="F23" s="14">
        <v>372660.52513999998</v>
      </c>
      <c r="G23" s="14">
        <v>372660.52513999998</v>
      </c>
      <c r="H23" s="14">
        <v>372660.52513999998</v>
      </c>
      <c r="I23" s="14">
        <v>372660.52513999998</v>
      </c>
      <c r="J23" s="14">
        <v>380511.69682100002</v>
      </c>
      <c r="K23" s="14">
        <v>380511.69682100002</v>
      </c>
      <c r="L23" s="14">
        <v>380511.69682100002</v>
      </c>
      <c r="M23" s="14">
        <v>380511.69682100002</v>
      </c>
      <c r="N23" s="14">
        <v>380511.69682100002</v>
      </c>
      <c r="O23" s="42">
        <v>380511.69682100002</v>
      </c>
    </row>
    <row r="24" spans="1:15" ht="15" customHeight="1" x14ac:dyDescent="0.25">
      <c r="A24" s="5">
        <v>34</v>
      </c>
      <c r="B24" s="13" t="s">
        <v>8</v>
      </c>
      <c r="C24" s="14">
        <v>271167.05142899998</v>
      </c>
      <c r="D24" s="15">
        <v>271167.05142899998</v>
      </c>
      <c r="E24" s="15">
        <v>271167.05142899998</v>
      </c>
      <c r="F24" s="15">
        <v>271167.05142899998</v>
      </c>
      <c r="G24" s="14">
        <v>271167.05142899998</v>
      </c>
      <c r="H24" s="15">
        <v>271167.05142899998</v>
      </c>
      <c r="I24" s="15">
        <v>271167.05142899998</v>
      </c>
      <c r="J24" s="15">
        <v>271167.05142899998</v>
      </c>
      <c r="K24" s="15">
        <v>398670.159957</v>
      </c>
      <c r="L24" s="15">
        <v>398670.159957</v>
      </c>
      <c r="M24" s="15">
        <v>398670.159957</v>
      </c>
      <c r="N24" s="15">
        <v>398670.159957</v>
      </c>
      <c r="O24" s="97">
        <v>398670.159957</v>
      </c>
    </row>
    <row r="25" spans="1:15" ht="14.25" customHeight="1" x14ac:dyDescent="0.25">
      <c r="A25" s="5">
        <v>35</v>
      </c>
      <c r="B25" s="55" t="s">
        <v>9</v>
      </c>
      <c r="C25" s="57">
        <v>59754.230648999997</v>
      </c>
      <c r="D25" s="56">
        <v>70664.804388000004</v>
      </c>
      <c r="E25" s="56">
        <v>85322.442502000005</v>
      </c>
      <c r="F25" s="56">
        <v>93049.646653000003</v>
      </c>
      <c r="G25" s="57">
        <v>98739.181721000001</v>
      </c>
      <c r="H25" s="56">
        <v>105995.99034600001</v>
      </c>
      <c r="I25" s="56">
        <v>97165.574303000001</v>
      </c>
      <c r="J25" s="56">
        <v>127503.108528</v>
      </c>
      <c r="K25" s="56">
        <v>10288.699242000001</v>
      </c>
      <c r="L25" s="56">
        <v>13851.503667999999</v>
      </c>
      <c r="M25" s="56">
        <v>30268.727965999999</v>
      </c>
      <c r="N25" s="56">
        <v>22704.989278000001</v>
      </c>
      <c r="O25" s="98">
        <v>38763.495444</v>
      </c>
    </row>
    <row r="26" spans="1:15" ht="6" hidden="1" customHeight="1" x14ac:dyDescent="0.25">
      <c r="B26" s="3"/>
      <c r="C26" s="15"/>
      <c r="D26" s="15"/>
      <c r="E26" s="14"/>
      <c r="F26" s="15"/>
      <c r="G26" s="15"/>
      <c r="H26" s="15"/>
      <c r="I26" s="42"/>
      <c r="J26" s="4"/>
      <c r="K26" s="4"/>
      <c r="L26" s="4"/>
      <c r="M26" s="4"/>
      <c r="N26" s="4"/>
      <c r="O26" s="94"/>
    </row>
    <row r="27" spans="1:15" ht="3" hidden="1" customHeight="1" x14ac:dyDescent="0.25">
      <c r="B27" s="3"/>
      <c r="C27" s="39"/>
      <c r="D27" s="39"/>
      <c r="E27" s="39"/>
      <c r="F27" s="39"/>
      <c r="G27" s="39"/>
      <c r="H27" s="39"/>
      <c r="I27" s="41"/>
      <c r="J27" s="4"/>
      <c r="K27" s="4"/>
      <c r="L27" s="4"/>
      <c r="M27" s="4"/>
      <c r="N27" s="4"/>
      <c r="O27" s="94"/>
    </row>
    <row r="28" spans="1:15" ht="12" hidden="1" customHeight="1" x14ac:dyDescent="0.25">
      <c r="B28" s="8"/>
      <c r="C28" s="37"/>
      <c r="D28" s="38"/>
      <c r="E28" s="38"/>
      <c r="F28" s="38"/>
      <c r="G28" s="38"/>
      <c r="H28" s="38"/>
      <c r="I28" s="40"/>
      <c r="J28" s="4"/>
      <c r="K28" s="4"/>
      <c r="L28" s="4"/>
      <c r="M28" s="4"/>
      <c r="N28" s="4"/>
      <c r="O28" s="94"/>
    </row>
    <row r="29" spans="1:15" ht="12" hidden="1" customHeight="1" x14ac:dyDescent="0.25">
      <c r="B29" s="8"/>
      <c r="C29" s="37"/>
      <c r="D29" s="38"/>
      <c r="E29" s="38"/>
      <c r="F29" s="38"/>
      <c r="G29" s="38"/>
      <c r="H29" s="38"/>
      <c r="I29" s="40"/>
      <c r="J29" s="4"/>
      <c r="K29" s="4"/>
      <c r="L29" s="4"/>
      <c r="M29" s="4"/>
      <c r="N29" s="4"/>
      <c r="O29" s="94"/>
    </row>
    <row r="30" spans="1:15" ht="12" hidden="1" customHeight="1" x14ac:dyDescent="0.25">
      <c r="B30" s="8"/>
      <c r="C30" s="37"/>
      <c r="D30" s="38"/>
      <c r="E30" s="38"/>
      <c r="F30" s="38"/>
      <c r="G30" s="38"/>
      <c r="H30" s="38"/>
      <c r="I30" s="40"/>
      <c r="J30" s="4"/>
      <c r="K30" s="4"/>
      <c r="L30" s="4"/>
      <c r="M30" s="4"/>
      <c r="N30" s="4"/>
      <c r="O30" s="94"/>
    </row>
    <row r="31" spans="1:15" ht="12" customHeight="1" x14ac:dyDescent="0.25">
      <c r="B31" s="52" t="s">
        <v>64</v>
      </c>
      <c r="C31" s="164" t="s">
        <v>67</v>
      </c>
      <c r="D31" s="164"/>
      <c r="E31" s="164"/>
      <c r="F31" s="64"/>
      <c r="G31" s="165" t="s">
        <v>62</v>
      </c>
      <c r="H31" s="165"/>
      <c r="I31" s="165"/>
      <c r="J31" s="39"/>
      <c r="K31" s="39"/>
      <c r="L31" s="79"/>
      <c r="M31" s="79"/>
      <c r="N31" s="79"/>
      <c r="O31" s="99"/>
    </row>
    <row r="32" spans="1:15" ht="12" customHeight="1" x14ac:dyDescent="0.25">
      <c r="B32" s="9"/>
      <c r="C32" s="51"/>
      <c r="D32" s="51"/>
      <c r="E32" s="51"/>
      <c r="F32" s="51"/>
      <c r="G32" s="51"/>
      <c r="H32" s="51"/>
      <c r="I32" s="10"/>
      <c r="J32" s="10"/>
      <c r="K32" s="75"/>
      <c r="L32" s="4"/>
      <c r="M32" s="4"/>
      <c r="N32" s="4"/>
      <c r="O32" s="94"/>
    </row>
    <row r="33" spans="2:15" ht="12" customHeight="1" x14ac:dyDescent="0.25">
      <c r="B33" s="11" t="s">
        <v>47</v>
      </c>
      <c r="C33" s="163">
        <v>5607068665949</v>
      </c>
      <c r="D33" s="163"/>
      <c r="E33" s="163"/>
      <c r="F33" s="88"/>
      <c r="G33" s="156">
        <f>+C33/6453</f>
        <v>868908827.82411277</v>
      </c>
      <c r="H33" s="156"/>
      <c r="I33" s="65"/>
      <c r="J33" s="65"/>
      <c r="K33" s="65"/>
      <c r="L33" s="80"/>
      <c r="M33" s="80"/>
      <c r="N33" s="80"/>
      <c r="O33" s="100"/>
    </row>
    <row r="34" spans="2:15" ht="12" customHeight="1" x14ac:dyDescent="0.25">
      <c r="B34" s="13" t="s">
        <v>48</v>
      </c>
      <c r="C34" s="159">
        <v>2986333329727</v>
      </c>
      <c r="D34" s="159"/>
      <c r="E34" s="159"/>
      <c r="F34" s="89"/>
      <c r="G34" s="159">
        <f>+C34/6453</f>
        <v>462782167.94157755</v>
      </c>
      <c r="H34" s="159"/>
      <c r="I34" s="91"/>
      <c r="J34" s="91"/>
      <c r="K34" s="91"/>
      <c r="L34" s="81"/>
      <c r="M34" s="81"/>
      <c r="N34" s="81"/>
      <c r="O34" s="101"/>
    </row>
    <row r="35" spans="2:15" ht="12" customHeight="1" x14ac:dyDescent="0.25">
      <c r="B35" s="13" t="s">
        <v>49</v>
      </c>
      <c r="C35" s="158">
        <v>2317065558936</v>
      </c>
      <c r="D35" s="158"/>
      <c r="E35" s="158"/>
      <c r="F35" s="91"/>
      <c r="G35" s="158">
        <f>+C35/6453</f>
        <v>359067962.02324498</v>
      </c>
      <c r="H35" s="158"/>
      <c r="I35" s="91"/>
      <c r="J35" s="91"/>
      <c r="K35" s="91"/>
      <c r="L35" s="81"/>
      <c r="M35" s="81"/>
      <c r="N35" s="81"/>
      <c r="O35" s="101"/>
    </row>
    <row r="36" spans="2:15" ht="12" customHeight="1" x14ac:dyDescent="0.6">
      <c r="B36" s="13" t="s">
        <v>50</v>
      </c>
      <c r="C36" s="158">
        <v>272612278101</v>
      </c>
      <c r="D36" s="158"/>
      <c r="E36" s="158"/>
      <c r="F36" s="91"/>
      <c r="G36" s="158">
        <f>+C36/6453</f>
        <v>42245820.254300326</v>
      </c>
      <c r="H36" s="158"/>
      <c r="I36" s="91"/>
      <c r="J36" s="91"/>
      <c r="K36" s="91"/>
      <c r="L36" s="82"/>
      <c r="M36" s="82"/>
      <c r="N36" s="82"/>
      <c r="O36" s="102"/>
    </row>
    <row r="37" spans="2:15" ht="12" customHeight="1" x14ac:dyDescent="0.6">
      <c r="B37" s="13" t="s">
        <v>51</v>
      </c>
      <c r="C37" s="158">
        <v>31057499185</v>
      </c>
      <c r="D37" s="158"/>
      <c r="E37" s="158"/>
      <c r="F37" s="91"/>
      <c r="G37" s="158">
        <f>+C37/6453</f>
        <v>4812877.6049899273</v>
      </c>
      <c r="H37" s="158"/>
      <c r="I37" s="91"/>
      <c r="J37" s="91"/>
      <c r="K37" s="91"/>
      <c r="L37" s="82"/>
      <c r="M37" s="82"/>
      <c r="N37" s="82"/>
      <c r="O37" s="102"/>
    </row>
    <row r="38" spans="2:15" ht="6" customHeight="1" x14ac:dyDescent="0.6">
      <c r="B38" s="13"/>
      <c r="C38" s="160"/>
      <c r="D38" s="160"/>
      <c r="E38" s="92"/>
      <c r="F38" s="92"/>
      <c r="G38" s="158"/>
      <c r="H38" s="158"/>
      <c r="I38" s="66"/>
      <c r="J38" s="66"/>
      <c r="K38" s="66"/>
      <c r="L38" s="83"/>
      <c r="M38" s="83"/>
      <c r="N38" s="83"/>
      <c r="O38" s="103"/>
    </row>
    <row r="39" spans="2:15" ht="12" customHeight="1" x14ac:dyDescent="0.6">
      <c r="B39" s="11" t="s">
        <v>52</v>
      </c>
      <c r="C39" s="156">
        <v>5773598412738</v>
      </c>
      <c r="D39" s="156"/>
      <c r="E39" s="156"/>
      <c r="F39" s="90"/>
      <c r="G39" s="156">
        <f t="shared" ref="G39:G44" si="0">+C39/6453</f>
        <v>894715390.16550446</v>
      </c>
      <c r="H39" s="156"/>
      <c r="I39" s="65"/>
      <c r="J39" s="65"/>
      <c r="K39" s="76"/>
      <c r="L39" s="82"/>
      <c r="M39" s="82"/>
      <c r="N39" s="82"/>
      <c r="O39" s="102"/>
    </row>
    <row r="40" spans="2:15" ht="12" customHeight="1" x14ac:dyDescent="0.6">
      <c r="B40" s="13" t="s">
        <v>53</v>
      </c>
      <c r="C40" s="159">
        <v>1964095561907</v>
      </c>
      <c r="D40" s="159"/>
      <c r="E40" s="159"/>
      <c r="F40" s="91"/>
      <c r="G40" s="158">
        <f t="shared" si="0"/>
        <v>304369372.68045872</v>
      </c>
      <c r="H40" s="158"/>
      <c r="I40" s="91"/>
      <c r="J40" s="91"/>
      <c r="K40" s="89"/>
      <c r="L40" s="84"/>
      <c r="M40" s="84"/>
      <c r="N40" s="84"/>
      <c r="O40" s="104"/>
    </row>
    <row r="41" spans="2:15" ht="12" customHeight="1" x14ac:dyDescent="0.25">
      <c r="B41" s="13" t="s">
        <v>54</v>
      </c>
      <c r="C41" s="158">
        <v>3809502850831</v>
      </c>
      <c r="D41" s="158"/>
      <c r="E41" s="158"/>
      <c r="F41" s="91"/>
      <c r="G41" s="158">
        <f t="shared" si="0"/>
        <v>590346017.48504567</v>
      </c>
      <c r="H41" s="158"/>
      <c r="I41" s="91"/>
      <c r="J41" s="91"/>
      <c r="K41" s="91"/>
      <c r="L41" s="81"/>
      <c r="M41" s="81"/>
      <c r="N41" s="81"/>
      <c r="O41" s="101"/>
    </row>
    <row r="42" spans="2:15" ht="12" customHeight="1" x14ac:dyDescent="0.25">
      <c r="B42" s="13" t="s">
        <v>55</v>
      </c>
      <c r="C42" s="158">
        <v>3659013603127</v>
      </c>
      <c r="D42" s="158"/>
      <c r="E42" s="158"/>
      <c r="F42" s="91"/>
      <c r="G42" s="158">
        <f t="shared" si="0"/>
        <v>567025198.06710052</v>
      </c>
      <c r="H42" s="158"/>
      <c r="I42" s="91"/>
      <c r="J42" s="91"/>
      <c r="K42" s="91"/>
      <c r="L42" s="81"/>
      <c r="M42" s="81"/>
      <c r="N42" s="81"/>
      <c r="O42" s="101"/>
    </row>
    <row r="43" spans="2:15" ht="12" customHeight="1" x14ac:dyDescent="0.25">
      <c r="B43" s="13" t="s">
        <v>56</v>
      </c>
      <c r="C43" s="158">
        <v>15859802382</v>
      </c>
      <c r="D43" s="158"/>
      <c r="E43" s="158"/>
      <c r="F43" s="91"/>
      <c r="G43" s="158">
        <f t="shared" si="0"/>
        <v>2457740.9549046955</v>
      </c>
      <c r="H43" s="158"/>
      <c r="I43" s="91"/>
      <c r="J43" s="91"/>
      <c r="K43" s="91"/>
      <c r="L43" s="81"/>
      <c r="M43" s="81"/>
      <c r="N43" s="81"/>
      <c r="O43" s="101"/>
    </row>
    <row r="44" spans="2:15" ht="12" customHeight="1" x14ac:dyDescent="0.25">
      <c r="B44" s="13" t="s">
        <v>57</v>
      </c>
      <c r="C44" s="158">
        <v>134629445322</v>
      </c>
      <c r="D44" s="158"/>
      <c r="E44" s="158"/>
      <c r="F44" s="91"/>
      <c r="G44" s="158">
        <f t="shared" si="0"/>
        <v>20863078.463040445</v>
      </c>
      <c r="H44" s="158"/>
      <c r="I44" s="91"/>
      <c r="J44" s="91"/>
      <c r="K44" s="91"/>
      <c r="L44" s="81"/>
      <c r="M44" s="81"/>
      <c r="N44" s="81"/>
      <c r="O44" s="101"/>
    </row>
    <row r="45" spans="2:15" ht="6" customHeight="1" x14ac:dyDescent="0.25">
      <c r="B45" s="3"/>
      <c r="C45" s="158"/>
      <c r="D45" s="158"/>
      <c r="E45" s="91"/>
      <c r="F45" s="91"/>
      <c r="G45" s="158"/>
      <c r="H45" s="158"/>
      <c r="I45" s="66"/>
      <c r="J45" s="91"/>
      <c r="K45" s="91"/>
      <c r="L45" s="81"/>
      <c r="M45" s="81"/>
      <c r="N45" s="81"/>
      <c r="O45" s="101"/>
    </row>
    <row r="46" spans="2:15" ht="12" customHeight="1" x14ac:dyDescent="0.25">
      <c r="B46" s="11" t="s">
        <v>58</v>
      </c>
      <c r="C46" s="156">
        <v>1219781744393</v>
      </c>
      <c r="D46" s="156"/>
      <c r="E46" s="156"/>
      <c r="F46" s="90"/>
      <c r="G46" s="156">
        <f>+C46/6453</f>
        <v>189025529.89198822</v>
      </c>
      <c r="H46" s="156"/>
      <c r="I46" s="65"/>
      <c r="J46" s="65"/>
      <c r="K46" s="65"/>
      <c r="L46" s="80"/>
      <c r="M46" s="80"/>
      <c r="N46" s="80"/>
      <c r="O46" s="100"/>
    </row>
    <row r="47" spans="2:15" ht="12" customHeight="1" x14ac:dyDescent="0.25">
      <c r="B47" s="13" t="s">
        <v>59</v>
      </c>
      <c r="C47" s="159">
        <v>636407866640</v>
      </c>
      <c r="D47" s="159"/>
      <c r="E47" s="159"/>
      <c r="F47" s="91"/>
      <c r="G47" s="158">
        <f>+C47/6453</f>
        <v>98622015.595846891</v>
      </c>
      <c r="H47" s="158"/>
      <c r="I47" s="91"/>
      <c r="J47" s="91"/>
      <c r="K47" s="91"/>
      <c r="L47" s="81"/>
      <c r="M47" s="81"/>
      <c r="N47" s="81"/>
      <c r="O47" s="101"/>
    </row>
    <row r="48" spans="2:15" ht="12" customHeight="1" x14ac:dyDescent="0.25">
      <c r="B48" s="13" t="s">
        <v>60</v>
      </c>
      <c r="C48" s="158">
        <v>583373877753</v>
      </c>
      <c r="D48" s="158"/>
      <c r="E48" s="158"/>
      <c r="F48" s="91"/>
      <c r="G48" s="158">
        <f>+C48/6453</f>
        <v>90403514.296141326</v>
      </c>
      <c r="H48" s="158"/>
      <c r="I48" s="91"/>
      <c r="J48" s="91"/>
      <c r="K48" s="91"/>
      <c r="L48" s="81"/>
      <c r="M48" s="81"/>
      <c r="N48" s="81"/>
      <c r="O48" s="101"/>
    </row>
    <row r="49" spans="1:15" ht="6" customHeight="1" x14ac:dyDescent="0.25">
      <c r="B49" s="3"/>
      <c r="C49" s="158"/>
      <c r="D49" s="158"/>
      <c r="E49" s="91"/>
      <c r="F49" s="91"/>
      <c r="G49" s="158"/>
      <c r="H49" s="158"/>
      <c r="I49" s="66"/>
      <c r="J49" s="91"/>
      <c r="K49" s="91"/>
      <c r="L49" s="81"/>
      <c r="M49" s="81"/>
      <c r="N49" s="81"/>
      <c r="O49" s="101"/>
    </row>
    <row r="50" spans="1:15" ht="12" customHeight="1" x14ac:dyDescent="0.25">
      <c r="B50" s="11" t="s">
        <v>61</v>
      </c>
      <c r="C50" s="156">
        <f>+C39-C33-C46</f>
        <v>-1053251997604</v>
      </c>
      <c r="D50" s="156"/>
      <c r="E50" s="156"/>
      <c r="F50" s="90"/>
      <c r="G50" s="156">
        <f>+C50/6453</f>
        <v>-163218967.55059662</v>
      </c>
      <c r="H50" s="156"/>
      <c r="I50" s="65"/>
      <c r="J50" s="65"/>
      <c r="K50" s="65"/>
      <c r="L50" s="80"/>
      <c r="M50" s="80"/>
      <c r="N50" s="80"/>
      <c r="O50" s="100"/>
    </row>
    <row r="51" spans="1:15" ht="6" customHeight="1" x14ac:dyDescent="0.25">
      <c r="B51" s="3"/>
      <c r="C51" s="157"/>
      <c r="D51" s="157"/>
      <c r="E51" s="157"/>
      <c r="F51" s="157"/>
      <c r="G51" s="4"/>
      <c r="H51" s="4"/>
      <c r="I51" s="68"/>
      <c r="J51" s="4"/>
      <c r="K51" s="4"/>
      <c r="L51" s="4"/>
      <c r="M51" s="4"/>
      <c r="N51" s="4"/>
      <c r="O51" s="94"/>
    </row>
    <row r="52" spans="1:15" ht="27" customHeight="1" x14ac:dyDescent="0.25">
      <c r="B52" s="52" t="s">
        <v>65</v>
      </c>
      <c r="C52" s="78" t="s">
        <v>70</v>
      </c>
      <c r="D52" s="78" t="s">
        <v>71</v>
      </c>
      <c r="E52" s="78" t="s">
        <v>72</v>
      </c>
      <c r="F52" s="78" t="s">
        <v>73</v>
      </c>
      <c r="G52" s="78" t="s">
        <v>76</v>
      </c>
      <c r="H52" s="78" t="s">
        <v>77</v>
      </c>
      <c r="I52" s="78" t="s">
        <v>78</v>
      </c>
      <c r="J52" s="78" t="s">
        <v>79</v>
      </c>
      <c r="K52" s="78" t="s">
        <v>80</v>
      </c>
      <c r="L52" s="78" t="s">
        <v>81</v>
      </c>
      <c r="M52" s="78" t="s">
        <v>82</v>
      </c>
      <c r="N52" s="122" t="s">
        <v>83</v>
      </c>
      <c r="O52" s="123" t="s">
        <v>84</v>
      </c>
    </row>
    <row r="53" spans="1:15" ht="15" customHeight="1" x14ac:dyDescent="0.25">
      <c r="A53" s="5">
        <v>4</v>
      </c>
      <c r="B53" s="53" t="s">
        <v>35</v>
      </c>
      <c r="C53" s="54">
        <v>300627.39047799999</v>
      </c>
      <c r="D53" s="54">
        <v>352219.67366799997</v>
      </c>
      <c r="E53" s="54">
        <v>406378.57301699999</v>
      </c>
      <c r="F53" s="54">
        <v>447018.64341700001</v>
      </c>
      <c r="G53" s="54">
        <v>490453.69972399995</v>
      </c>
      <c r="H53" s="54">
        <v>534275.58329099999</v>
      </c>
      <c r="I53" s="54">
        <v>583575.47697299998</v>
      </c>
      <c r="J53" s="54">
        <v>662214.1580360001</v>
      </c>
      <c r="K53" s="54">
        <v>44746.631921</v>
      </c>
      <c r="L53" s="54">
        <v>82720.79436</v>
      </c>
      <c r="M53" s="54">
        <v>144446.337497</v>
      </c>
      <c r="N53" s="54">
        <v>307523.824027</v>
      </c>
      <c r="O53" s="96">
        <v>377136.29825400002</v>
      </c>
    </row>
    <row r="54" spans="1:15" ht="15" customHeight="1" x14ac:dyDescent="0.25">
      <c r="A54" s="5">
        <v>41</v>
      </c>
      <c r="B54" s="13" t="s">
        <v>10</v>
      </c>
      <c r="C54" s="16">
        <v>65394.464992000001</v>
      </c>
      <c r="D54" s="14">
        <v>84104.441191000005</v>
      </c>
      <c r="E54" s="14">
        <v>94548.498019999999</v>
      </c>
      <c r="F54" s="14">
        <v>107218.972121</v>
      </c>
      <c r="G54" s="16">
        <v>123524.566357</v>
      </c>
      <c r="H54" s="14">
        <v>136860.47616200001</v>
      </c>
      <c r="I54" s="14">
        <v>150798.01231399999</v>
      </c>
      <c r="J54" s="14">
        <v>163210.80267500001</v>
      </c>
      <c r="K54" s="14">
        <v>11325.504027000001</v>
      </c>
      <c r="L54" s="14">
        <v>25160.696926000001</v>
      </c>
      <c r="M54" s="14">
        <v>40326.056673999999</v>
      </c>
      <c r="N54" s="14">
        <v>53785.846196999999</v>
      </c>
      <c r="O54" s="42">
        <v>68213.546281999996</v>
      </c>
    </row>
    <row r="55" spans="1:15" ht="15" customHeight="1" x14ac:dyDescent="0.25">
      <c r="A55" s="5">
        <v>42</v>
      </c>
      <c r="B55" s="13" t="s">
        <v>23</v>
      </c>
      <c r="C55" s="14">
        <v>178982.830491</v>
      </c>
      <c r="D55" s="14">
        <v>209115.72090499999</v>
      </c>
      <c r="E55" s="14">
        <v>250051.480553</v>
      </c>
      <c r="F55" s="14">
        <v>277409.64151400002</v>
      </c>
      <c r="G55" s="14">
        <v>304057.91969299997</v>
      </c>
      <c r="H55" s="14">
        <v>333931.186261</v>
      </c>
      <c r="I55" s="14">
        <v>368674.579562</v>
      </c>
      <c r="J55" s="14">
        <v>409975.68923000002</v>
      </c>
      <c r="K55" s="14">
        <v>33214.642774</v>
      </c>
      <c r="L55" s="14">
        <v>56993.213075</v>
      </c>
      <c r="M55" s="14">
        <v>102635.306898</v>
      </c>
      <c r="N55" s="14">
        <v>130940.998166</v>
      </c>
      <c r="O55" s="42">
        <v>184886.63859300001</v>
      </c>
    </row>
    <row r="56" spans="1:15" ht="15" customHeight="1" x14ac:dyDescent="0.25">
      <c r="B56" s="13" t="s">
        <v>69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5009.3235100000002</v>
      </c>
      <c r="K56" s="14">
        <v>0</v>
      </c>
      <c r="L56" s="14">
        <v>0</v>
      </c>
      <c r="M56" s="14">
        <v>0</v>
      </c>
      <c r="N56" s="14">
        <v>0</v>
      </c>
      <c r="O56" s="42">
        <v>0</v>
      </c>
    </row>
    <row r="57" spans="1:15" ht="15" customHeight="1" x14ac:dyDescent="0.25">
      <c r="A57" s="5">
        <v>49</v>
      </c>
      <c r="B57" s="13" t="s">
        <v>24</v>
      </c>
      <c r="C57" s="14">
        <v>56250.094994999999</v>
      </c>
      <c r="D57" s="15">
        <v>58999.511572000003</v>
      </c>
      <c r="E57" s="15">
        <v>61778.594444000002</v>
      </c>
      <c r="F57" s="15">
        <v>62390.029781999998</v>
      </c>
      <c r="G57" s="14">
        <v>62871.213673999999</v>
      </c>
      <c r="H57" s="15">
        <v>63483.920868000001</v>
      </c>
      <c r="I57" s="15">
        <v>64102.885096999998</v>
      </c>
      <c r="J57" s="15">
        <v>84018.342621000003</v>
      </c>
      <c r="K57" s="15">
        <v>206.48511999999999</v>
      </c>
      <c r="L57" s="15">
        <v>566.88435900000002</v>
      </c>
      <c r="M57" s="15">
        <v>1484.973925</v>
      </c>
      <c r="N57" s="15">
        <v>122796.979664</v>
      </c>
      <c r="O57" s="97">
        <v>124036.113379</v>
      </c>
    </row>
    <row r="58" spans="1:15" ht="6" customHeight="1" x14ac:dyDescent="0.25">
      <c r="B58" s="3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97"/>
    </row>
    <row r="59" spans="1:15" ht="15" customHeight="1" x14ac:dyDescent="0.25">
      <c r="A59" s="5">
        <v>5</v>
      </c>
      <c r="B59" s="53" t="s">
        <v>36</v>
      </c>
      <c r="C59" s="54">
        <v>240873.15982899998</v>
      </c>
      <c r="D59" s="54">
        <v>281554.86927999998</v>
      </c>
      <c r="E59" s="54">
        <v>321056.13051499997</v>
      </c>
      <c r="F59" s="54">
        <v>353968.99676399992</v>
      </c>
      <c r="G59" s="54">
        <v>391714.51800300006</v>
      </c>
      <c r="H59" s="54">
        <v>428279.59294499992</v>
      </c>
      <c r="I59" s="54">
        <v>486409.90266999998</v>
      </c>
      <c r="J59" s="54">
        <v>534711.04950800003</v>
      </c>
      <c r="K59" s="54">
        <v>34457.932679000005</v>
      </c>
      <c r="L59" s="54">
        <v>68869.290691999995</v>
      </c>
      <c r="M59" s="54">
        <v>114177.60953099999</v>
      </c>
      <c r="N59" s="54">
        <v>284818.83474900003</v>
      </c>
      <c r="O59" s="96">
        <v>338372.80281000002</v>
      </c>
    </row>
    <row r="60" spans="1:15" ht="15" customHeight="1" x14ac:dyDescent="0.25">
      <c r="A60" s="5">
        <v>51</v>
      </c>
      <c r="B60" s="13" t="s">
        <v>11</v>
      </c>
      <c r="C60" s="16">
        <v>478.82128599999999</v>
      </c>
      <c r="D60" s="14">
        <v>1015.00071</v>
      </c>
      <c r="E60" s="14">
        <v>1670.7091840000001</v>
      </c>
      <c r="F60" s="14">
        <v>1820.1094029999999</v>
      </c>
      <c r="G60" s="16">
        <v>1877.1248049999999</v>
      </c>
      <c r="H60" s="14">
        <v>1983.8676869999999</v>
      </c>
      <c r="I60" s="14">
        <v>2117.1389159999999</v>
      </c>
      <c r="J60" s="14">
        <v>2279.3665660000001</v>
      </c>
      <c r="K60" s="14">
        <v>146.77650299999999</v>
      </c>
      <c r="L60" s="14">
        <v>302.472508</v>
      </c>
      <c r="M60" s="14">
        <v>444.44344599999999</v>
      </c>
      <c r="N60" s="14">
        <v>547.58990600000004</v>
      </c>
      <c r="O60" s="42">
        <v>673.98898799999995</v>
      </c>
    </row>
    <row r="61" spans="1:15" ht="15" customHeight="1" x14ac:dyDescent="0.25">
      <c r="A61" s="5">
        <v>52</v>
      </c>
      <c r="B61" s="13" t="s">
        <v>25</v>
      </c>
      <c r="C61" s="14">
        <v>20574.704559000002</v>
      </c>
      <c r="D61" s="14">
        <v>23236.343548000001</v>
      </c>
      <c r="E61" s="14">
        <v>24227.297833000001</v>
      </c>
      <c r="F61" s="14">
        <v>24581.299455</v>
      </c>
      <c r="G61" s="14">
        <v>27977.379975</v>
      </c>
      <c r="H61" s="14">
        <v>29292.348128000001</v>
      </c>
      <c r="I61" s="14">
        <v>31646.446641999999</v>
      </c>
      <c r="J61" s="14">
        <v>34437.158393999998</v>
      </c>
      <c r="K61" s="14">
        <v>3462.3199260000001</v>
      </c>
      <c r="L61" s="14">
        <v>6035.6329079999996</v>
      </c>
      <c r="M61" s="14">
        <v>7703.5371990000003</v>
      </c>
      <c r="N61" s="14">
        <v>15443.81618</v>
      </c>
      <c r="O61" s="42">
        <v>19012.584664000002</v>
      </c>
    </row>
    <row r="62" spans="1:15" ht="15" customHeight="1" x14ac:dyDescent="0.25">
      <c r="A62" s="5">
        <v>53</v>
      </c>
      <c r="B62" s="13" t="s">
        <v>26</v>
      </c>
      <c r="C62" s="14">
        <v>14989.784581</v>
      </c>
      <c r="D62" s="14">
        <v>18639.870304</v>
      </c>
      <c r="E62" s="14">
        <v>21828.706332999998</v>
      </c>
      <c r="F62" s="14">
        <v>24125.576055000001</v>
      </c>
      <c r="G62" s="14">
        <v>26311.792202000001</v>
      </c>
      <c r="H62" s="14">
        <v>28822.131635000002</v>
      </c>
      <c r="I62" s="14">
        <v>31697.159373999999</v>
      </c>
      <c r="J62" s="14">
        <v>40540.793596000003</v>
      </c>
      <c r="K62" s="14">
        <v>3136.441926</v>
      </c>
      <c r="L62" s="14">
        <v>5872.5407100000002</v>
      </c>
      <c r="M62" s="14">
        <v>8924.8996239999997</v>
      </c>
      <c r="N62" s="14">
        <v>11289.196728000001</v>
      </c>
      <c r="O62" s="42">
        <v>14241.708197</v>
      </c>
    </row>
    <row r="63" spans="1:15" ht="15" customHeight="1" x14ac:dyDescent="0.25">
      <c r="A63" s="5">
        <v>54</v>
      </c>
      <c r="B63" s="13" t="s">
        <v>27</v>
      </c>
      <c r="C63" s="14">
        <v>120255.35199700001</v>
      </c>
      <c r="D63" s="14">
        <v>144599.03154299999</v>
      </c>
      <c r="E63" s="14">
        <v>169430.33390500001</v>
      </c>
      <c r="F63" s="14">
        <v>193394.48381999999</v>
      </c>
      <c r="G63" s="14">
        <v>217582.861324</v>
      </c>
      <c r="H63" s="14">
        <v>241743.195003</v>
      </c>
      <c r="I63" s="14">
        <v>289802.91047900001</v>
      </c>
      <c r="J63" s="14">
        <v>317410.35150799999</v>
      </c>
      <c r="K63" s="14">
        <v>25245.219547000001</v>
      </c>
      <c r="L63" s="14">
        <v>50849.784013999997</v>
      </c>
      <c r="M63" s="14">
        <v>77591.103581999996</v>
      </c>
      <c r="N63" s="14">
        <v>104470.546112</v>
      </c>
      <c r="O63" s="42">
        <v>131746.39312399999</v>
      </c>
    </row>
    <row r="64" spans="1:15" ht="15" customHeight="1" x14ac:dyDescent="0.25">
      <c r="A64" s="5">
        <v>55</v>
      </c>
      <c r="B64" s="13" t="s">
        <v>28</v>
      </c>
      <c r="C64" s="14">
        <v>15873.805797999999</v>
      </c>
      <c r="D64" s="14">
        <v>22480.693646</v>
      </c>
      <c r="E64" s="14">
        <v>29391.028364999998</v>
      </c>
      <c r="F64" s="14">
        <v>32771.185189000003</v>
      </c>
      <c r="G64" s="14">
        <v>37701.308342999997</v>
      </c>
      <c r="H64" s="14">
        <v>40730.239137999997</v>
      </c>
      <c r="I64" s="14">
        <v>42984.995905000003</v>
      </c>
      <c r="J64" s="14">
        <v>49302.453867999997</v>
      </c>
      <c r="K64" s="14">
        <v>1721.9900689999999</v>
      </c>
      <c r="L64" s="14">
        <v>5063.6021209999999</v>
      </c>
      <c r="M64" s="14">
        <v>10935.487249</v>
      </c>
      <c r="N64" s="14">
        <v>15674.593118999999</v>
      </c>
      <c r="O64" s="42">
        <v>31369.335133</v>
      </c>
    </row>
    <row r="65" spans="1:15" ht="15" customHeight="1" x14ac:dyDescent="0.25">
      <c r="A65" s="5">
        <v>57</v>
      </c>
      <c r="B65" s="13" t="s">
        <v>29</v>
      </c>
      <c r="C65" s="14">
        <v>15169.377017000001</v>
      </c>
      <c r="D65" s="14">
        <v>18052.614937999999</v>
      </c>
      <c r="E65" s="14">
        <v>20976.740303999999</v>
      </c>
      <c r="F65" s="14">
        <v>23745.028251</v>
      </c>
      <c r="G65" s="14">
        <v>26732.736763000001</v>
      </c>
      <c r="H65" s="14">
        <v>32176.496762999999</v>
      </c>
      <c r="I65" s="14">
        <v>34629.936762999998</v>
      </c>
      <c r="J65" s="14">
        <v>37209.610984999999</v>
      </c>
      <c r="K65" s="14">
        <v>745.184708</v>
      </c>
      <c r="L65" s="14">
        <v>745.25843099999997</v>
      </c>
      <c r="M65" s="14">
        <v>8578.1384309999994</v>
      </c>
      <c r="N65" s="14">
        <v>16364.144147000001</v>
      </c>
      <c r="O65" s="42">
        <v>20299.844147</v>
      </c>
    </row>
    <row r="66" spans="1:15" ht="15" customHeight="1" thickBot="1" x14ac:dyDescent="0.3">
      <c r="A66" s="5">
        <v>59</v>
      </c>
      <c r="B66" s="58" t="s">
        <v>30</v>
      </c>
      <c r="C66" s="60">
        <v>53531.314591000002</v>
      </c>
      <c r="D66" s="60">
        <v>53531.314591000002</v>
      </c>
      <c r="E66" s="59">
        <v>53531.314591000002</v>
      </c>
      <c r="F66" s="59">
        <v>53531.314591000002</v>
      </c>
      <c r="G66" s="63">
        <v>53531.314591000002</v>
      </c>
      <c r="H66" s="59">
        <v>53531.314591000002</v>
      </c>
      <c r="I66" s="59">
        <v>53531.314591000002</v>
      </c>
      <c r="J66" s="59">
        <v>53531.314591000002</v>
      </c>
      <c r="K66" s="59">
        <v>0</v>
      </c>
      <c r="L66" s="59">
        <v>0</v>
      </c>
      <c r="M66" s="59">
        <v>0</v>
      </c>
      <c r="N66" s="59">
        <v>121028.948557</v>
      </c>
      <c r="O66" s="105">
        <v>121028.948557</v>
      </c>
    </row>
    <row r="67" spans="1:15" ht="6" customHeight="1" x14ac:dyDescent="0.25">
      <c r="B67" s="61"/>
      <c r="C67" s="62"/>
      <c r="D67" s="62"/>
      <c r="E67" s="62"/>
      <c r="F67" s="62"/>
      <c r="G67" s="62"/>
      <c r="H67" s="69"/>
      <c r="I67" s="62"/>
      <c r="J67" s="62"/>
      <c r="K67" s="62"/>
      <c r="L67" s="62"/>
      <c r="M67" s="62"/>
      <c r="N67" s="62"/>
      <c r="O67" s="106"/>
    </row>
    <row r="68" spans="1:15" ht="4.5" customHeight="1" x14ac:dyDescent="0.25"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106"/>
    </row>
    <row r="69" spans="1:15" ht="2.25" customHeight="1" x14ac:dyDescent="0.25"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106"/>
    </row>
    <row r="70" spans="1:15" x14ac:dyDescent="0.25">
      <c r="B70" s="11" t="s">
        <v>66</v>
      </c>
      <c r="C70" s="12"/>
      <c r="D70" s="12"/>
      <c r="E70" s="12"/>
      <c r="F70" s="12"/>
      <c r="G70" s="12"/>
      <c r="H70" s="12"/>
      <c r="I70" s="12"/>
      <c r="J70" s="12"/>
      <c r="K70" s="85"/>
      <c r="L70" s="85"/>
      <c r="M70" s="85"/>
      <c r="N70" s="85"/>
      <c r="O70" s="107"/>
    </row>
    <row r="71" spans="1:15" x14ac:dyDescent="0.25">
      <c r="B71" s="13" t="s">
        <v>31</v>
      </c>
      <c r="C71" s="43">
        <v>0.95086784906329991</v>
      </c>
      <c r="D71" s="43">
        <v>0.97510898948107072</v>
      </c>
      <c r="E71" s="43">
        <v>0.97443394424586882</v>
      </c>
      <c r="F71" s="43">
        <v>0.96997310258191083</v>
      </c>
      <c r="G71" s="43">
        <v>0.97083928532511465</v>
      </c>
      <c r="H71" s="43">
        <v>0.97057263270476735</v>
      </c>
      <c r="I71" s="43">
        <v>0.97447512836145489</v>
      </c>
      <c r="J71" s="43">
        <v>0.97177243310390349</v>
      </c>
      <c r="K71" s="43">
        <v>0.97672791516436752</v>
      </c>
      <c r="L71" s="43">
        <v>0.97210480995064052</v>
      </c>
      <c r="M71" s="43">
        <v>0.96683644244230282</v>
      </c>
      <c r="N71" s="43">
        <v>0.97285497145966759</v>
      </c>
      <c r="O71" s="108">
        <v>0.97046186325565675</v>
      </c>
    </row>
    <row r="72" spans="1:15" x14ac:dyDescent="0.25">
      <c r="B72" s="13" t="s">
        <v>68</v>
      </c>
      <c r="C72" s="44">
        <v>0.95086784906329991</v>
      </c>
      <c r="D72" s="44">
        <v>0.97510898948107072</v>
      </c>
      <c r="E72" s="44">
        <v>0.97443394424586882</v>
      </c>
      <c r="F72" s="44">
        <v>0.96997310258191083</v>
      </c>
      <c r="G72" s="44">
        <v>0.97083928532511465</v>
      </c>
      <c r="H72" s="44">
        <v>0.97057263270476735</v>
      </c>
      <c r="I72" s="44">
        <v>0.97447512836145489</v>
      </c>
      <c r="J72" s="44">
        <v>0.97177243310390349</v>
      </c>
      <c r="K72" s="44">
        <v>0.97672791516436752</v>
      </c>
      <c r="L72" s="44">
        <v>0.97210480995064052</v>
      </c>
      <c r="M72" s="44">
        <v>0.96683644244230282</v>
      </c>
      <c r="N72" s="44">
        <v>0.97285497145966759</v>
      </c>
      <c r="O72" s="109">
        <v>0.97046186325565675</v>
      </c>
    </row>
    <row r="73" spans="1:15" x14ac:dyDescent="0.25">
      <c r="B73" s="13" t="s">
        <v>32</v>
      </c>
      <c r="C73" s="45">
        <v>4.8522487802642157E-2</v>
      </c>
      <c r="D73" s="45">
        <v>4.8274837377970926E-2</v>
      </c>
      <c r="E73" s="45">
        <v>3.9713302731432767E-2</v>
      </c>
      <c r="F73" s="45">
        <v>3.4673352848271978E-2</v>
      </c>
      <c r="G73" s="45">
        <v>3.6963426918904405E-2</v>
      </c>
      <c r="H73" s="45">
        <v>3.4868373171112889E-2</v>
      </c>
      <c r="I73" s="45">
        <v>2.7942964044317987E-2</v>
      </c>
      <c r="J73" s="45">
        <v>5.7195973663433167E-2</v>
      </c>
      <c r="K73" s="45">
        <v>4.7295710796126267E-2</v>
      </c>
      <c r="L73" s="45">
        <v>5.4408641657669954E-2</v>
      </c>
      <c r="M73" s="45">
        <v>6.4137093926015659E-2</v>
      </c>
      <c r="N73" s="45">
        <v>5.7443800553623893E-2</v>
      </c>
      <c r="O73" s="110">
        <v>4.8871600145684299E-2</v>
      </c>
    </row>
    <row r="74" spans="1:15" x14ac:dyDescent="0.25">
      <c r="B74" s="13" t="s">
        <v>33</v>
      </c>
      <c r="C74" s="45">
        <v>5.0413127172237247E-4</v>
      </c>
      <c r="D74" s="45">
        <v>4.8991640339616865E-4</v>
      </c>
      <c r="E74" s="45">
        <v>4.8271807988852069E-4</v>
      </c>
      <c r="F74" s="45">
        <v>4.7616980871631541E-4</v>
      </c>
      <c r="G74" s="45">
        <v>4.7340978745477055E-4</v>
      </c>
      <c r="H74" s="45">
        <v>5.5506789693874985E-4</v>
      </c>
      <c r="I74" s="45">
        <v>5.5947037903380972E-4</v>
      </c>
      <c r="J74" s="45">
        <v>5.793869507594694E-4</v>
      </c>
      <c r="K74" s="45">
        <v>5.7950567639722741E-4</v>
      </c>
      <c r="L74" s="45">
        <v>5.6926136517379848E-4</v>
      </c>
      <c r="M74" s="45">
        <v>5.5965883304792024E-4</v>
      </c>
      <c r="N74" s="45">
        <v>5.6230399642159573E-4</v>
      </c>
      <c r="O74" s="110">
        <v>2.7833276476273622E-4</v>
      </c>
    </row>
    <row r="75" spans="1:15" ht="6" customHeight="1" x14ac:dyDescent="0.25">
      <c r="B75" s="3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97"/>
    </row>
    <row r="76" spans="1:15" x14ac:dyDescent="0.25">
      <c r="B76" s="11" t="s">
        <v>39</v>
      </c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11"/>
    </row>
    <row r="77" spans="1:15" x14ac:dyDescent="0.25">
      <c r="B77" s="13" t="s">
        <v>44</v>
      </c>
      <c r="C77" s="47">
        <v>3</v>
      </c>
      <c r="D77" s="47">
        <v>3</v>
      </c>
      <c r="E77" s="47">
        <v>3</v>
      </c>
      <c r="F77" s="47">
        <v>3</v>
      </c>
      <c r="G77" s="47">
        <v>3</v>
      </c>
      <c r="H77" s="47">
        <v>3</v>
      </c>
      <c r="I77" s="47">
        <v>3</v>
      </c>
      <c r="J77" s="47">
        <v>3</v>
      </c>
      <c r="K77" s="47">
        <v>3</v>
      </c>
      <c r="L77" s="47">
        <v>3</v>
      </c>
      <c r="M77" s="47">
        <v>3</v>
      </c>
      <c r="N77" s="47">
        <v>3</v>
      </c>
      <c r="O77" s="112">
        <v>3</v>
      </c>
    </row>
    <row r="78" spans="1:15" x14ac:dyDescent="0.25">
      <c r="B78" s="13" t="s">
        <v>45</v>
      </c>
      <c r="C78" s="47">
        <v>0</v>
      </c>
      <c r="D78" s="47">
        <v>0</v>
      </c>
      <c r="E78" s="47">
        <v>0</v>
      </c>
      <c r="F78" s="47">
        <v>0</v>
      </c>
      <c r="G78" s="47">
        <v>0</v>
      </c>
      <c r="H78" s="47">
        <v>0</v>
      </c>
      <c r="I78" s="47">
        <v>0</v>
      </c>
      <c r="J78" s="47">
        <v>0</v>
      </c>
      <c r="K78" s="47">
        <v>0</v>
      </c>
      <c r="L78" s="47">
        <v>0</v>
      </c>
      <c r="M78" s="47">
        <v>0</v>
      </c>
      <c r="N78" s="47">
        <v>0</v>
      </c>
      <c r="O78" s="112">
        <v>0</v>
      </c>
    </row>
    <row r="79" spans="1:15" x14ac:dyDescent="0.25">
      <c r="B79" s="13" t="s">
        <v>46</v>
      </c>
      <c r="C79" s="48">
        <v>1</v>
      </c>
      <c r="D79" s="48">
        <v>1</v>
      </c>
      <c r="E79" s="48">
        <v>1</v>
      </c>
      <c r="F79" s="48">
        <v>1</v>
      </c>
      <c r="G79" s="48">
        <v>1</v>
      </c>
      <c r="H79" s="48">
        <v>1</v>
      </c>
      <c r="I79" s="48">
        <v>1</v>
      </c>
      <c r="J79" s="48">
        <v>1</v>
      </c>
      <c r="K79" s="48">
        <v>1</v>
      </c>
      <c r="L79" s="48">
        <v>1</v>
      </c>
      <c r="M79" s="48">
        <v>1</v>
      </c>
      <c r="N79" s="48">
        <v>1</v>
      </c>
      <c r="O79" s="113">
        <v>1</v>
      </c>
    </row>
    <row r="80" spans="1:15" ht="6" customHeight="1" x14ac:dyDescent="0.25">
      <c r="B80" s="3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114"/>
    </row>
    <row r="81" spans="2:15" x14ac:dyDescent="0.25">
      <c r="B81" s="11" t="s">
        <v>40</v>
      </c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11"/>
    </row>
    <row r="82" spans="2:15" x14ac:dyDescent="0.25">
      <c r="B82" s="13" t="s">
        <v>41</v>
      </c>
      <c r="C82" s="46">
        <v>6</v>
      </c>
      <c r="D82" s="46">
        <v>6</v>
      </c>
      <c r="E82" s="46">
        <v>6</v>
      </c>
      <c r="F82" s="46">
        <v>6</v>
      </c>
      <c r="G82" s="47">
        <v>6</v>
      </c>
      <c r="H82" s="46">
        <v>6</v>
      </c>
      <c r="I82" s="46">
        <v>6</v>
      </c>
      <c r="J82" s="46">
        <v>6</v>
      </c>
      <c r="K82" s="46">
        <v>6</v>
      </c>
      <c r="L82" s="46">
        <v>6</v>
      </c>
      <c r="M82" s="46">
        <v>6</v>
      </c>
      <c r="N82" s="46">
        <v>6</v>
      </c>
      <c r="O82" s="115">
        <v>6</v>
      </c>
    </row>
    <row r="83" spans="2:15" x14ac:dyDescent="0.25">
      <c r="B83" s="13" t="s">
        <v>42</v>
      </c>
      <c r="C83" s="46">
        <v>108</v>
      </c>
      <c r="D83" s="46">
        <v>108</v>
      </c>
      <c r="E83" s="46">
        <v>108</v>
      </c>
      <c r="F83" s="46">
        <v>108</v>
      </c>
      <c r="G83" s="47">
        <v>108</v>
      </c>
      <c r="H83" s="46">
        <v>108</v>
      </c>
      <c r="I83" s="46">
        <v>108</v>
      </c>
      <c r="J83" s="46">
        <v>108</v>
      </c>
      <c r="K83" s="46">
        <v>108</v>
      </c>
      <c r="L83" s="46">
        <v>108</v>
      </c>
      <c r="M83" s="46">
        <v>108</v>
      </c>
      <c r="N83" s="46">
        <v>108</v>
      </c>
      <c r="O83" s="115">
        <v>108</v>
      </c>
    </row>
    <row r="84" spans="2:15" s="50" customFormat="1" ht="13.8" thickBot="1" x14ac:dyDescent="0.3">
      <c r="B84" s="70" t="s">
        <v>43</v>
      </c>
      <c r="C84" s="71">
        <v>114</v>
      </c>
      <c r="D84" s="71">
        <v>114</v>
      </c>
      <c r="E84" s="71">
        <v>114</v>
      </c>
      <c r="F84" s="71">
        <v>114</v>
      </c>
      <c r="G84" s="72">
        <v>114</v>
      </c>
      <c r="H84" s="71">
        <v>114</v>
      </c>
      <c r="I84" s="71">
        <v>114</v>
      </c>
      <c r="J84" s="71">
        <v>114</v>
      </c>
      <c r="K84" s="71">
        <v>114</v>
      </c>
      <c r="L84" s="71">
        <v>114</v>
      </c>
      <c r="M84" s="71">
        <v>114</v>
      </c>
      <c r="N84" s="71">
        <v>114</v>
      </c>
      <c r="O84" s="116">
        <v>114</v>
      </c>
    </row>
    <row r="85" spans="2:15" ht="13.8" thickBot="1" x14ac:dyDescent="0.3">
      <c r="B85" s="3"/>
      <c r="C85" s="4"/>
      <c r="D85" s="4"/>
      <c r="E85" s="4"/>
      <c r="F85" s="4"/>
      <c r="G85" s="4"/>
      <c r="H85" s="4"/>
      <c r="I85" s="4"/>
      <c r="J85" s="4"/>
      <c r="K85" s="4"/>
      <c r="L85" s="4"/>
      <c r="M85" s="87"/>
      <c r="N85" s="87"/>
      <c r="O85" s="117"/>
    </row>
    <row r="86" spans="2:15" ht="12.75" customHeight="1" x14ac:dyDescent="0.25">
      <c r="B86" s="147" t="s">
        <v>74</v>
      </c>
      <c r="C86" s="148"/>
      <c r="D86" s="148"/>
      <c r="E86" s="148"/>
      <c r="F86" s="148"/>
      <c r="G86" s="148"/>
      <c r="H86" s="148"/>
      <c r="I86" s="148"/>
      <c r="J86" s="148"/>
      <c r="K86" s="148"/>
      <c r="L86" s="148"/>
      <c r="M86" s="148"/>
      <c r="N86" s="148"/>
      <c r="O86" s="149"/>
    </row>
    <row r="87" spans="2:15" x14ac:dyDescent="0.25">
      <c r="B87" s="150"/>
      <c r="C87" s="151"/>
      <c r="D87" s="151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2"/>
    </row>
    <row r="88" spans="2:15" x14ac:dyDescent="0.25">
      <c r="B88" s="150"/>
      <c r="C88" s="151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2"/>
    </row>
    <row r="89" spans="2:15" ht="13.8" thickBot="1" x14ac:dyDescent="0.3">
      <c r="B89" s="153"/>
      <c r="C89" s="154"/>
      <c r="D89" s="154"/>
      <c r="E89" s="154"/>
      <c r="F89" s="154"/>
      <c r="G89" s="154"/>
      <c r="H89" s="154"/>
      <c r="I89" s="154"/>
      <c r="J89" s="154"/>
      <c r="K89" s="154"/>
      <c r="L89" s="154"/>
      <c r="M89" s="154"/>
      <c r="N89" s="154"/>
      <c r="O89" s="155"/>
    </row>
    <row r="90" spans="2:15" ht="13.8" thickBot="1" x14ac:dyDescent="0.3">
      <c r="B90" s="73" t="s">
        <v>75</v>
      </c>
      <c r="C90" s="74"/>
      <c r="D90" s="74"/>
      <c r="E90" s="74"/>
      <c r="F90" s="74"/>
      <c r="G90" s="74"/>
      <c r="H90" s="74"/>
      <c r="I90" s="74"/>
      <c r="J90" s="74"/>
      <c r="K90" s="74"/>
      <c r="L90" s="86"/>
      <c r="M90" s="86"/>
      <c r="N90" s="86"/>
      <c r="O90" s="67"/>
    </row>
    <row r="92" spans="2:15" hidden="1" x14ac:dyDescent="0.25">
      <c r="B92" s="5" t="s">
        <v>37</v>
      </c>
      <c r="C92" s="5">
        <f>12/6</f>
        <v>2</v>
      </c>
      <c r="D92" s="5">
        <f>12/1</f>
        <v>12</v>
      </c>
      <c r="E92" s="5">
        <f>12/2</f>
        <v>6</v>
      </c>
      <c r="F92" s="5">
        <f>12/3</f>
        <v>4</v>
      </c>
      <c r="G92" s="5">
        <f>12/4</f>
        <v>3</v>
      </c>
      <c r="I92" s="5">
        <f>12/5</f>
        <v>2.4</v>
      </c>
    </row>
    <row r="95" spans="2:15" x14ac:dyDescent="0.25">
      <c r="D95" s="77"/>
      <c r="E95" s="77"/>
      <c r="F95" s="77"/>
      <c r="G95" s="77"/>
      <c r="H95" s="77"/>
      <c r="I95" s="77"/>
      <c r="J95" s="77"/>
    </row>
    <row r="96" spans="2:15" x14ac:dyDescent="0.25">
      <c r="D96" s="77"/>
      <c r="E96" s="77"/>
      <c r="F96" s="77"/>
      <c r="G96" s="77"/>
      <c r="H96" s="77"/>
      <c r="I96" s="77"/>
      <c r="J96" s="77"/>
    </row>
    <row r="97" spans="4:10" x14ac:dyDescent="0.25">
      <c r="D97" s="77"/>
      <c r="E97" s="77"/>
      <c r="F97" s="77"/>
      <c r="G97" s="77"/>
      <c r="H97" s="77"/>
      <c r="I97" s="77"/>
      <c r="J97" s="77"/>
    </row>
  </sheetData>
  <mergeCells count="44">
    <mergeCell ref="C3:O3"/>
    <mergeCell ref="C33:E33"/>
    <mergeCell ref="C31:E31"/>
    <mergeCell ref="C34:E34"/>
    <mergeCell ref="G31:I31"/>
    <mergeCell ref="G33:H33"/>
    <mergeCell ref="G34:H34"/>
    <mergeCell ref="G35:H35"/>
    <mergeCell ref="G36:H36"/>
    <mergeCell ref="G37:H37"/>
    <mergeCell ref="C35:E35"/>
    <mergeCell ref="C36:E36"/>
    <mergeCell ref="C37:E37"/>
    <mergeCell ref="C38:D38"/>
    <mergeCell ref="G38:H38"/>
    <mergeCell ref="G39:H39"/>
    <mergeCell ref="G40:H40"/>
    <mergeCell ref="C39:E39"/>
    <mergeCell ref="C40:E40"/>
    <mergeCell ref="C44:E44"/>
    <mergeCell ref="C46:E46"/>
    <mergeCell ref="G46:H46"/>
    <mergeCell ref="G41:H41"/>
    <mergeCell ref="G42:H42"/>
    <mergeCell ref="G43:H43"/>
    <mergeCell ref="C41:E41"/>
    <mergeCell ref="C42:E42"/>
    <mergeCell ref="C43:E43"/>
    <mergeCell ref="C2:O2"/>
    <mergeCell ref="C4:O4"/>
    <mergeCell ref="B86:O89"/>
    <mergeCell ref="G50:H50"/>
    <mergeCell ref="C51:D51"/>
    <mergeCell ref="E51:F51"/>
    <mergeCell ref="C50:E50"/>
    <mergeCell ref="G44:H44"/>
    <mergeCell ref="C45:D45"/>
    <mergeCell ref="G45:H45"/>
    <mergeCell ref="G47:H47"/>
    <mergeCell ref="G48:H48"/>
    <mergeCell ref="C49:D49"/>
    <mergeCell ref="G49:H49"/>
    <mergeCell ref="C47:E47"/>
    <mergeCell ref="C48:E48"/>
  </mergeCells>
  <printOptions horizontalCentered="1"/>
  <pageMargins left="0.23622047244094491" right="0.23622047244094491" top="0.39370078740157483" bottom="0.59055118110236227" header="0.31496062992125984" footer="0.31496062992125984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showGridLines="0"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11.44140625" defaultRowHeight="14.4" x14ac:dyDescent="0.3"/>
  <cols>
    <col min="1" max="1" width="14.109375" style="126" customWidth="1"/>
    <col min="2" max="5" width="32.6640625" style="126" customWidth="1"/>
    <col min="6" max="16384" width="11.44140625" style="126"/>
  </cols>
  <sheetData>
    <row r="1" spans="1:6" s="5" customFormat="1" ht="13.2" x14ac:dyDescent="0.25">
      <c r="A1" s="1"/>
      <c r="B1" s="2"/>
      <c r="C1" s="2"/>
      <c r="D1" s="2"/>
      <c r="E1" s="2"/>
      <c r="F1" s="2"/>
    </row>
    <row r="2" spans="1:6" s="5" customFormat="1" ht="30.75" customHeight="1" x14ac:dyDescent="0.55000000000000004">
      <c r="A2" s="6"/>
      <c r="B2" s="166" t="s">
        <v>16</v>
      </c>
      <c r="C2" s="166"/>
      <c r="D2" s="166"/>
      <c r="E2" s="166"/>
      <c r="F2" s="166"/>
    </row>
    <row r="3" spans="1:6" s="5" customFormat="1" ht="18.75" customHeight="1" x14ac:dyDescent="0.35">
      <c r="A3" s="7"/>
      <c r="B3" s="125"/>
      <c r="C3" s="125"/>
      <c r="D3" s="125"/>
      <c r="E3" s="125"/>
      <c r="F3" s="125"/>
    </row>
    <row r="4" spans="1:6" s="5" customFormat="1" ht="18" customHeight="1" x14ac:dyDescent="0.25">
      <c r="A4" s="118"/>
    </row>
    <row r="5" spans="1:6" s="5" customFormat="1" ht="15.6" x14ac:dyDescent="0.3">
      <c r="A5" s="124"/>
      <c r="B5" s="124"/>
      <c r="C5" s="124"/>
      <c r="D5" s="124"/>
      <c r="E5" s="124"/>
      <c r="F5" s="124"/>
    </row>
    <row r="7" spans="1:6" ht="15.6" x14ac:dyDescent="0.3">
      <c r="A7" s="127" t="s">
        <v>90</v>
      </c>
    </row>
    <row r="8" spans="1:6" ht="15.6" x14ac:dyDescent="0.3">
      <c r="A8" s="127"/>
    </row>
    <row r="9" spans="1:6" ht="18" x14ac:dyDescent="0.3">
      <c r="A9" s="134" t="s">
        <v>89</v>
      </c>
      <c r="B9" s="134" t="s">
        <v>88</v>
      </c>
      <c r="C9" s="134" t="s">
        <v>87</v>
      </c>
      <c r="D9" s="134" t="s">
        <v>86</v>
      </c>
      <c r="E9" s="134" t="s">
        <v>85</v>
      </c>
    </row>
    <row r="10" spans="1:6" ht="16.2" thickBot="1" x14ac:dyDescent="0.35">
      <c r="A10" s="129">
        <v>2020</v>
      </c>
      <c r="B10" s="130">
        <v>1964095561907</v>
      </c>
      <c r="C10" s="130">
        <v>389954713459</v>
      </c>
      <c r="D10" s="130">
        <v>325890088616</v>
      </c>
      <c r="E10" s="130">
        <v>81126407470</v>
      </c>
    </row>
    <row r="11" spans="1:6" ht="16.2" thickBot="1" x14ac:dyDescent="0.35">
      <c r="A11" s="129">
        <v>2021</v>
      </c>
      <c r="B11" s="130">
        <v>2109286594221</v>
      </c>
      <c r="C11" s="130">
        <v>371313204343</v>
      </c>
      <c r="D11" s="130">
        <v>343114638835</v>
      </c>
      <c r="E11" s="130">
        <v>85499406389</v>
      </c>
    </row>
    <row r="12" spans="1:6" ht="16.2" thickBot="1" x14ac:dyDescent="0.35">
      <c r="A12" s="129">
        <v>2022</v>
      </c>
      <c r="B12" s="130">
        <v>2222984566117</v>
      </c>
      <c r="C12" s="130">
        <v>365088858936</v>
      </c>
      <c r="D12" s="130">
        <v>355939838354</v>
      </c>
      <c r="E12" s="130">
        <v>89285343468</v>
      </c>
    </row>
    <row r="13" spans="1:6" ht="16.8" thickTop="1" thickBot="1" x14ac:dyDescent="0.35">
      <c r="A13" s="128">
        <v>2023</v>
      </c>
      <c r="B13" s="130">
        <v>2321418930168</v>
      </c>
      <c r="C13" s="130">
        <v>355081788489</v>
      </c>
      <c r="D13" s="130">
        <v>367833529471</v>
      </c>
      <c r="E13" s="130">
        <v>92346687567</v>
      </c>
    </row>
    <row r="14" spans="1:6" ht="16.2" thickBot="1" x14ac:dyDescent="0.35">
      <c r="A14" s="129">
        <v>2024</v>
      </c>
      <c r="B14" s="130">
        <v>2401013876754</v>
      </c>
      <c r="C14" s="130">
        <v>346904080814</v>
      </c>
      <c r="D14" s="130">
        <v>376597239236</v>
      </c>
      <c r="E14" s="130">
        <v>94852828733</v>
      </c>
    </row>
    <row r="15" spans="1:6" ht="16.2" thickBot="1" x14ac:dyDescent="0.35">
      <c r="A15" s="129">
        <v>2025</v>
      </c>
      <c r="B15" s="131">
        <v>2466173547065</v>
      </c>
      <c r="C15" s="131">
        <v>338085224729</v>
      </c>
      <c r="D15" s="131">
        <v>385417550848</v>
      </c>
      <c r="E15" s="131">
        <v>96753648838</v>
      </c>
    </row>
    <row r="16" spans="1:6" ht="16.8" thickTop="1" thickBot="1" x14ac:dyDescent="0.35">
      <c r="A16" s="128">
        <v>2026</v>
      </c>
      <c r="B16" s="131">
        <v>2515594869783</v>
      </c>
      <c r="C16" s="131">
        <v>328862521372</v>
      </c>
      <c r="D16" s="131">
        <v>397341527324</v>
      </c>
      <c r="E16" s="131">
        <v>97884634553</v>
      </c>
    </row>
    <row r="17" spans="1:5" ht="16.2" thickBot="1" x14ac:dyDescent="0.35">
      <c r="A17" s="129">
        <v>2027</v>
      </c>
      <c r="B17" s="131">
        <v>2545000498384</v>
      </c>
      <c r="C17" s="131">
        <v>320875780097</v>
      </c>
      <c r="D17" s="131">
        <v>406285055953</v>
      </c>
      <c r="E17" s="131">
        <v>98383648901</v>
      </c>
    </row>
    <row r="18" spans="1:5" ht="16.2" thickBot="1" x14ac:dyDescent="0.35">
      <c r="A18" s="129">
        <v>2028</v>
      </c>
      <c r="B18" s="131">
        <v>2557974871428</v>
      </c>
      <c r="C18" s="131">
        <v>314010087022</v>
      </c>
      <c r="D18" s="131">
        <v>410713265844</v>
      </c>
      <c r="E18" s="131">
        <v>98450867704</v>
      </c>
    </row>
    <row r="19" spans="1:5" ht="16.8" thickTop="1" thickBot="1" x14ac:dyDescent="0.35">
      <c r="A19" s="128">
        <v>2029</v>
      </c>
      <c r="B19" s="131">
        <v>2559722560310</v>
      </c>
      <c r="C19" s="131">
        <v>307615125051</v>
      </c>
      <c r="D19" s="131">
        <v>414082732016</v>
      </c>
      <c r="E19" s="131">
        <v>98130198134</v>
      </c>
    </row>
    <row r="20" spans="1:5" ht="16.2" thickBot="1" x14ac:dyDescent="0.35">
      <c r="A20" s="129">
        <v>2030</v>
      </c>
      <c r="B20" s="131">
        <v>2551385151480</v>
      </c>
      <c r="C20" s="131">
        <v>300081998444</v>
      </c>
      <c r="D20" s="131">
        <v>419592780824</v>
      </c>
      <c r="E20" s="131">
        <v>97274974764</v>
      </c>
    </row>
    <row r="21" spans="1:5" ht="16.2" thickBot="1" x14ac:dyDescent="0.35">
      <c r="A21" s="129">
        <v>2031</v>
      </c>
      <c r="B21" s="131">
        <v>2529149343863</v>
      </c>
      <c r="C21" s="131">
        <v>292854659217</v>
      </c>
      <c r="D21" s="131">
        <v>423901938728</v>
      </c>
      <c r="E21" s="131">
        <v>95924082574</v>
      </c>
    </row>
    <row r="22" spans="1:5" ht="16.8" thickTop="1" thickBot="1" x14ac:dyDescent="0.35">
      <c r="A22" s="128">
        <v>2032</v>
      </c>
      <c r="B22" s="131">
        <v>2494026146926</v>
      </c>
      <c r="C22" s="131">
        <v>286119311861</v>
      </c>
      <c r="D22" s="131">
        <v>425493585760</v>
      </c>
      <c r="E22" s="131">
        <v>94186074921</v>
      </c>
    </row>
    <row r="23" spans="1:5" ht="16.2" thickBot="1" x14ac:dyDescent="0.35">
      <c r="A23" s="129">
        <v>2033</v>
      </c>
      <c r="B23" s="131">
        <v>2448837947948</v>
      </c>
      <c r="C23" s="131">
        <v>279481096216</v>
      </c>
      <c r="D23" s="131">
        <v>425735434186</v>
      </c>
      <c r="E23" s="131">
        <v>92103344399</v>
      </c>
    </row>
    <row r="24" spans="1:5" ht="16.2" thickBot="1" x14ac:dyDescent="0.35">
      <c r="A24" s="129">
        <v>2034</v>
      </c>
      <c r="B24" s="131">
        <v>2394686954377</v>
      </c>
      <c r="C24" s="131">
        <v>273700776154</v>
      </c>
      <c r="D24" s="131">
        <v>423901945750</v>
      </c>
      <c r="E24" s="131">
        <v>89779431391</v>
      </c>
    </row>
    <row r="25" spans="1:5" ht="16.8" thickTop="1" thickBot="1" x14ac:dyDescent="0.35">
      <c r="A25" s="128">
        <v>2035</v>
      </c>
      <c r="B25" s="131">
        <v>2334265216172</v>
      </c>
      <c r="C25" s="131">
        <v>267887492797</v>
      </c>
      <c r="D25" s="131">
        <v>420864745171</v>
      </c>
      <c r="E25" s="131">
        <v>87251518552</v>
      </c>
    </row>
    <row r="26" spans="1:5" ht="16.2" thickBot="1" x14ac:dyDescent="0.35">
      <c r="A26" s="129">
        <v>2036</v>
      </c>
      <c r="B26" s="131">
        <v>2268539482350</v>
      </c>
      <c r="C26" s="131">
        <v>261737955205</v>
      </c>
      <c r="D26" s="131">
        <v>419384453893</v>
      </c>
      <c r="E26" s="131">
        <v>84435719346</v>
      </c>
    </row>
    <row r="27" spans="1:5" ht="16.2" thickBot="1" x14ac:dyDescent="0.35">
      <c r="A27" s="129">
        <v>2037</v>
      </c>
      <c r="B27" s="131">
        <v>2195328703008</v>
      </c>
      <c r="C27" s="131">
        <v>256171893159</v>
      </c>
      <c r="D27" s="131">
        <v>414512988693</v>
      </c>
      <c r="E27" s="131">
        <v>81479504299</v>
      </c>
    </row>
    <row r="28" spans="1:5" ht="16.8" thickTop="1" thickBot="1" x14ac:dyDescent="0.35">
      <c r="A28" s="128">
        <v>2038</v>
      </c>
      <c r="B28" s="131">
        <v>2118467111773</v>
      </c>
      <c r="C28" s="131">
        <v>249805853104</v>
      </c>
      <c r="D28" s="131">
        <v>411629997644</v>
      </c>
      <c r="E28" s="131">
        <v>78265718689</v>
      </c>
    </row>
    <row r="29" spans="1:5" ht="16.2" thickBot="1" x14ac:dyDescent="0.35">
      <c r="A29" s="129">
        <v>2039</v>
      </c>
      <c r="B29" s="131">
        <v>2034908685923</v>
      </c>
      <c r="C29" s="131">
        <v>241539222618</v>
      </c>
      <c r="D29" s="131">
        <v>416985701164</v>
      </c>
      <c r="E29" s="131">
        <v>74378488295</v>
      </c>
    </row>
    <row r="30" spans="1:5" ht="16.2" thickBot="1" x14ac:dyDescent="0.35">
      <c r="A30" s="129">
        <v>2040</v>
      </c>
      <c r="B30" s="131">
        <v>1933840695672</v>
      </c>
      <c r="C30" s="131">
        <v>234978404812</v>
      </c>
      <c r="D30" s="131">
        <v>415074951298</v>
      </c>
      <c r="E30" s="131">
        <v>70149765967</v>
      </c>
    </row>
    <row r="31" spans="1:5" ht="16.8" thickTop="1" thickBot="1" x14ac:dyDescent="0.35">
      <c r="A31" s="128">
        <v>2041</v>
      </c>
      <c r="B31" s="131">
        <v>1823893915153</v>
      </c>
      <c r="C31" s="131">
        <v>228207259321</v>
      </c>
      <c r="D31" s="131">
        <v>415091855407</v>
      </c>
      <c r="E31" s="131">
        <v>65480372763</v>
      </c>
    </row>
    <row r="32" spans="1:5" ht="16.2" thickBot="1" x14ac:dyDescent="0.35">
      <c r="A32" s="129">
        <v>2042</v>
      </c>
      <c r="B32" s="131">
        <v>1702489691830</v>
      </c>
      <c r="C32" s="131">
        <v>222837348328</v>
      </c>
      <c r="D32" s="131">
        <v>410858771265</v>
      </c>
      <c r="E32" s="131">
        <v>60578730756</v>
      </c>
    </row>
    <row r="33" spans="1:5" ht="16.2" thickBot="1" x14ac:dyDescent="0.35">
      <c r="A33" s="129">
        <v>2043</v>
      </c>
      <c r="B33" s="131">
        <v>1575046999649</v>
      </c>
      <c r="C33" s="131">
        <v>217692850667</v>
      </c>
      <c r="D33" s="131">
        <v>410110433955</v>
      </c>
      <c r="E33" s="131">
        <v>55305176654</v>
      </c>
    </row>
    <row r="34" spans="1:5" ht="16.8" thickTop="1" thickBot="1" x14ac:dyDescent="0.35">
      <c r="A34" s="128">
        <v>2044</v>
      </c>
      <c r="B34" s="131">
        <v>1437934593015</v>
      </c>
      <c r="C34" s="131">
        <v>213427656792</v>
      </c>
      <c r="D34" s="131">
        <v>409853701036</v>
      </c>
      <c r="E34" s="131">
        <v>49660341951</v>
      </c>
    </row>
    <row r="35" spans="1:5" ht="16.2" thickBot="1" x14ac:dyDescent="0.35">
      <c r="A35" s="129">
        <v>2045</v>
      </c>
      <c r="B35" s="131">
        <v>1291168890722</v>
      </c>
      <c r="C35" s="131">
        <v>208878867892</v>
      </c>
      <c r="D35" s="131">
        <v>408611952460</v>
      </c>
      <c r="E35" s="131">
        <v>43657432246</v>
      </c>
    </row>
    <row r="36" spans="1:5" ht="16.2" thickBot="1" x14ac:dyDescent="0.35">
      <c r="A36" s="129">
        <v>2046</v>
      </c>
      <c r="B36" s="131">
        <v>1135093238401</v>
      </c>
      <c r="C36" s="131">
        <v>206134594404</v>
      </c>
      <c r="D36" s="131">
        <v>409788943800</v>
      </c>
      <c r="E36" s="131">
        <v>37257555560</v>
      </c>
    </row>
    <row r="37" spans="1:5" ht="16.8" thickTop="1" thickBot="1" x14ac:dyDescent="0.35">
      <c r="A37" s="128">
        <v>2047</v>
      </c>
      <c r="B37" s="131">
        <v>968696444564</v>
      </c>
      <c r="C37" s="131">
        <v>203186451293</v>
      </c>
      <c r="D37" s="131">
        <v>408761282841</v>
      </c>
      <c r="E37" s="131">
        <v>30524864521</v>
      </c>
    </row>
    <row r="38" spans="1:5" ht="16.2" thickBot="1" x14ac:dyDescent="0.35">
      <c r="A38" s="129">
        <v>2048</v>
      </c>
      <c r="B38" s="131">
        <v>793646477537</v>
      </c>
      <c r="C38" s="131">
        <v>201621875210</v>
      </c>
      <c r="D38" s="131">
        <v>406665160509</v>
      </c>
      <c r="E38" s="131">
        <v>23544127689</v>
      </c>
    </row>
    <row r="39" spans="1:5" ht="16.2" thickBot="1" x14ac:dyDescent="0.35">
      <c r="A39" s="129">
        <v>2049</v>
      </c>
      <c r="B39" s="131">
        <v>612147319926</v>
      </c>
      <c r="C39" s="131">
        <v>201204913849</v>
      </c>
      <c r="D39" s="131">
        <v>407018151397</v>
      </c>
      <c r="E39" s="131">
        <v>16253365695</v>
      </c>
    </row>
    <row r="40" spans="1:5" ht="16.8" thickTop="1" thickBot="1" x14ac:dyDescent="0.35">
      <c r="A40" s="128">
        <v>2050</v>
      </c>
      <c r="B40" s="131">
        <v>422587508074</v>
      </c>
      <c r="C40" s="131">
        <v>204696774443</v>
      </c>
      <c r="D40" s="131">
        <v>408572846874</v>
      </c>
      <c r="E40" s="131">
        <v>8748457426</v>
      </c>
    </row>
    <row r="41" spans="1:5" ht="16.2" thickBot="1" x14ac:dyDescent="0.35">
      <c r="A41" s="129">
        <v>2051</v>
      </c>
      <c r="B41" s="131">
        <v>227459893068</v>
      </c>
      <c r="C41" s="131">
        <v>209370547350</v>
      </c>
      <c r="D41" s="131">
        <v>408983658499</v>
      </c>
      <c r="E41" s="131">
        <v>1113871277</v>
      </c>
    </row>
    <row r="42" spans="1:5" ht="16.2" thickBot="1" x14ac:dyDescent="0.35">
      <c r="A42" s="129">
        <v>2052</v>
      </c>
      <c r="B42" s="131">
        <v>28960653196</v>
      </c>
      <c r="C42" s="131">
        <v>200441995546</v>
      </c>
      <c r="D42" s="131">
        <v>407138568740</v>
      </c>
      <c r="E42" s="131">
        <v>-7109476800</v>
      </c>
    </row>
    <row r="43" spans="1:5" ht="16.8" thickTop="1" thickBot="1" x14ac:dyDescent="0.35">
      <c r="A43" s="128">
        <v>2053</v>
      </c>
      <c r="B43" s="131">
        <v>-184846396798</v>
      </c>
      <c r="C43" s="131">
        <v>192567027193</v>
      </c>
      <c r="D43" s="131">
        <v>403160228078</v>
      </c>
      <c r="E43" s="131">
        <v>-15817583907</v>
      </c>
    </row>
    <row r="44" spans="1:5" ht="16.2" thickBot="1" x14ac:dyDescent="0.35">
      <c r="A44" s="129">
        <v>2054</v>
      </c>
      <c r="B44" s="131">
        <v>-411257181591</v>
      </c>
      <c r="C44" s="131">
        <v>185813313705</v>
      </c>
      <c r="D44" s="131">
        <v>398885033371</v>
      </c>
      <c r="E44" s="131">
        <v>-24973156050</v>
      </c>
    </row>
    <row r="45" spans="1:5" ht="16.2" thickBot="1" x14ac:dyDescent="0.35">
      <c r="A45" s="129">
        <v>2055</v>
      </c>
      <c r="B45" s="131">
        <v>-649302057306</v>
      </c>
      <c r="C45" s="131">
        <v>180385952079</v>
      </c>
      <c r="D45" s="131">
        <v>392805355348</v>
      </c>
      <c r="E45" s="131">
        <v>-34468858423</v>
      </c>
    </row>
    <row r="46" spans="1:5" ht="16.8" thickTop="1" thickBot="1" x14ac:dyDescent="0.35">
      <c r="A46" s="128">
        <v>2056</v>
      </c>
      <c r="B46" s="131">
        <v>-896190318999</v>
      </c>
      <c r="C46" s="131">
        <v>175679919996</v>
      </c>
      <c r="D46" s="131">
        <v>386788175016</v>
      </c>
      <c r="E46" s="131">
        <v>-44291942961</v>
      </c>
    </row>
    <row r="47" spans="1:5" ht="16.2" thickBot="1" x14ac:dyDescent="0.35">
      <c r="A47" s="129">
        <v>2057</v>
      </c>
      <c r="B47" s="131">
        <v>-1151590516979</v>
      </c>
      <c r="C47" s="131">
        <v>172239120903</v>
      </c>
      <c r="D47" s="131">
        <v>379787356145</v>
      </c>
      <c r="E47" s="131">
        <v>-54365550089</v>
      </c>
    </row>
    <row r="48" spans="1:5" ht="16.2" thickBot="1" x14ac:dyDescent="0.35">
      <c r="A48" s="129">
        <v>2058</v>
      </c>
      <c r="B48" s="131">
        <v>-1413504302310</v>
      </c>
      <c r="C48" s="131">
        <v>169643394310</v>
      </c>
      <c r="D48" s="131">
        <v>371553957634</v>
      </c>
      <c r="E48" s="131">
        <v>-64616594625</v>
      </c>
    </row>
    <row r="49" spans="1:5" ht="16.8" thickTop="1" thickBot="1" x14ac:dyDescent="0.35">
      <c r="A49" s="128">
        <v>2059</v>
      </c>
      <c r="B49" s="131">
        <v>-1680031460259</v>
      </c>
      <c r="C49" s="131">
        <v>168192339096</v>
      </c>
      <c r="D49" s="131">
        <v>363496903640</v>
      </c>
      <c r="E49" s="131">
        <v>-75013440992</v>
      </c>
    </row>
    <row r="50" spans="1:5" ht="16.2" thickBot="1" x14ac:dyDescent="0.35">
      <c r="A50" s="129">
        <v>2060</v>
      </c>
      <c r="B50" s="131">
        <v>-1950349465795</v>
      </c>
      <c r="C50" s="131">
        <v>167312382131</v>
      </c>
      <c r="D50" s="131">
        <v>357082191896</v>
      </c>
      <c r="E50" s="131">
        <v>-85604771022</v>
      </c>
    </row>
    <row r="51" spans="1:5" ht="16.2" thickBot="1" x14ac:dyDescent="0.35">
      <c r="A51" s="129">
        <v>2061</v>
      </c>
      <c r="B51" s="131">
        <v>-2225724046582</v>
      </c>
      <c r="C51" s="131">
        <v>167202799426</v>
      </c>
      <c r="D51" s="131">
        <v>352416898428</v>
      </c>
      <c r="E51" s="131">
        <v>-96437525823</v>
      </c>
    </row>
    <row r="52" spans="1:5" ht="16.8" thickTop="1" thickBot="1" x14ac:dyDescent="0.35">
      <c r="A52" s="128">
        <v>2062</v>
      </c>
      <c r="B52" s="131">
        <v>-2507375671408</v>
      </c>
      <c r="C52" s="131">
        <v>167255007553</v>
      </c>
      <c r="D52" s="131">
        <v>347282539917</v>
      </c>
      <c r="E52" s="131">
        <v>-107496128151</v>
      </c>
    </row>
    <row r="53" spans="1:5" ht="16.2" thickBot="1" x14ac:dyDescent="0.35">
      <c r="A53" s="129">
        <v>2063</v>
      </c>
      <c r="B53" s="131">
        <v>-2794899331923</v>
      </c>
      <c r="C53" s="131">
        <v>167276132026</v>
      </c>
      <c r="D53" s="131">
        <v>336794555845</v>
      </c>
      <c r="E53" s="131">
        <v>-118576710230</v>
      </c>
    </row>
    <row r="54" spans="1:5" ht="16.2" thickBot="1" x14ac:dyDescent="0.35">
      <c r="A54" s="129">
        <v>2064</v>
      </c>
      <c r="B54" s="131">
        <v>-3082994465973</v>
      </c>
      <c r="C54" s="131">
        <v>167232843426</v>
      </c>
      <c r="D54" s="131">
        <v>327025356764</v>
      </c>
      <c r="E54" s="131">
        <v>-129711479172</v>
      </c>
    </row>
    <row r="55" spans="1:5" ht="16.8" thickTop="1" thickBot="1" x14ac:dyDescent="0.35">
      <c r="A55" s="128">
        <v>2065</v>
      </c>
      <c r="B55" s="131">
        <v>-3372498458484</v>
      </c>
      <c r="C55" s="131">
        <v>167147677550</v>
      </c>
      <c r="D55" s="131">
        <v>317864380388</v>
      </c>
      <c r="E55" s="131">
        <v>-140928606453</v>
      </c>
    </row>
    <row r="56" spans="1:5" ht="16.2" thickBot="1" x14ac:dyDescent="0.35">
      <c r="A56" s="129">
        <v>2066</v>
      </c>
      <c r="B56" s="131">
        <v>-3664143767775</v>
      </c>
      <c r="C56" s="131">
        <v>167013590157</v>
      </c>
      <c r="D56" s="131">
        <v>309202929540</v>
      </c>
      <c r="E56" s="131">
        <v>-152253324286</v>
      </c>
    </row>
    <row r="57" spans="1:5" ht="16.2" thickBot="1" x14ac:dyDescent="0.35">
      <c r="A57" s="129">
        <v>2067</v>
      </c>
      <c r="B57" s="131">
        <v>-3958586431444</v>
      </c>
      <c r="C57" s="131">
        <v>166847404830</v>
      </c>
      <c r="D57" s="131">
        <v>300961740237</v>
      </c>
      <c r="E57" s="131">
        <v>-163708030674</v>
      </c>
    </row>
    <row r="58" spans="1:5" ht="16.8" thickTop="1" thickBot="1" x14ac:dyDescent="0.35">
      <c r="A58" s="128">
        <v>2068</v>
      </c>
      <c r="B58" s="131">
        <v>-4256408797525</v>
      </c>
      <c r="C58" s="131">
        <v>166653610492</v>
      </c>
      <c r="D58" s="131">
        <v>293000704990</v>
      </c>
      <c r="E58" s="131">
        <v>-175310235681</v>
      </c>
    </row>
    <row r="59" spans="1:5" ht="16.2" thickBot="1" x14ac:dyDescent="0.35">
      <c r="A59" s="129">
        <v>2069</v>
      </c>
      <c r="B59" s="131">
        <v>-4558066127705</v>
      </c>
      <c r="C59" s="131">
        <v>166247691559</v>
      </c>
      <c r="D59" s="131">
        <v>285648151863</v>
      </c>
      <c r="E59" s="131">
        <v>-187098663520</v>
      </c>
    </row>
    <row r="60" spans="1:5" ht="16.2" thickBot="1" x14ac:dyDescent="0.35">
      <c r="A60" s="129">
        <v>2070</v>
      </c>
      <c r="B60" s="131">
        <v>-4864565251530</v>
      </c>
      <c r="C60" s="131">
        <v>165942471516</v>
      </c>
      <c r="D60" s="131">
        <v>278660039305</v>
      </c>
      <c r="E60" s="131">
        <v>-199091312773</v>
      </c>
    </row>
    <row r="61" spans="1:5" ht="16.8" thickTop="1" thickBot="1" x14ac:dyDescent="0.35">
      <c r="A61" s="128">
        <v>2071</v>
      </c>
      <c r="B61" s="131">
        <v>-5176374132091</v>
      </c>
      <c r="C61" s="131">
        <v>165585187525</v>
      </c>
      <c r="D61" s="131">
        <v>272104641352</v>
      </c>
      <c r="E61" s="131">
        <v>-211315743437</v>
      </c>
    </row>
    <row r="62" spans="1:5" ht="16.2" thickBot="1" x14ac:dyDescent="0.35">
      <c r="A62" s="129">
        <v>2072</v>
      </c>
      <c r="B62" s="131">
        <v>-5494209329355</v>
      </c>
      <c r="C62" s="131">
        <v>165204252700</v>
      </c>
      <c r="D62" s="131">
        <v>265896156937</v>
      </c>
      <c r="E62" s="131">
        <v>-223796049344</v>
      </c>
    </row>
    <row r="63" spans="1:5" ht="16.2" thickBot="1" x14ac:dyDescent="0.35">
      <c r="A63" s="129">
        <v>2073</v>
      </c>
      <c r="B63" s="131">
        <v>-5818697282935</v>
      </c>
      <c r="C63" s="131">
        <v>164761192884</v>
      </c>
      <c r="D63" s="131">
        <v>261020096914</v>
      </c>
      <c r="E63" s="131">
        <v>-236598248479</v>
      </c>
    </row>
    <row r="64" spans="1:5" ht="16.8" thickTop="1" thickBot="1" x14ac:dyDescent="0.35">
      <c r="A64" s="128">
        <v>2074</v>
      </c>
      <c r="B64" s="131">
        <v>-6151554434444</v>
      </c>
      <c r="C64" s="131">
        <v>164272691710</v>
      </c>
      <c r="D64" s="131">
        <v>255685261759</v>
      </c>
      <c r="E64" s="131">
        <v>-249718680180</v>
      </c>
    </row>
    <row r="65" spans="1:5" ht="16.2" thickBot="1" x14ac:dyDescent="0.35">
      <c r="A65" s="129">
        <v>2075</v>
      </c>
      <c r="B65" s="131">
        <v>-6492685684673</v>
      </c>
      <c r="C65" s="131">
        <v>163795405059</v>
      </c>
      <c r="D65" s="131">
        <v>251306507277</v>
      </c>
      <c r="E65" s="131">
        <v>-263207871476</v>
      </c>
    </row>
    <row r="66" spans="1:5" ht="16.2" thickBot="1" x14ac:dyDescent="0.35">
      <c r="A66" s="129">
        <v>2076</v>
      </c>
      <c r="B66" s="131">
        <v>-6843404658367</v>
      </c>
      <c r="C66" s="131">
        <v>163068012264</v>
      </c>
      <c r="D66" s="131">
        <v>247182368991</v>
      </c>
      <c r="E66" s="131">
        <v>-277100760604</v>
      </c>
    </row>
    <row r="67" spans="1:5" ht="16.8" thickTop="1" thickBot="1" x14ac:dyDescent="0.35">
      <c r="A67" s="128">
        <v>2077</v>
      </c>
      <c r="B67" s="131">
        <v>-7204619775698</v>
      </c>
      <c r="C67" s="131">
        <v>162328310509</v>
      </c>
      <c r="D67" s="131">
        <v>243607594589</v>
      </c>
      <c r="E67" s="131">
        <v>-291435962391</v>
      </c>
    </row>
    <row r="68" spans="1:5" ht="16.2" thickBot="1" x14ac:dyDescent="0.35">
      <c r="A68" s="129">
        <v>2078</v>
      </c>
      <c r="B68" s="131">
        <v>-7577333022169</v>
      </c>
      <c r="C68" s="131">
        <v>161536665821</v>
      </c>
      <c r="D68" s="131">
        <v>242148221550</v>
      </c>
      <c r="E68" s="131">
        <v>-306317863116</v>
      </c>
    </row>
    <row r="69" spans="1:5" ht="16.2" thickBot="1" x14ac:dyDescent="0.35">
      <c r="A69" s="129">
        <v>2079</v>
      </c>
      <c r="B69" s="131">
        <v>-7964264441014</v>
      </c>
      <c r="C69" s="131">
        <v>160540449639</v>
      </c>
      <c r="D69" s="131">
        <v>239969764359</v>
      </c>
      <c r="E69" s="131">
        <v>-321747750229</v>
      </c>
    </row>
    <row r="70" spans="1:5" ht="16.8" thickTop="1" thickBot="1" x14ac:dyDescent="0.35">
      <c r="A70" s="128">
        <v>2080</v>
      </c>
      <c r="B70" s="131">
        <v>-8365441505963</v>
      </c>
      <c r="C70" s="131">
        <v>159174954237</v>
      </c>
      <c r="D70" s="131">
        <v>239369840010</v>
      </c>
      <c r="E70" s="131">
        <v>-337825455669</v>
      </c>
    </row>
    <row r="71" spans="1:5" ht="16.2" thickBot="1" x14ac:dyDescent="0.35">
      <c r="A71" s="129">
        <v>2081</v>
      </c>
      <c r="B71" s="131">
        <v>-8783461847406</v>
      </c>
      <c r="C71" s="131">
        <v>157808225561</v>
      </c>
      <c r="D71" s="131">
        <v>237762235618</v>
      </c>
      <c r="E71" s="131">
        <v>-354536634299</v>
      </c>
    </row>
    <row r="72" spans="1:5" ht="16.2" thickBot="1" x14ac:dyDescent="0.35">
      <c r="A72" s="129">
        <v>2082</v>
      </c>
      <c r="B72" s="131">
        <v>-9217952491761</v>
      </c>
      <c r="C72" s="131">
        <v>157157333065</v>
      </c>
      <c r="D72" s="131">
        <v>237704970456</v>
      </c>
      <c r="E72" s="131">
        <v>-371940005166</v>
      </c>
    </row>
    <row r="73" spans="1:5" ht="16.8" thickTop="1" thickBot="1" x14ac:dyDescent="0.35">
      <c r="A73" s="128">
        <v>2083</v>
      </c>
      <c r="B73" s="131">
        <v>-9670440134318</v>
      </c>
      <c r="C73" s="131">
        <v>156440694439</v>
      </c>
      <c r="D73" s="131">
        <v>240585244700</v>
      </c>
      <c r="E73" s="131">
        <v>-390183387383</v>
      </c>
    </row>
    <row r="74" spans="1:5" ht="16.2" thickBot="1" x14ac:dyDescent="0.35">
      <c r="A74" s="129">
        <v>2084</v>
      </c>
      <c r="B74" s="131">
        <v>-10144768071962</v>
      </c>
      <c r="C74" s="131">
        <v>155798652297</v>
      </c>
      <c r="D74" s="131">
        <v>244853087579</v>
      </c>
      <c r="E74" s="131">
        <v>-409352900290</v>
      </c>
    </row>
    <row r="75" spans="1:5" ht="16.2" thickBot="1" x14ac:dyDescent="0.35">
      <c r="A75" s="129">
        <v>2085</v>
      </c>
      <c r="B75" s="131">
        <v>-10643175407534</v>
      </c>
      <c r="C75" s="131">
        <v>155489393693</v>
      </c>
      <c r="D75" s="131">
        <v>250427110345</v>
      </c>
      <c r="E75" s="131">
        <v>-429524524967</v>
      </c>
    </row>
    <row r="76" spans="1:5" ht="16.8" thickTop="1" thickBot="1" x14ac:dyDescent="0.35">
      <c r="A76" s="128">
        <v>2086</v>
      </c>
      <c r="B76" s="131">
        <v>-11167637649153</v>
      </c>
      <c r="C76" s="131">
        <v>155224172363</v>
      </c>
      <c r="D76" s="131">
        <v>252199257906</v>
      </c>
      <c r="E76" s="131">
        <v>-450584509388</v>
      </c>
    </row>
    <row r="77" spans="1:5" ht="16.2" thickBot="1" x14ac:dyDescent="0.35">
      <c r="A77" s="129">
        <v>2087</v>
      </c>
      <c r="B77" s="131">
        <v>-11715197244084</v>
      </c>
      <c r="C77" s="131">
        <v>154725278725</v>
      </c>
      <c r="D77" s="131">
        <v>254952114696</v>
      </c>
      <c r="E77" s="131">
        <v>-472616963202</v>
      </c>
    </row>
    <row r="78" spans="1:5" ht="16.2" thickBot="1" x14ac:dyDescent="0.35">
      <c r="A78" s="129">
        <v>2088</v>
      </c>
      <c r="B78" s="131">
        <v>-12288041043256</v>
      </c>
      <c r="C78" s="131">
        <v>153939230875</v>
      </c>
      <c r="D78" s="131">
        <v>258031270689</v>
      </c>
      <c r="E78" s="131">
        <v>-495685323323</v>
      </c>
    </row>
    <row r="79" spans="1:5" ht="16.8" thickTop="1" thickBot="1" x14ac:dyDescent="0.35">
      <c r="A79" s="128">
        <v>2089</v>
      </c>
      <c r="B79" s="131">
        <v>-12887818406392</v>
      </c>
      <c r="C79" s="131">
        <v>153173100038</v>
      </c>
      <c r="D79" s="131">
        <v>262375498521</v>
      </c>
      <c r="E79" s="131">
        <v>-519880832195</v>
      </c>
    </row>
    <row r="80" spans="1:5" ht="16.2" thickBot="1" x14ac:dyDescent="0.35">
      <c r="A80" s="129">
        <v>2090</v>
      </c>
      <c r="B80" s="131">
        <v>-13516901637070</v>
      </c>
      <c r="C80" s="131">
        <v>152539807656</v>
      </c>
      <c r="D80" s="131">
        <v>266248024316</v>
      </c>
      <c r="E80" s="131">
        <v>-545224394149</v>
      </c>
    </row>
    <row r="81" spans="1:5" ht="16.2" thickBot="1" x14ac:dyDescent="0.35">
      <c r="A81" s="129">
        <v>2091</v>
      </c>
      <c r="B81" s="131">
        <v>-14175834247879</v>
      </c>
      <c r="C81" s="131">
        <v>151936519723</v>
      </c>
      <c r="D81" s="131">
        <v>263930036571</v>
      </c>
      <c r="E81" s="131">
        <v>-571513110589</v>
      </c>
    </row>
    <row r="82" spans="1:5" ht="16.8" thickTop="1" thickBot="1" x14ac:dyDescent="0.35">
      <c r="A82" s="128">
        <v>2092</v>
      </c>
      <c r="B82" s="131">
        <v>-14859340875316</v>
      </c>
      <c r="C82" s="131">
        <v>151375251857</v>
      </c>
      <c r="D82" s="131">
        <v>262576110606</v>
      </c>
      <c r="E82" s="131">
        <v>-598821669363</v>
      </c>
    </row>
    <row r="83" spans="1:5" ht="16.2" thickBot="1" x14ac:dyDescent="0.35">
      <c r="A83" s="129">
        <v>2093</v>
      </c>
      <c r="B83" s="131">
        <v>-15569363403429</v>
      </c>
      <c r="C83" s="131">
        <v>150868286636</v>
      </c>
      <c r="D83" s="131">
        <v>261589471631</v>
      </c>
      <c r="E83" s="131">
        <v>-627203383537</v>
      </c>
    </row>
    <row r="84" spans="1:5" ht="15.6" x14ac:dyDescent="0.3">
      <c r="A84" s="132">
        <v>2094</v>
      </c>
      <c r="B84" s="133">
        <v>-16307287971961</v>
      </c>
      <c r="C84" s="133">
        <v>150423611872</v>
      </c>
      <c r="D84" s="133">
        <v>261558439708</v>
      </c>
      <c r="E84" s="133">
        <v>-656736909992</v>
      </c>
    </row>
  </sheetData>
  <mergeCells count="1">
    <mergeCell ref="B2:F2"/>
  </mergeCells>
  <pageMargins left="0.7" right="0.7" top="0.75" bottom="0.75" header="0.3" footer="0.3"/>
  <pageSetup paperSize="1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Carátula</vt:lpstr>
      <vt:lpstr>Datos</vt:lpstr>
      <vt:lpstr>Fondo</vt:lpstr>
      <vt:lpstr>Fondo_graf</vt:lpstr>
      <vt:lpstr>Carátula!Área_de_impresión</vt:lpstr>
      <vt:lpstr>Datos!Área_de_impresión</vt:lpstr>
      <vt:lpstr>Carátula!Títulos_a_imprimir</vt:lpstr>
      <vt:lpstr>Datos!Títulos_a_imprimir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</dc:creator>
  <cp:lastModifiedBy>Luis Maria Lopez R</cp:lastModifiedBy>
  <cp:lastPrinted>2020-10-29T22:51:33Z</cp:lastPrinted>
  <dcterms:created xsi:type="dcterms:W3CDTF">2019-08-24T13:53:03Z</dcterms:created>
  <dcterms:modified xsi:type="dcterms:W3CDTF">2021-06-25T19:28:50Z</dcterms:modified>
</cp:coreProperties>
</file>