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240" documentId="8_{F656C4B3-5992-45DA-830C-576E1A28D723}" xr6:coauthVersionLast="47" xr6:coauthVersionMax="47" xr10:uidLastSave="{C558A162-B8D3-4893-BF62-33BD20E34F71}"/>
  <bookViews>
    <workbookView xWindow="-120" yWindow="-120" windowWidth="20730" windowHeight="11160" tabRatio="696" xr2:uid="{00000000-000D-0000-FFFF-FFFF00000000}"/>
  </bookViews>
  <sheets>
    <sheet name="CARATULA" sheetId="18" r:id="rId1"/>
    <sheet name="INDICE" sheetId="17" r:id="rId2"/>
    <sheet name="01" sheetId="14" r:id="rId3"/>
    <sheet name="02" sheetId="16" r:id="rId4"/>
    <sheet name="03" sheetId="19" r:id="rId5"/>
    <sheet name="04" sheetId="20" r:id="rId6"/>
    <sheet name="05" sheetId="21" r:id="rId7"/>
    <sheet name="06"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22" l="1"/>
  <c r="I12" i="22"/>
  <c r="I11" i="22"/>
  <c r="D97" i="21"/>
  <c r="C126" i="21"/>
  <c r="C19" i="14" l="1"/>
  <c r="C21" i="14"/>
  <c r="C13" i="14" l="1"/>
  <c r="K14" i="22"/>
  <c r="J14" i="22"/>
  <c r="C31" i="20"/>
  <c r="C24" i="20"/>
  <c r="D13" i="19"/>
  <c r="C17" i="16"/>
  <c r="C16" i="16"/>
  <c r="C11" i="16"/>
  <c r="C18" i="14"/>
  <c r="C116" i="21" l="1"/>
  <c r="D99" i="21" l="1"/>
  <c r="C113" i="21"/>
  <c r="C86" i="21"/>
  <c r="C88" i="21" s="1"/>
  <c r="C85" i="21"/>
  <c r="C87" i="21" s="1"/>
  <c r="E79" i="21"/>
  <c r="F79" i="21" s="1"/>
  <c r="E75" i="21"/>
  <c r="E76" i="21" s="1"/>
  <c r="E77" i="21" l="1"/>
  <c r="F77" i="21" s="1"/>
  <c r="F76" i="21"/>
  <c r="F75" i="21"/>
  <c r="C7" i="16" l="1"/>
  <c r="C7" i="20" l="1"/>
  <c r="C29" i="20" l="1"/>
  <c r="C12" i="19"/>
  <c r="E8" i="19" l="1"/>
  <c r="C13" i="19" s="1"/>
  <c r="E14" i="19" s="1"/>
</calcChain>
</file>

<file path=xl/sharedStrings.xml><?xml version="1.0" encoding="utf-8"?>
<sst xmlns="http://schemas.openxmlformats.org/spreadsheetml/2006/main" count="211" uniqueCount="170">
  <si>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</si>
  <si>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</si>
  <si>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</si>
  <si>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</si>
  <si>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</si>
  <si>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</si>
  <si>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</si>
  <si>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</si>
  <si>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</si>
  <si>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</si>
  <si>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</si>
  <si>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</si>
  <si>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</si>
  <si>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</si>
  <si>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</si>
  <si>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</si>
  <si>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</si>
  <si>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</si>
  <si>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</si>
  <si>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</si>
  <si>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</si>
  <si>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</si>
  <si>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</si>
  <si>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</si>
  <si>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</si>
  <si>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</si>
  <si>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</si>
  <si>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</si>
  <si>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</si>
  <si>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</si>
  <si>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</si>
  <si>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</si>
  <si>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</si>
  <si>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</si>
  <si>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</si>
  <si>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</si>
  <si>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</si>
  <si>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</si>
  <si>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</si>
  <si>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</si>
  <si>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</si>
  <si>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</si>
  <si>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Instrumento</t>
  </si>
  <si>
    <t>Emisor</t>
  </si>
  <si>
    <t>Sector</t>
  </si>
  <si>
    <t>País</t>
  </si>
  <si>
    <t>Fecha
Compra</t>
  </si>
  <si>
    <t>Fecha
 Vto.</t>
  </si>
  <si>
    <t>Moneda</t>
  </si>
  <si>
    <t>Monto</t>
  </si>
  <si>
    <t>Val. Compra</t>
  </si>
  <si>
    <t>Val. Contable</t>
  </si>
  <si>
    <t>Val. Nominal</t>
  </si>
  <si>
    <t>Tasa</t>
  </si>
  <si>
    <t>COMPOSICIÓN DE LAS INVERSIONES DEL FONDO</t>
  </si>
  <si>
    <t>Intereses vencimientos de cupones</t>
  </si>
  <si>
    <t>Intereses Devengados</t>
  </si>
  <si>
    <t>Ganancia ordinaria del período</t>
  </si>
  <si>
    <t>(Aumento) Disminución Deudores por operaciones</t>
  </si>
  <si>
    <t>TOTAL PASIVO</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</si>
  <si>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</si>
  <si>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</si>
  <si>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</si>
  <si>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</si>
  <si>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</si>
  <si>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</si>
  <si>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</si>
  <si>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</si>
  <si>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</si>
  <si>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Inversiones</t>
  </si>
  <si>
    <t>COMPOSICION DE LAS INVERSIONES DEL FONDO</t>
  </si>
  <si>
    <t>% 
Precio 
de 
Mercado</t>
  </si>
  <si>
    <t>Cargos por Rescate</t>
  </si>
  <si>
    <t>ESTADO DE INGRESO Y EGRESOS</t>
  </si>
  <si>
    <t>01</t>
  </si>
  <si>
    <t>02</t>
  </si>
  <si>
    <t>03</t>
  </si>
  <si>
    <t>04</t>
  </si>
  <si>
    <t>05</t>
  </si>
  <si>
    <t>06</t>
  </si>
  <si>
    <t>INDICE</t>
  </si>
  <si>
    <t>Op Repo</t>
  </si>
  <si>
    <t>Ventas de Instrumentos</t>
  </si>
  <si>
    <t>FONDO DE INVERSIÓN DEUDA DE OFERTA PRIVADA GUARANÍES</t>
  </si>
  <si>
    <t>Resultado por tenencia de inversiones</t>
  </si>
  <si>
    <t>ANEXO I</t>
  </si>
  <si>
    <t>ÍNDICE</t>
  </si>
  <si>
    <t>Las 2 Notas  y el Anexo I que acompañan son parte integrante de estos Estados Financieros</t>
  </si>
  <si>
    <t>Otros Créditos</t>
  </si>
  <si>
    <t>FONDO DE INVERSIÓN ECO FORESTAL I</t>
  </si>
  <si>
    <t>FONDO DE INVERSIÓN NAVES INDUSTRIALES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</si>
  <si>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</si>
  <si>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</si>
  <si>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Si hubiese títulos físicos serán resguardados en una Caja de Seguridad en el Banco Familiar SAECA.</t>
  </si>
  <si>
    <t>3) Criterios Contables Aplicados</t>
  </si>
  <si>
    <t>Los estados financieros se han preparado de acuerdo con normas contables y criterios de valuación dictados por la Comisión Nacional de Valores y con normas de información financiera vigentes en el Paraguay.</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</si>
  <si>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</si>
  <si>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</si>
  <si>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</si>
  <si>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Tipo de cambio comprador</t>
  </si>
  <si>
    <t xml:space="preserve">Tipo de cambio vendedor       </t>
  </si>
  <si>
    <t>a) Posición en Moneda Extranjera:</t>
  </si>
  <si>
    <t>DETALLE</t>
  </si>
  <si>
    <t>MONEDA EXTRANJERA</t>
  </si>
  <si>
    <t>CAMBIO VIGENTE</t>
  </si>
  <si>
    <t>CLASE</t>
  </si>
  <si>
    <t>MONTO</t>
  </si>
  <si>
    <t>ACTIVOS</t>
  </si>
  <si>
    <t>Disponibilidad</t>
  </si>
  <si>
    <t>USD</t>
  </si>
  <si>
    <t>Crédito</t>
  </si>
  <si>
    <t>PASIVOS</t>
  </si>
  <si>
    <t>Obligaciones</t>
  </si>
  <si>
    <r>
      <t xml:space="preserve">b) Diferencia de Cambio en Moneda Extranjera: </t>
    </r>
    <r>
      <rPr>
        <sz val="11"/>
        <color theme="1"/>
        <rFont val="Museo Sans 100"/>
        <family val="3"/>
      </rPr>
      <t xml:space="preserve">Las operaciones del Fondo son realizadas y liquidadas en una misma moneda, por ende no genera diferencias por cambio de moneda </t>
    </r>
  </si>
  <si>
    <t>Concepto</t>
  </si>
  <si>
    <t>Tipo de Cambio Actual</t>
  </si>
  <si>
    <t>Monto Ajustado Periodo Actual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</si>
  <si>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</si>
  <si>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</si>
  <si>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</si>
  <si>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</si>
  <si>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_Gastos Operacionales y comisión de la Sociedad Administradora:</t>
  </si>
  <si>
    <t>La comisión de administración que se está utilizando es de 1,30% anual más IVA. Esta comisión se calcula diariamente de los fondos bajo manejo y se pagan mensualmente a la administradora, generalmente el primer día hábil siguiente al cierre del mes anterior.</t>
  </si>
  <si>
    <t>Otros</t>
  </si>
  <si>
    <t>TOTAL</t>
  </si>
  <si>
    <t>_Información Estadística</t>
  </si>
  <si>
    <t>MES</t>
  </si>
  <si>
    <t>VALOR CUOTA</t>
  </si>
  <si>
    <t>PATRIMONIO NETO DEL FONDO</t>
  </si>
  <si>
    <t>N° DE PARTICIPES</t>
  </si>
  <si>
    <t>4) Composición de las Cuentas</t>
  </si>
  <si>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</si>
  <si>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t>CUENTAS</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</si>
  <si>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periodo.</t>
    </r>
  </si>
  <si>
    <t>Banco GNB Paraguay</t>
  </si>
  <si>
    <t>Fondo Mutuo Disponible Gs.</t>
  </si>
  <si>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</si>
  <si>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t>A la fecha del presente informe no se cuenta con saldos que reportar</t>
  </si>
  <si>
    <t>(GUARANÍES)</t>
  </si>
  <si>
    <t>%
Según Reglamento Interno</t>
  </si>
  <si>
    <t>%
De las Inversiones con Relac. al Pat. Neto del Fondo</t>
  </si>
  <si>
    <t>%
De las Inversiones por Grupo Económico</t>
  </si>
  <si>
    <t>%
De las Inversiones en Relac. al Pat. Neto del Emisor</t>
  </si>
  <si>
    <t>TOTAL DISPONIBILIDADES</t>
  </si>
  <si>
    <t xml:space="preserve">-   </t>
  </si>
  <si>
    <t>TOTAL COMISION ACUMULADA</t>
  </si>
  <si>
    <t>(-) TOTAL DEVOLUCION DE COMISION</t>
  </si>
  <si>
    <t>TOTAL GENERAL</t>
  </si>
  <si>
    <r>
      <t xml:space="preserve">Disponibilidades </t>
    </r>
    <r>
      <rPr>
        <b/>
        <sz val="11"/>
        <color rgb="FF000000"/>
        <rFont val="Museo Sans 100"/>
        <family val="3"/>
      </rPr>
      <t>Nora 4.1</t>
    </r>
  </si>
  <si>
    <r>
      <t xml:space="preserve">Comisiones a pagar a la administradora </t>
    </r>
    <r>
      <rPr>
        <b/>
        <sz val="11"/>
        <color rgb="FF000000"/>
        <rFont val="Museo Sans 100"/>
        <family val="3"/>
      </rPr>
      <t>Nora 4.3</t>
    </r>
  </si>
  <si>
    <t>LA ADMINISTRADORA será responsable de la administración del FONDO DE INVERSIÓN ECO FORESTAL I, que en adelante se denominará FONDO ECO FORESTAL I, registrado en la Comisión Nacional de Valores de conformidad con la Resolución N.º 39E/21 de fecha 13/10/2021, el cual se regirá por el REGLAMENTO INTERNO, aprobado por Resolución 39E/21 de fecha 13/10/2021. El objeto del FONDO ECO FORESTAL I será invertir en desarrollar plantaciones forestales para la producción de madera de alta calidad destinada a madera aserrada para la construcción o para hacer laminas destinadas a la producción de contrachapados. El FONDO también invertirá en desarrollar plantaciones forestales para la producción de madera de menor calidad para la industria de
la celulosa.. Está dirigido a personas físicas y jurídicas. El riesgo de las Cuotas de Participación estará dado por la naturaleza de los activos que invierta el FONDO, de acuerdo a lo expuesto en la política de inversiones.</t>
  </si>
  <si>
    <r>
      <rPr>
        <b/>
        <sz val="16"/>
        <color theme="1"/>
        <rFont val="Museo Sans 100"/>
        <family val="3"/>
      </rPr>
      <t xml:space="preserve">ESTADOS FINANCIEROS
FONDO DE INVERSION ECO FORESTAL I
</t>
    </r>
    <r>
      <rPr>
        <u/>
        <sz val="14"/>
        <color theme="1"/>
        <rFont val="Museo Sans 100"/>
        <family val="3"/>
      </rPr>
      <t>s/ Res. N° 30 /2021</t>
    </r>
    <r>
      <rPr>
        <sz val="11"/>
        <color theme="1"/>
        <rFont val="Museo Sans 100"/>
        <family val="3"/>
      </rPr>
      <t xml:space="preserve">
(*) El Fondo inicía el 13/10/2021 por esa razón la información detallada no contempla comparativas.</t>
    </r>
  </si>
  <si>
    <r>
      <t xml:space="preserve">Inversiones </t>
    </r>
    <r>
      <rPr>
        <b/>
        <u/>
        <sz val="11"/>
        <color theme="10"/>
        <rFont val="Museo Sans 100"/>
        <family val="3"/>
      </rPr>
      <t>Anexo I</t>
    </r>
  </si>
  <si>
    <t>Otros Ingresos</t>
  </si>
  <si>
    <t>Otros Egresos</t>
  </si>
  <si>
    <t>Correspondiente al 31/12/2021</t>
  </si>
  <si>
    <t>Correspondiente al 31/03/2022</t>
  </si>
  <si>
    <t xml:space="preserve">El período que cubre los Estados Contables es del 01 de enero al 31 de Marzo del 2022 de forma comparativa con el mismo periodo del año anterior. </t>
  </si>
  <si>
    <t>1Er. TRIMESTRE</t>
  </si>
  <si>
    <t>ENERO</t>
  </si>
  <si>
    <t>FEBRERO</t>
  </si>
  <si>
    <t>MARZO</t>
  </si>
  <si>
    <t>Proyecto Forestal I</t>
  </si>
  <si>
    <t>Forestal</t>
  </si>
  <si>
    <t>Paraguay</t>
  </si>
  <si>
    <t>1er Semestre 2022</t>
  </si>
  <si>
    <t>Gs</t>
  </si>
  <si>
    <t>SALDO AL 31/03/2022</t>
  </si>
  <si>
    <t>TOTAL AL 31/12/2021</t>
  </si>
  <si>
    <t>TOTAL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</si>
</sst>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_(* #,##0.00_);_(* \(#,##0.00\);_(* &quot;-&quot;??_);_(@_)"/>
    <numFmt numFmtId="168" formatCode="#,##0.00\'%\'"/>
    <numFmt numFmtId="169" formatCode="#0"/>
  </numFmts>
  <fonts count="27"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b/>
      <sz val="11"/>
      <name val="Museo Sans 100"/>
      <family val="3"/>
    </font>
    <font>
      <sz val="11"/>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u/>
      <sz val="8"/>
      <color theme="1"/>
      <name val="Museo Sans 100"/>
      <family val="3"/>
    </font>
    <font>
      <b/>
      <sz val="11"/>
      <color indexed="72"/>
      <name val="Museo Sans 100"/>
      <family val="3"/>
    </font>
    <font>
      <u/>
      <sz val="11"/>
      <color theme="1"/>
      <name val="Museo Sans 100"/>
      <family val="3"/>
    </font>
    <font>
      <sz val="11"/>
      <color indexed="8"/>
      <name val="Museo Sans 100"/>
      <family val="3"/>
    </font>
    <font>
      <b/>
      <sz val="11"/>
      <color indexed="8"/>
      <name val="Museo Sans 100"/>
      <family val="3"/>
    </font>
    <font>
      <b/>
      <u/>
      <sz val="11"/>
      <color indexed="8"/>
      <name val="Museo Sans 100"/>
      <family val="3"/>
    </font>
    <font>
      <u/>
      <sz val="11"/>
      <color indexed="8"/>
      <name val="Museo Sans 100"/>
      <family val="3"/>
    </font>
    <font>
      <b/>
      <u/>
      <sz val="11"/>
      <color theme="10"/>
      <name val="Museo Sans 100"/>
      <family val="3"/>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198">
    <xf numFmtId="0" fontId="0" fillId="0" borderId="0" xfId="0"/>
    <xf numFmtId="0" fontId="7" fillId="0" borderId="0" xfId="0" applyFont="1"/>
    <xf numFmtId="0" fontId="10" fillId="0" borderId="0" xfId="9"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3" xfId="0" applyFont="1" applyBorder="1"/>
    <xf numFmtId="0" fontId="11" fillId="0" borderId="0" xfId="0" applyFont="1"/>
    <xf numFmtId="41" fontId="7" fillId="0" borderId="0" xfId="1" applyFont="1"/>
    <xf numFmtId="41" fontId="7" fillId="0" borderId="0" xfId="0" applyNumberFormat="1" applyFont="1"/>
    <xf numFmtId="0" fontId="7" fillId="0" borderId="2" xfId="0" applyFont="1" applyBorder="1"/>
    <xf numFmtId="41" fontId="7" fillId="0" borderId="2" xfId="1" applyFont="1" applyBorder="1"/>
    <xf numFmtId="41" fontId="7" fillId="0" borderId="3" xfId="1" applyFont="1" applyBorder="1"/>
    <xf numFmtId="41" fontId="7" fillId="0" borderId="4" xfId="1" applyFont="1" applyBorder="1"/>
    <xf numFmtId="0" fontId="11" fillId="0" borderId="1" xfId="0" applyFont="1" applyBorder="1"/>
    <xf numFmtId="0" fontId="11" fillId="0" borderId="0" xfId="0" applyFont="1" applyAlignment="1">
      <alignment horizontal="center"/>
    </xf>
    <xf numFmtId="165" fontId="7" fillId="0" borderId="0" xfId="1" applyNumberFormat="1" applyFont="1"/>
    <xf numFmtId="43" fontId="7" fillId="0" borderId="0" xfId="0" applyNumberFormat="1" applyFont="1"/>
    <xf numFmtId="0" fontId="14"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0" fontId="11" fillId="0" borderId="5" xfId="0" applyFont="1" applyBorder="1"/>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17" fillId="2" borderId="3" xfId="0" applyFont="1" applyFill="1" applyBorder="1" applyAlignment="1">
      <alignment vertical="center"/>
    </xf>
    <xf numFmtId="0" fontId="16" fillId="2" borderId="1"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horizontal="left" vertical="center"/>
    </xf>
    <xf numFmtId="3" fontId="18" fillId="0" borderId="0" xfId="0" applyNumberFormat="1" applyFont="1" applyAlignment="1">
      <alignment vertical="top"/>
    </xf>
    <xf numFmtId="164" fontId="7" fillId="0" borderId="0" xfId="1" applyNumberFormat="1" applyFont="1"/>
    <xf numFmtId="166"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4" xfId="1" applyFont="1" applyBorder="1"/>
    <xf numFmtId="41" fontId="11" fillId="0" borderId="6" xfId="1" applyFont="1" applyBorder="1"/>
    <xf numFmtId="41" fontId="17" fillId="0" borderId="3" xfId="1" applyFont="1" applyBorder="1" applyAlignment="1">
      <alignment horizontal="center" vertical="center"/>
    </xf>
    <xf numFmtId="41" fontId="17" fillId="2" borderId="3" xfId="1" applyFont="1" applyFill="1" applyBorder="1" applyAlignment="1">
      <alignment horizontal="center" vertical="center"/>
    </xf>
    <xf numFmtId="41" fontId="16" fillId="2" borderId="1" xfId="1" applyFont="1" applyFill="1" applyBorder="1" applyAlignment="1">
      <alignment horizontal="center" vertical="center"/>
    </xf>
    <xf numFmtId="41" fontId="17" fillId="2" borderId="2" xfId="1" applyFont="1" applyFill="1" applyBorder="1" applyAlignment="1">
      <alignment horizontal="center" vertical="center"/>
    </xf>
    <xf numFmtId="49" fontId="7" fillId="0" borderId="0" xfId="0" applyNumberFormat="1" applyFont="1" applyAlignment="1">
      <alignment horizontal="center" vertical="center"/>
    </xf>
    <xf numFmtId="0" fontId="11" fillId="3" borderId="0" xfId="0" applyFont="1" applyFill="1"/>
    <xf numFmtId="49" fontId="7" fillId="3" borderId="0" xfId="0" applyNumberFormat="1" applyFont="1" applyFill="1" applyAlignment="1">
      <alignment horizontal="center" vertical="center"/>
    </xf>
    <xf numFmtId="41" fontId="16" fillId="0" borderId="1" xfId="1" applyFont="1" applyFill="1" applyBorder="1" applyAlignment="1">
      <alignment horizontal="center" vertical="center"/>
    </xf>
    <xf numFmtId="0" fontId="7" fillId="0" borderId="0" xfId="0" applyFont="1" applyAlignment="1">
      <alignment horizontal="left" vertical="top" wrapText="1"/>
    </xf>
    <xf numFmtId="0" fontId="7" fillId="0" borderId="4" xfId="0" applyFont="1" applyBorder="1"/>
    <xf numFmtId="41" fontId="16" fillId="0" borderId="1" xfId="1" applyFont="1" applyBorder="1" applyAlignment="1">
      <alignment horizontal="center" vertical="center"/>
    </xf>
    <xf numFmtId="41" fontId="7" fillId="0" borderId="3" xfId="1" applyFont="1" applyFill="1" applyBorder="1"/>
    <xf numFmtId="41" fontId="7" fillId="0" borderId="2" xfId="1" applyFont="1" applyBorder="1" applyAlignment="1">
      <alignment horizontal="center" vertical="center"/>
    </xf>
    <xf numFmtId="0" fontId="7" fillId="0" borderId="1" xfId="0" applyFont="1" applyBorder="1"/>
    <xf numFmtId="0" fontId="7" fillId="0" borderId="0" xfId="0" applyFont="1" applyFill="1"/>
    <xf numFmtId="0" fontId="7" fillId="0" borderId="0" xfId="0" applyFont="1" applyFill="1" applyAlignment="1">
      <alignment horizontal="left" vertical="top" wrapText="1"/>
    </xf>
    <xf numFmtId="0" fontId="7" fillId="0" borderId="0" xfId="0" applyFont="1" applyFill="1" applyAlignment="1">
      <alignment horizontal="left" wrapText="1"/>
    </xf>
    <xf numFmtId="0" fontId="11"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xf>
    <xf numFmtId="0" fontId="7" fillId="0" borderId="1" xfId="0" applyFont="1" applyFill="1" applyBorder="1" applyAlignment="1">
      <alignment horizontal="justify" vertical="center"/>
    </xf>
    <xf numFmtId="165" fontId="7" fillId="0" borderId="1" xfId="1"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0" xfId="0" applyFont="1" applyFill="1" applyBorder="1" applyAlignment="1">
      <alignment vertical="center"/>
    </xf>
    <xf numFmtId="0" fontId="7" fillId="0" borderId="2" xfId="0" applyFont="1" applyFill="1" applyBorder="1" applyAlignment="1">
      <alignment horizontal="center" vertical="center"/>
    </xf>
    <xf numFmtId="0" fontId="7" fillId="0" borderId="8" xfId="0" applyFont="1" applyFill="1" applyBorder="1" applyAlignment="1">
      <alignment vertical="center"/>
    </xf>
    <xf numFmtId="0" fontId="7" fillId="0" borderId="3" xfId="0" applyFont="1" applyFill="1" applyBorder="1" applyAlignment="1">
      <alignment horizontal="center" vertical="center"/>
    </xf>
    <xf numFmtId="165" fontId="7" fillId="0" borderId="3" xfId="1" applyNumberFormat="1" applyFont="1" applyFill="1" applyBorder="1" applyAlignment="1">
      <alignment horizontal="center" vertical="center"/>
    </xf>
    <xf numFmtId="41" fontId="7" fillId="0" borderId="3" xfId="1" applyFont="1" applyFill="1" applyBorder="1" applyAlignment="1">
      <alignment horizontal="center" vertical="center"/>
    </xf>
    <xf numFmtId="0" fontId="7" fillId="0" borderId="13" xfId="0" applyFont="1" applyFill="1" applyBorder="1" applyAlignment="1">
      <alignment vertical="center"/>
    </xf>
    <xf numFmtId="0" fontId="7" fillId="0" borderId="4" xfId="0" applyFont="1" applyFill="1" applyBorder="1" applyAlignment="1">
      <alignment horizontal="center" vertical="center"/>
    </xf>
    <xf numFmtId="165"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11" fillId="0" borderId="3" xfId="0" applyFont="1" applyFill="1" applyBorder="1" applyAlignment="1">
      <alignment vertical="center"/>
    </xf>
    <xf numFmtId="165" fontId="7" fillId="0" borderId="2" xfId="1" applyNumberFormat="1" applyFont="1" applyFill="1" applyBorder="1" applyAlignment="1">
      <alignment horizontal="center" vertical="center"/>
    </xf>
    <xf numFmtId="41" fontId="7" fillId="0" borderId="2" xfId="1" applyFont="1" applyFill="1" applyBorder="1" applyAlignment="1">
      <alignment horizontal="center" vertical="center"/>
    </xf>
    <xf numFmtId="0" fontId="7" fillId="0" borderId="4" xfId="0" applyFont="1" applyFill="1" applyBorder="1" applyAlignment="1">
      <alignment vertical="center"/>
    </xf>
    <xf numFmtId="0" fontId="7" fillId="0" borderId="1" xfId="0" applyFont="1" applyFill="1" applyBorder="1" applyAlignment="1">
      <alignment vertical="center" wrapText="1"/>
    </xf>
    <xf numFmtId="0" fontId="11" fillId="0" borderId="0" xfId="0" applyFont="1" applyFill="1" applyAlignment="1">
      <alignment horizontal="left"/>
    </xf>
    <xf numFmtId="43" fontId="7" fillId="0" borderId="0" xfId="0" applyNumberFormat="1" applyFont="1" applyFill="1"/>
    <xf numFmtId="165" fontId="17" fillId="0" borderId="0" xfId="1" applyNumberFormat="1" applyFont="1" applyFill="1" applyBorder="1" applyAlignment="1">
      <alignment horizontal="center" vertical="center"/>
    </xf>
    <xf numFmtId="165" fontId="7" fillId="0" borderId="0" xfId="1" applyNumberFormat="1" applyFont="1" applyFill="1" applyBorder="1" applyAlignment="1">
      <alignment horizontal="center" vertical="center"/>
    </xf>
    <xf numFmtId="41" fontId="7" fillId="0" borderId="0" xfId="1" applyFont="1" applyFill="1" applyBorder="1" applyAlignment="1">
      <alignment horizontal="center" vertical="center"/>
    </xf>
    <xf numFmtId="14" fontId="11" fillId="0" borderId="2" xfId="0" applyNumberFormat="1" applyFont="1" applyFill="1" applyBorder="1" applyAlignment="1">
      <alignment horizontal="center" vertical="center"/>
    </xf>
    <xf numFmtId="0" fontId="11" fillId="0" borderId="13" xfId="0" applyFont="1" applyFill="1" applyBorder="1" applyAlignment="1">
      <alignment horizontal="center" vertical="center"/>
    </xf>
    <xf numFmtId="0" fontId="11" fillId="0" borderId="0" xfId="0" applyFont="1" applyFill="1" applyAlignment="1">
      <alignment horizontal="center" vertical="center"/>
    </xf>
    <xf numFmtId="165" fontId="11" fillId="0" borderId="0" xfId="1" applyNumberFormat="1" applyFont="1" applyFill="1" applyBorder="1"/>
    <xf numFmtId="41" fontId="7" fillId="0" borderId="15" xfId="1" applyFont="1" applyFill="1" applyBorder="1" applyAlignment="1">
      <alignment horizontal="center" vertical="center"/>
    </xf>
    <xf numFmtId="41" fontId="7" fillId="0" borderId="9" xfId="1" applyFont="1" applyFill="1" applyBorder="1" applyAlignment="1">
      <alignment horizontal="center" vertical="center"/>
    </xf>
    <xf numFmtId="41" fontId="11" fillId="0" borderId="1" xfId="1" applyNumberFormat="1" applyFont="1" applyFill="1" applyBorder="1" applyAlignment="1">
      <alignment horizontal="center" vertical="center"/>
    </xf>
    <xf numFmtId="41" fontId="17" fillId="0" borderId="4" xfId="1" applyFont="1" applyBorder="1" applyAlignment="1">
      <alignment horizontal="center" vertical="center"/>
    </xf>
    <xf numFmtId="41" fontId="17" fillId="0" borderId="4" xfId="1" applyFont="1" applyFill="1" applyBorder="1" applyAlignment="1">
      <alignment horizontal="center" vertical="center"/>
    </xf>
    <xf numFmtId="41" fontId="7" fillId="0" borderId="4" xfId="1" applyFont="1" applyFill="1" applyBorder="1"/>
    <xf numFmtId="41" fontId="11" fillId="0" borderId="1" xfId="1" applyFont="1" applyFill="1" applyBorder="1"/>
    <xf numFmtId="41" fontId="7" fillId="0" borderId="12" xfId="1" applyFont="1" applyBorder="1"/>
    <xf numFmtId="41" fontId="11" fillId="0" borderId="7" xfId="1" applyFont="1" applyBorder="1"/>
    <xf numFmtId="0" fontId="20" fillId="0" borderId="2" xfId="2" applyFont="1" applyBorder="1" applyAlignment="1">
      <alignment horizontal="center" vertical="center" wrapText="1"/>
    </xf>
    <xf numFmtId="0" fontId="22" fillId="0" borderId="10" xfId="0" applyFont="1" applyBorder="1" applyAlignment="1">
      <alignment horizontal="center" vertical="top"/>
    </xf>
    <xf numFmtId="0" fontId="23" fillId="0" borderId="11" xfId="0" applyFont="1" applyBorder="1" applyAlignment="1">
      <alignment horizontal="center" vertical="top"/>
    </xf>
    <xf numFmtId="0" fontId="22" fillId="0" borderId="11" xfId="0" applyFont="1" applyBorder="1" applyAlignment="1">
      <alignment horizontal="center" vertical="top"/>
    </xf>
    <xf numFmtId="0" fontId="22" fillId="0" borderId="11" xfId="0" applyFont="1" applyBorder="1" applyAlignment="1">
      <alignment vertical="top"/>
    </xf>
    <xf numFmtId="14" fontId="22" fillId="0" borderId="11" xfId="0" applyNumberFormat="1" applyFont="1" applyBorder="1" applyAlignment="1">
      <alignment horizontal="center" vertical="top"/>
    </xf>
    <xf numFmtId="41" fontId="22" fillId="0" borderId="11" xfId="1" applyFont="1" applyBorder="1" applyAlignment="1">
      <alignment horizontal="right" vertical="top"/>
    </xf>
    <xf numFmtId="3" fontId="22" fillId="0" borderId="11" xfId="0" applyNumberFormat="1" applyFont="1" applyBorder="1" applyAlignment="1">
      <alignment vertical="top"/>
    </xf>
    <xf numFmtId="168" fontId="22" fillId="0" borderId="11" xfId="0" applyNumberFormat="1" applyFont="1" applyBorder="1" applyAlignment="1">
      <alignment horizontal="center" vertical="top"/>
    </xf>
    <xf numFmtId="2" fontId="22" fillId="0" borderId="11" xfId="1" applyNumberFormat="1" applyFont="1" applyFill="1" applyBorder="1" applyAlignment="1" applyProtection="1">
      <alignment horizontal="center" vertical="top"/>
    </xf>
    <xf numFmtId="10" fontId="22" fillId="0" borderId="11" xfId="10" applyNumberFormat="1" applyFont="1" applyBorder="1" applyAlignment="1" applyProtection="1">
      <alignment vertical="top"/>
    </xf>
    <xf numFmtId="0" fontId="22" fillId="0" borderId="11" xfId="0" applyFont="1" applyBorder="1" applyAlignment="1">
      <alignment horizontal="left" vertical="top"/>
    </xf>
    <xf numFmtId="0" fontId="22" fillId="0" borderId="12" xfId="0" applyFont="1" applyBorder="1" applyAlignment="1">
      <alignment horizontal="left" vertical="top"/>
    </xf>
    <xf numFmtId="0" fontId="22" fillId="0" borderId="13" xfId="0" applyFont="1" applyBorder="1" applyAlignment="1">
      <alignment horizontal="center" vertical="top"/>
    </xf>
    <xf numFmtId="0" fontId="23" fillId="0" borderId="14" xfId="0" applyFont="1" applyBorder="1" applyAlignment="1">
      <alignment horizontal="center" vertical="top"/>
    </xf>
    <xf numFmtId="0" fontId="22" fillId="0" borderId="14" xfId="0" applyFont="1" applyBorder="1" applyAlignment="1">
      <alignment horizontal="center" vertical="top"/>
    </xf>
    <xf numFmtId="0" fontId="22" fillId="0" borderId="14" xfId="0" applyFont="1" applyBorder="1" applyAlignment="1">
      <alignment vertical="top"/>
    </xf>
    <xf numFmtId="14" fontId="22" fillId="0" borderId="14" xfId="0" applyNumberFormat="1" applyFont="1" applyBorder="1" applyAlignment="1">
      <alignment horizontal="center" vertical="top"/>
    </xf>
    <xf numFmtId="41" fontId="22" fillId="0" borderId="14" xfId="1" applyFont="1" applyBorder="1" applyAlignment="1">
      <alignment horizontal="right" vertical="top"/>
    </xf>
    <xf numFmtId="3" fontId="22" fillId="0" borderId="14" xfId="0" applyNumberFormat="1" applyFont="1" applyBorder="1" applyAlignment="1">
      <alignment vertical="top"/>
    </xf>
    <xf numFmtId="168" fontId="22" fillId="0" borderId="14" xfId="0" applyNumberFormat="1" applyFont="1" applyBorder="1" applyAlignment="1">
      <alignment horizontal="center" vertical="top"/>
    </xf>
    <xf numFmtId="2" fontId="22" fillId="0" borderId="14" xfId="1" applyNumberFormat="1" applyFont="1" applyFill="1" applyBorder="1" applyAlignment="1" applyProtection="1">
      <alignment horizontal="center" vertical="top"/>
    </xf>
    <xf numFmtId="10" fontId="22" fillId="0" borderId="14" xfId="10" applyNumberFormat="1" applyFont="1" applyBorder="1" applyAlignment="1" applyProtection="1">
      <alignment vertical="top"/>
    </xf>
    <xf numFmtId="0" fontId="22" fillId="0" borderId="14" xfId="0" applyFont="1" applyBorder="1" applyAlignment="1">
      <alignment horizontal="left" vertical="top"/>
    </xf>
    <xf numFmtId="0" fontId="22" fillId="0" borderId="15" xfId="0" applyFont="1" applyBorder="1" applyAlignment="1">
      <alignment horizontal="left" vertical="top"/>
    </xf>
    <xf numFmtId="0" fontId="22" fillId="0" borderId="8" xfId="0" applyFont="1" applyBorder="1" applyAlignment="1">
      <alignment horizontal="left" vertical="top"/>
    </xf>
    <xf numFmtId="0" fontId="22" fillId="0" borderId="0" xfId="0" applyFont="1" applyAlignment="1">
      <alignment horizontal="left" vertical="top"/>
    </xf>
    <xf numFmtId="0" fontId="23" fillId="0" borderId="0" xfId="0" applyFont="1" applyAlignment="1">
      <alignment vertical="top"/>
    </xf>
    <xf numFmtId="41" fontId="23" fillId="0" borderId="0" xfId="1" applyFont="1" applyBorder="1" applyAlignment="1" applyProtection="1">
      <alignment horizontal="right" vertical="top"/>
    </xf>
    <xf numFmtId="0" fontId="23" fillId="0" borderId="0" xfId="1" applyNumberFormat="1" applyFont="1" applyBorder="1" applyAlignment="1" applyProtection="1">
      <alignment horizontal="right" vertical="top"/>
    </xf>
    <xf numFmtId="2" fontId="23" fillId="0" borderId="0" xfId="0" applyNumberFormat="1" applyFont="1" applyAlignment="1">
      <alignment vertical="top"/>
    </xf>
    <xf numFmtId="0" fontId="22" fillId="0" borderId="9" xfId="0" applyFont="1" applyBorder="1" applyAlignment="1">
      <alignment horizontal="left" vertical="top"/>
    </xf>
    <xf numFmtId="0" fontId="13" fillId="0" borderId="9" xfId="0" applyFont="1" applyBorder="1"/>
    <xf numFmtId="0" fontId="22" fillId="0" borderId="13" xfId="0" applyFont="1" applyBorder="1" applyAlignment="1">
      <alignment horizontal="left" vertical="top"/>
    </xf>
    <xf numFmtId="0" fontId="24" fillId="0" borderId="14" xfId="0" applyFont="1" applyBorder="1" applyAlignment="1">
      <alignment vertical="top"/>
    </xf>
    <xf numFmtId="41" fontId="23" fillId="0" borderId="14" xfId="1" applyFont="1" applyBorder="1" applyAlignment="1" applyProtection="1">
      <alignment horizontal="right" vertical="top"/>
    </xf>
    <xf numFmtId="0" fontId="23" fillId="0" borderId="14" xfId="1" applyNumberFormat="1" applyFont="1" applyBorder="1" applyAlignment="1" applyProtection="1">
      <alignment horizontal="right" vertical="top"/>
    </xf>
    <xf numFmtId="0" fontId="25" fillId="0" borderId="14" xfId="0" applyFont="1" applyBorder="1" applyAlignment="1">
      <alignment horizontal="left" vertical="top"/>
    </xf>
    <xf numFmtId="169" fontId="24" fillId="0" borderId="14" xfId="0" applyNumberFormat="1" applyFont="1" applyBorder="1" applyAlignment="1">
      <alignment vertical="top"/>
    </xf>
    <xf numFmtId="43" fontId="0" fillId="0" borderId="0" xfId="0" applyNumberFormat="1"/>
    <xf numFmtId="10" fontId="0" fillId="0" borderId="0" xfId="10" applyNumberFormat="1" applyFont="1"/>
    <xf numFmtId="0" fontId="10" fillId="2" borderId="3" xfId="9" applyFont="1" applyFill="1" applyBorder="1" applyAlignment="1">
      <alignment vertical="center"/>
    </xf>
    <xf numFmtId="0" fontId="17" fillId="0" borderId="10" xfId="0" applyFont="1" applyFill="1" applyBorder="1" applyAlignment="1">
      <alignment horizontal="left" vertical="top"/>
    </xf>
    <xf numFmtId="0" fontId="17" fillId="0" borderId="13" xfId="0" applyFont="1" applyFill="1" applyBorder="1" applyAlignment="1">
      <alignment horizontal="left" vertical="top"/>
    </xf>
    <xf numFmtId="41" fontId="7" fillId="0" borderId="2" xfId="1" applyFont="1" applyFill="1" applyBorder="1"/>
    <xf numFmtId="0" fontId="7" fillId="0" borderId="10" xfId="0" applyFont="1" applyBorder="1"/>
    <xf numFmtId="0" fontId="7" fillId="0" borderId="13" xfId="0" applyFont="1" applyBorder="1"/>
    <xf numFmtId="41" fontId="7" fillId="0" borderId="2" xfId="1" applyNumberFormat="1" applyFont="1" applyFill="1" applyBorder="1" applyAlignment="1">
      <alignment horizontal="center" vertical="center"/>
    </xf>
    <xf numFmtId="9" fontId="0" fillId="0" borderId="0" xfId="10" applyFont="1"/>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5" fillId="0" borderId="0" xfId="0" applyFont="1" applyAlignment="1">
      <alignment horizontal="left"/>
    </xf>
    <xf numFmtId="0" fontId="14" fillId="0" borderId="0" xfId="0" applyFont="1" applyAlignment="1">
      <alignment horizontal="center"/>
    </xf>
    <xf numFmtId="0" fontId="11" fillId="0" borderId="0" xfId="0" applyFont="1" applyAlignment="1">
      <alignment horizontal="center"/>
    </xf>
    <xf numFmtId="0" fontId="19" fillId="0" borderId="0" xfId="0" applyFont="1" applyAlignment="1">
      <alignment horizontal="left"/>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Border="1" applyAlignment="1">
      <alignment horizontal="center"/>
    </xf>
    <xf numFmtId="41" fontId="11" fillId="0" borderId="4" xfId="1" applyFont="1" applyBorder="1" applyAlignment="1">
      <alignment horizontal="center"/>
    </xf>
    <xf numFmtId="0" fontId="7" fillId="0" borderId="0" xfId="0" applyFont="1" applyFill="1" applyAlignment="1">
      <alignment horizontal="left" vertical="top" wrapText="1"/>
    </xf>
    <xf numFmtId="0" fontId="11" fillId="0" borderId="0" xfId="0" applyFont="1" applyFill="1" applyAlignment="1">
      <alignment horizontal="left" wrapText="1"/>
    </xf>
    <xf numFmtId="0" fontId="11" fillId="4" borderId="0" xfId="0" applyFont="1" applyFill="1" applyAlignment="1">
      <alignment horizontal="center"/>
    </xf>
    <xf numFmtId="0" fontId="14" fillId="0" borderId="0" xfId="0" applyFont="1" applyAlignment="1">
      <alignment horizontal="center" wrapText="1"/>
    </xf>
    <xf numFmtId="0" fontId="11" fillId="0" borderId="0" xfId="0" applyFont="1" applyFill="1" applyAlignment="1">
      <alignment horizontal="left" vertical="center" wrapText="1"/>
    </xf>
    <xf numFmtId="0" fontId="7" fillId="0" borderId="0" xfId="0" applyFont="1" applyFill="1" applyAlignment="1">
      <alignment horizontal="left"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13" xfId="0" applyFont="1" applyFill="1" applyBorder="1" applyAlignment="1">
      <alignment horizontal="left" vertical="center"/>
    </xf>
    <xf numFmtId="0" fontId="7" fillId="0" borderId="15" xfId="0" applyFont="1" applyFill="1" applyBorder="1" applyAlignment="1">
      <alignment horizontal="lef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Alignment="1">
      <alignment horizontal="left"/>
    </xf>
    <xf numFmtId="0" fontId="7" fillId="0" borderId="10" xfId="0" applyFont="1" applyFill="1" applyBorder="1" applyAlignment="1">
      <alignment horizontal="left" vertical="center"/>
    </xf>
    <xf numFmtId="0" fontId="7" fillId="0" borderId="12" xfId="0" applyFont="1" applyFill="1" applyBorder="1" applyAlignment="1">
      <alignment horizontal="left" vertical="center"/>
    </xf>
    <xf numFmtId="0" fontId="7" fillId="0" borderId="0" xfId="0" applyFont="1" applyAlignment="1">
      <alignment horizontal="left" wrapText="1"/>
    </xf>
    <xf numFmtId="0" fontId="7" fillId="0" borderId="0" xfId="0" applyFont="1" applyAlignment="1">
      <alignment horizontal="left" vertical="top" wrapText="1"/>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2" fillId="0" borderId="14" xfId="2" applyFont="1" applyBorder="1" applyAlignment="1">
      <alignment horizontal="center" vertical="top"/>
    </xf>
    <xf numFmtId="0" fontId="20" fillId="0" borderId="5" xfId="2" applyFont="1" applyBorder="1" applyAlignment="1">
      <alignment horizontal="center" vertical="top"/>
    </xf>
    <xf numFmtId="0" fontId="20" fillId="0" borderId="6" xfId="2" applyFont="1" applyBorder="1" applyAlignment="1">
      <alignment horizontal="center" vertical="top"/>
    </xf>
    <xf numFmtId="0" fontId="20" fillId="0" borderId="7" xfId="2" applyFont="1" applyBorder="1" applyAlignment="1">
      <alignment horizontal="center" vertical="top"/>
    </xf>
    <xf numFmtId="14" fontId="20" fillId="0" borderId="5" xfId="2" applyNumberFormat="1" applyFont="1" applyBorder="1" applyAlignment="1">
      <alignment horizontal="center" vertical="top"/>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abSelected="1"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52" t="s">
        <v>151</v>
      </c>
      <c r="C2" s="153"/>
      <c r="D2" s="153"/>
      <c r="E2" s="153"/>
      <c r="F2" s="154"/>
    </row>
    <row r="3" spans="2:6" x14ac:dyDescent="0.25">
      <c r="B3" s="155"/>
      <c r="C3" s="156"/>
      <c r="D3" s="156"/>
      <c r="E3" s="156"/>
      <c r="F3" s="157"/>
    </row>
    <row r="4" spans="2:6" x14ac:dyDescent="0.25">
      <c r="B4" s="155"/>
      <c r="C4" s="156"/>
      <c r="D4" s="156"/>
      <c r="E4" s="156"/>
      <c r="F4" s="157"/>
    </row>
    <row r="5" spans="2:6" x14ac:dyDescent="0.25">
      <c r="B5" s="155"/>
      <c r="C5" s="156"/>
      <c r="D5" s="156"/>
      <c r="E5" s="156"/>
      <c r="F5" s="157"/>
    </row>
    <row r="6" spans="2:6" x14ac:dyDescent="0.25">
      <c r="B6" s="155"/>
      <c r="C6" s="156"/>
      <c r="D6" s="156"/>
      <c r="E6" s="156"/>
      <c r="F6" s="157"/>
    </row>
    <row r="7" spans="2:6" x14ac:dyDescent="0.25">
      <c r="B7" s="155"/>
      <c r="C7" s="156"/>
      <c r="D7" s="156"/>
      <c r="E7" s="156"/>
      <c r="F7" s="157"/>
    </row>
    <row r="8" spans="2:6" x14ac:dyDescent="0.25">
      <c r="B8" s="155"/>
      <c r="C8" s="156"/>
      <c r="D8" s="156"/>
      <c r="E8" s="156"/>
      <c r="F8" s="157"/>
    </row>
    <row r="9" spans="2:6" x14ac:dyDescent="0.25">
      <c r="B9" s="155"/>
      <c r="C9" s="156"/>
      <c r="D9" s="156"/>
      <c r="E9" s="156"/>
      <c r="F9" s="157"/>
    </row>
    <row r="10" spans="2:6" x14ac:dyDescent="0.25">
      <c r="B10" s="155"/>
      <c r="C10" s="156"/>
      <c r="D10" s="156"/>
      <c r="E10" s="156"/>
      <c r="F10" s="157"/>
    </row>
    <row r="11" spans="2:6" x14ac:dyDescent="0.25">
      <c r="B11" s="155"/>
      <c r="C11" s="156"/>
      <c r="D11" s="156"/>
      <c r="E11" s="156"/>
      <c r="F11" s="157"/>
    </row>
    <row r="12" spans="2:6" x14ac:dyDescent="0.25">
      <c r="B12" s="155"/>
      <c r="C12" s="156"/>
      <c r="D12" s="156"/>
      <c r="E12" s="156"/>
      <c r="F12" s="157"/>
    </row>
    <row r="13" spans="2:6" x14ac:dyDescent="0.25">
      <c r="B13" s="155"/>
      <c r="C13" s="156"/>
      <c r="D13" s="156"/>
      <c r="E13" s="156"/>
      <c r="F13" s="157"/>
    </row>
    <row r="14" spans="2:6" x14ac:dyDescent="0.25">
      <c r="B14" s="155"/>
      <c r="C14" s="156"/>
      <c r="D14" s="156"/>
      <c r="E14" s="156"/>
      <c r="F14" s="157"/>
    </row>
    <row r="15" spans="2:6" x14ac:dyDescent="0.25">
      <c r="B15" s="155"/>
      <c r="C15" s="156"/>
      <c r="D15" s="156"/>
      <c r="E15" s="156"/>
      <c r="F15" s="157"/>
    </row>
    <row r="16" spans="2:6" x14ac:dyDescent="0.25">
      <c r="B16" s="155"/>
      <c r="C16" s="156"/>
      <c r="D16" s="156"/>
      <c r="E16" s="156"/>
      <c r="F16" s="157"/>
    </row>
    <row r="17" spans="2:6" x14ac:dyDescent="0.25">
      <c r="B17" s="155"/>
      <c r="C17" s="156"/>
      <c r="D17" s="156"/>
      <c r="E17" s="156"/>
      <c r="F17" s="157"/>
    </row>
    <row r="18" spans="2:6" x14ac:dyDescent="0.25">
      <c r="B18" s="155"/>
      <c r="C18" s="156"/>
      <c r="D18" s="156"/>
      <c r="E18" s="156"/>
      <c r="F18" s="157"/>
    </row>
    <row r="19" spans="2:6" x14ac:dyDescent="0.25">
      <c r="B19" s="155"/>
      <c r="C19" s="156"/>
      <c r="D19" s="156"/>
      <c r="E19" s="156"/>
      <c r="F19" s="157"/>
    </row>
    <row r="20" spans="2:6" x14ac:dyDescent="0.25">
      <c r="B20" s="155"/>
      <c r="C20" s="156"/>
      <c r="D20" s="156"/>
      <c r="E20" s="156"/>
      <c r="F20" s="157"/>
    </row>
    <row r="21" spans="2:6" x14ac:dyDescent="0.25">
      <c r="B21" s="155"/>
      <c r="C21" s="156"/>
      <c r="D21" s="156"/>
      <c r="E21" s="156"/>
      <c r="F21" s="157"/>
    </row>
    <row r="22" spans="2:6" x14ac:dyDescent="0.25">
      <c r="B22" s="155"/>
      <c r="C22" s="156"/>
      <c r="D22" s="156"/>
      <c r="E22" s="156"/>
      <c r="F22" s="157"/>
    </row>
    <row r="23" spans="2:6" x14ac:dyDescent="0.25">
      <c r="B23" s="155"/>
      <c r="C23" s="156"/>
      <c r="D23" s="156"/>
      <c r="E23" s="156"/>
      <c r="F23" s="157"/>
    </row>
    <row r="24" spans="2:6" x14ac:dyDescent="0.25">
      <c r="B24" s="158"/>
      <c r="C24" s="159"/>
      <c r="D24" s="159"/>
      <c r="E24" s="159"/>
      <c r="F24" s="160"/>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activeCell="B16" sqref="B16"/>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61" t="s">
        <v>80</v>
      </c>
      <c r="C2" s="161"/>
    </row>
    <row r="3" spans="2:3" x14ac:dyDescent="0.25">
      <c r="B3" s="52" t="s">
        <v>83</v>
      </c>
      <c r="C3" s="53"/>
    </row>
    <row r="4" spans="2:3" x14ac:dyDescent="0.25">
      <c r="B4" s="2" t="s">
        <v>60</v>
      </c>
      <c r="C4" s="51" t="s">
        <v>74</v>
      </c>
    </row>
    <row r="5" spans="2:3" x14ac:dyDescent="0.25">
      <c r="B5" s="2" t="s">
        <v>73</v>
      </c>
      <c r="C5" s="51" t="s">
        <v>75</v>
      </c>
    </row>
    <row r="6" spans="2:3" x14ac:dyDescent="0.25">
      <c r="B6" s="2" t="s">
        <v>62</v>
      </c>
      <c r="C6" s="51" t="s">
        <v>76</v>
      </c>
    </row>
    <row r="7" spans="2:3" x14ac:dyDescent="0.25">
      <c r="B7" s="2" t="s">
        <v>63</v>
      </c>
      <c r="C7" s="51" t="s">
        <v>77</v>
      </c>
    </row>
    <row r="8" spans="2:3" x14ac:dyDescent="0.25">
      <c r="B8" s="2" t="s">
        <v>65</v>
      </c>
      <c r="C8" s="51" t="s">
        <v>78</v>
      </c>
    </row>
    <row r="9" spans="2:3" x14ac:dyDescent="0.25">
      <c r="B9" s="2" t="s">
        <v>54</v>
      </c>
      <c r="C9" s="51" t="s">
        <v>79</v>
      </c>
    </row>
  </sheetData>
  <mergeCells count="1">
    <mergeCell ref="B2:C2"/>
  </mergeCells>
  <hyperlinks>
    <hyperlink ref="B4" location="'01'!A1" display="ESTADO DEL ACTIVO NETO" xr:uid="{EE97B483-1BFB-419C-A6F6-25548F8B0086}"/>
    <hyperlink ref="B5" location="'02'!A1" display="ESTADO DE INGRESO Y EGRESOS" xr:uid="{0226D618-5D08-49A5-8D24-859854C7D7F9}"/>
    <hyperlink ref="B6" location="'03'!A1" display="ESTADO DE VARIACIÓN DEL ACTIVO NETO" xr:uid="{15913C37-A798-4B71-A321-A88F43519D5B}"/>
    <hyperlink ref="B7" location="'04'!A1" display="ESTADO DE FLUJO DE EFECTIVO" xr:uid="{F491A1C0-2A17-4EB3-BE25-369A3CB2BC20}"/>
    <hyperlink ref="B8" location="'05'!A1" display="NOTAS A LOS ESTADOS FINANCIEROS" xr:uid="{01C8D5B1-8760-4A28-AEC8-0ACC11589A48}"/>
    <hyperlink ref="B9" location="'06'!A1" display="COMPOSICIÓN DE LAS INVERSIONES DEL FONDO" xr:uid="{D12DB0CD-B52D-41E4-AADA-97B447E6FE83}"/>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H28"/>
  <sheetViews>
    <sheetView showGridLines="0" topLeftCell="A4" workbookViewId="0">
      <selection activeCell="C13" sqref="C13"/>
    </sheetView>
  </sheetViews>
  <sheetFormatPr baseColWidth="10" defaultColWidth="9.140625" defaultRowHeight="15" x14ac:dyDescent="0.25"/>
  <cols>
    <col min="1" max="1" width="3.5703125" style="1" customWidth="1"/>
    <col min="2" max="2" width="52.7109375" style="1" customWidth="1"/>
    <col min="3" max="3" width="21.5703125" style="1" customWidth="1"/>
    <col min="4" max="4" width="3.5703125" style="1" customWidth="1"/>
    <col min="5" max="5" width="9.140625" style="1"/>
    <col min="6" max="6" width="15.42578125" style="1" bestFit="1" customWidth="1"/>
    <col min="7" max="8" width="13.28515625" style="1" bestFit="1" customWidth="1"/>
    <col min="9" max="16384" width="9.140625" style="1"/>
  </cols>
  <sheetData>
    <row r="1" spans="1:8" x14ac:dyDescent="0.25">
      <c r="A1" s="2" t="s">
        <v>86</v>
      </c>
    </row>
    <row r="2" spans="1:8" x14ac:dyDescent="0.25">
      <c r="B2" s="161" t="s">
        <v>89</v>
      </c>
      <c r="C2" s="161"/>
    </row>
    <row r="3" spans="1:8" x14ac:dyDescent="0.25">
      <c r="B3" s="163" t="s">
        <v>60</v>
      </c>
      <c r="C3" s="163"/>
    </row>
    <row r="4" spans="1:8" x14ac:dyDescent="0.25">
      <c r="B4" s="164" t="s">
        <v>156</v>
      </c>
      <c r="C4" s="164"/>
    </row>
    <row r="5" spans="1:8" x14ac:dyDescent="0.25">
      <c r="B5" s="164" t="s">
        <v>64</v>
      </c>
      <c r="C5" s="164"/>
    </row>
    <row r="7" spans="1:8" x14ac:dyDescent="0.25">
      <c r="B7" s="30" t="s">
        <v>0</v>
      </c>
      <c r="C7" s="31">
        <v>44651</v>
      </c>
    </row>
    <row r="8" spans="1:8" x14ac:dyDescent="0.25">
      <c r="B8" s="32" t="s">
        <v>148</v>
      </c>
      <c r="C8" s="47">
        <v>16697771252</v>
      </c>
    </row>
    <row r="9" spans="1:8" ht="18.75" customHeight="1" x14ac:dyDescent="0.25">
      <c r="B9" s="32" t="s">
        <v>1</v>
      </c>
      <c r="C9" s="48">
        <v>0</v>
      </c>
    </row>
    <row r="10" spans="1:8" ht="18.75" customHeight="1" x14ac:dyDescent="0.25">
      <c r="B10" s="32" t="s">
        <v>56</v>
      </c>
      <c r="C10" s="47">
        <v>0</v>
      </c>
    </row>
    <row r="11" spans="1:8" ht="18.75" customHeight="1" x14ac:dyDescent="0.25">
      <c r="B11" s="144" t="s">
        <v>152</v>
      </c>
      <c r="C11" s="47">
        <v>4847064023</v>
      </c>
    </row>
    <row r="12" spans="1:8" ht="18.75" customHeight="1" x14ac:dyDescent="0.25">
      <c r="B12" s="56" t="s">
        <v>88</v>
      </c>
      <c r="C12" s="47">
        <v>459522954</v>
      </c>
    </row>
    <row r="13" spans="1:8" x14ac:dyDescent="0.25">
      <c r="B13" s="33" t="s">
        <v>2</v>
      </c>
      <c r="C13" s="49">
        <f>SUM(C8:C12)</f>
        <v>22004358229</v>
      </c>
      <c r="G13" s="8"/>
    </row>
    <row r="14" spans="1:8" x14ac:dyDescent="0.25">
      <c r="B14" s="33" t="s">
        <v>3</v>
      </c>
      <c r="C14" s="49"/>
    </row>
    <row r="15" spans="1:8" x14ac:dyDescent="0.25">
      <c r="B15" s="34" t="s">
        <v>4</v>
      </c>
      <c r="C15" s="50">
        <v>0</v>
      </c>
    </row>
    <row r="16" spans="1:8" x14ac:dyDescent="0.25">
      <c r="B16" s="35" t="s">
        <v>149</v>
      </c>
      <c r="C16" s="48">
        <v>113632708</v>
      </c>
      <c r="H16" s="8"/>
    </row>
    <row r="17" spans="2:4" x14ac:dyDescent="0.25">
      <c r="B17" s="32" t="s">
        <v>5</v>
      </c>
      <c r="C17" s="48">
        <v>0</v>
      </c>
    </row>
    <row r="18" spans="2:4" x14ac:dyDescent="0.25">
      <c r="B18" s="33" t="s">
        <v>59</v>
      </c>
      <c r="C18" s="49">
        <f>SUM(C15:C17)</f>
        <v>113632708</v>
      </c>
    </row>
    <row r="19" spans="2:4" x14ac:dyDescent="0.25">
      <c r="B19" s="33" t="s">
        <v>6</v>
      </c>
      <c r="C19" s="54">
        <f>+C13-C18</f>
        <v>21890725521</v>
      </c>
    </row>
    <row r="20" spans="2:4" x14ac:dyDescent="0.25">
      <c r="B20" s="33" t="s">
        <v>7</v>
      </c>
      <c r="C20" s="49">
        <v>2176</v>
      </c>
    </row>
    <row r="21" spans="2:4" x14ac:dyDescent="0.25">
      <c r="B21" s="33" t="s">
        <v>8</v>
      </c>
      <c r="C21" s="57">
        <f>+C19/C20</f>
        <v>10060076.06663603</v>
      </c>
    </row>
    <row r="23" spans="2:4" x14ac:dyDescent="0.25">
      <c r="B23" s="162" t="s">
        <v>87</v>
      </c>
      <c r="C23" s="162"/>
    </row>
    <row r="24" spans="2:4" x14ac:dyDescent="0.25">
      <c r="B24" s="6"/>
      <c r="C24" s="36"/>
      <c r="D24" s="8"/>
    </row>
    <row r="25" spans="2:4" x14ac:dyDescent="0.25">
      <c r="C25" s="7"/>
      <c r="D25" s="7"/>
    </row>
    <row r="26" spans="2:4" x14ac:dyDescent="0.25">
      <c r="C26" s="7"/>
      <c r="D26" s="24"/>
    </row>
    <row r="27" spans="2:4" x14ac:dyDescent="0.25">
      <c r="C27" s="37"/>
    </row>
    <row r="28" spans="2:4" x14ac:dyDescent="0.25">
      <c r="C28" s="38"/>
    </row>
  </sheetData>
  <mergeCells count="5">
    <mergeCell ref="B2:C2"/>
    <mergeCell ref="B23:C23"/>
    <mergeCell ref="B3:C3"/>
    <mergeCell ref="B4:C4"/>
    <mergeCell ref="B5:C5"/>
  </mergeCells>
  <hyperlinks>
    <hyperlink ref="A1" location="INDICE!A1" display="INDICE" xr:uid="{8011420F-FF3C-4BAB-905F-8603FE11EE5B}"/>
    <hyperlink ref="B11" location="'06'!A1" display="Inversiones AnexoI" xr:uid="{8995698F-3277-4094-9044-2B6645F728BF}"/>
  </hyperlinks>
  <pageMargins left="0.7" right="0.7" top="0.75" bottom="0.75" header="0.3" footer="0.3"/>
  <pageSetup orientation="portrait" r:id="rId1"/>
  <ignoredErrors>
    <ignoredError sqref="C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D20"/>
  <sheetViews>
    <sheetView showGridLines="0" workbookViewId="0">
      <selection activeCell="C17" sqref="C17"/>
    </sheetView>
  </sheetViews>
  <sheetFormatPr baseColWidth="10" defaultRowHeight="15" x14ac:dyDescent="0.25"/>
  <cols>
    <col min="1" max="1" width="3.5703125" style="1" customWidth="1"/>
    <col min="2" max="2" width="52.7109375" style="1" customWidth="1"/>
    <col min="3" max="3" width="18.7109375" style="1" customWidth="1"/>
    <col min="4" max="4" width="3.5703125" style="1" customWidth="1"/>
    <col min="5" max="16384" width="11.42578125" style="1"/>
  </cols>
  <sheetData>
    <row r="1" spans="1:4" x14ac:dyDescent="0.25">
      <c r="A1" s="2" t="s">
        <v>86</v>
      </c>
    </row>
    <row r="2" spans="1:4" x14ac:dyDescent="0.25">
      <c r="B2" s="161" t="s">
        <v>89</v>
      </c>
      <c r="C2" s="161"/>
    </row>
    <row r="3" spans="1:4" x14ac:dyDescent="0.25">
      <c r="B3" s="163" t="s">
        <v>61</v>
      </c>
      <c r="C3" s="163"/>
    </row>
    <row r="4" spans="1:4" x14ac:dyDescent="0.25">
      <c r="B4" s="164" t="s">
        <v>155</v>
      </c>
      <c r="C4" s="164"/>
    </row>
    <row r="5" spans="1:4" x14ac:dyDescent="0.25">
      <c r="B5" s="164" t="s">
        <v>64</v>
      </c>
      <c r="C5" s="164"/>
    </row>
    <row r="6" spans="1:4" x14ac:dyDescent="0.25">
      <c r="B6" s="14"/>
      <c r="C6" s="14"/>
    </row>
    <row r="7" spans="1:4" s="6" customFormat="1" x14ac:dyDescent="0.25">
      <c r="B7" s="25" t="s">
        <v>9</v>
      </c>
      <c r="C7" s="28">
        <f>+'01'!C7</f>
        <v>44651</v>
      </c>
    </row>
    <row r="8" spans="1:4" x14ac:dyDescent="0.25">
      <c r="B8" s="5" t="s">
        <v>84</v>
      </c>
      <c r="C8" s="10">
        <v>217550083</v>
      </c>
      <c r="D8" s="16"/>
    </row>
    <row r="9" spans="1:4" x14ac:dyDescent="0.25">
      <c r="B9" s="5" t="s">
        <v>55</v>
      </c>
      <c r="C9" s="11">
        <v>0</v>
      </c>
    </row>
    <row r="10" spans="1:4" ht="18.75" customHeight="1" x14ac:dyDescent="0.25">
      <c r="B10" s="5" t="s">
        <v>153</v>
      </c>
      <c r="C10" s="11">
        <v>0</v>
      </c>
    </row>
    <row r="11" spans="1:4" s="6" customFormat="1" ht="18.75" customHeight="1" x14ac:dyDescent="0.25">
      <c r="B11" s="13" t="s">
        <v>10</v>
      </c>
      <c r="C11" s="39">
        <f>SUM(C8:C10)</f>
        <v>217550083</v>
      </c>
    </row>
    <row r="12" spans="1:4" s="6" customFormat="1" x14ac:dyDescent="0.25">
      <c r="B12" s="29" t="s">
        <v>11</v>
      </c>
      <c r="C12" s="46"/>
    </row>
    <row r="13" spans="1:4" x14ac:dyDescent="0.25">
      <c r="B13" s="9" t="s">
        <v>12</v>
      </c>
      <c r="C13" s="10">
        <v>103977767</v>
      </c>
    </row>
    <row r="14" spans="1:4" x14ac:dyDescent="0.25">
      <c r="B14" s="5" t="s">
        <v>13</v>
      </c>
      <c r="C14" s="11">
        <v>0</v>
      </c>
    </row>
    <row r="15" spans="1:4" x14ac:dyDescent="0.25">
      <c r="B15" s="5" t="s">
        <v>154</v>
      </c>
      <c r="C15" s="11">
        <v>0</v>
      </c>
    </row>
    <row r="16" spans="1:4" s="6" customFormat="1" x14ac:dyDescent="0.25">
      <c r="B16" s="13" t="s">
        <v>14</v>
      </c>
      <c r="C16" s="39">
        <f>SUM(C13:C15)</f>
        <v>103977767</v>
      </c>
    </row>
    <row r="17" spans="2:3" s="6" customFormat="1" x14ac:dyDescent="0.25">
      <c r="B17" s="13" t="s">
        <v>15</v>
      </c>
      <c r="C17" s="39">
        <f>+C11-C16</f>
        <v>113572316</v>
      </c>
    </row>
    <row r="18" spans="2:3" x14ac:dyDescent="0.25">
      <c r="B18" s="165"/>
      <c r="C18" s="165"/>
    </row>
    <row r="19" spans="2:3" x14ac:dyDescent="0.25">
      <c r="C19" s="8"/>
    </row>
    <row r="20" spans="2:3" x14ac:dyDescent="0.25">
      <c r="B20" s="162" t="s">
        <v>87</v>
      </c>
      <c r="C20" s="162"/>
    </row>
  </sheetData>
  <mergeCells count="6">
    <mergeCell ref="B20:C20"/>
    <mergeCell ref="B2:C2"/>
    <mergeCell ref="B3:C3"/>
    <mergeCell ref="B4:C4"/>
    <mergeCell ref="B5:C5"/>
    <mergeCell ref="B18:C18"/>
  </mergeCells>
  <hyperlinks>
    <hyperlink ref="A1" location="INDICE!A1" display="INDICE" xr:uid="{54F60889-20ED-4A78-BF89-A9664C0F21D7}"/>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22"/>
  <sheetViews>
    <sheetView showGridLines="0" workbookViewId="0">
      <selection activeCell="E14" sqref="E14"/>
    </sheetView>
  </sheetViews>
  <sheetFormatPr baseColWidth="10" defaultRowHeight="15" x14ac:dyDescent="0.25"/>
  <cols>
    <col min="1" max="1" width="3.5703125" style="1" customWidth="1"/>
    <col min="2" max="2" width="30.85546875" style="1" customWidth="1"/>
    <col min="3" max="4" width="20" style="1" customWidth="1"/>
    <col min="5" max="5" width="22.7109375" style="1" customWidth="1"/>
    <col min="6" max="6" width="3.5703125" style="1" customWidth="1"/>
    <col min="7" max="7" width="11.42578125" style="1"/>
    <col min="8" max="8" width="17" style="1" bestFit="1" customWidth="1"/>
    <col min="9" max="16384" width="11.42578125" style="1"/>
  </cols>
  <sheetData>
    <row r="1" spans="1:10" x14ac:dyDescent="0.25">
      <c r="A1" s="2" t="s">
        <v>86</v>
      </c>
    </row>
    <row r="2" spans="1:10" x14ac:dyDescent="0.25">
      <c r="B2" s="161" t="s">
        <v>89</v>
      </c>
      <c r="C2" s="161"/>
      <c r="D2" s="161"/>
      <c r="E2" s="161"/>
    </row>
    <row r="3" spans="1:10" x14ac:dyDescent="0.25">
      <c r="B3" s="163" t="s">
        <v>62</v>
      </c>
      <c r="C3" s="163"/>
      <c r="D3" s="163"/>
      <c r="E3" s="163"/>
    </row>
    <row r="4" spans="1:10" x14ac:dyDescent="0.25">
      <c r="B4" s="164" t="s">
        <v>156</v>
      </c>
      <c r="C4" s="164"/>
      <c r="D4" s="164"/>
      <c r="E4" s="164"/>
    </row>
    <row r="5" spans="1:10" x14ac:dyDescent="0.25">
      <c r="B5" s="164" t="s">
        <v>64</v>
      </c>
      <c r="C5" s="164"/>
      <c r="D5" s="164"/>
      <c r="E5" s="164"/>
    </row>
    <row r="7" spans="1:10" x14ac:dyDescent="0.25">
      <c r="B7" s="25" t="s">
        <v>16</v>
      </c>
      <c r="C7" s="25" t="s">
        <v>17</v>
      </c>
      <c r="D7" s="25" t="s">
        <v>18</v>
      </c>
      <c r="E7" s="28" t="s">
        <v>168</v>
      </c>
    </row>
    <row r="8" spans="1:10" x14ac:dyDescent="0.25">
      <c r="B8" s="13" t="s">
        <v>19</v>
      </c>
      <c r="C8" s="39">
        <v>19750280330</v>
      </c>
      <c r="D8" s="39">
        <v>11699935</v>
      </c>
      <c r="E8" s="39">
        <f>+C8+D8</f>
        <v>19761980265</v>
      </c>
      <c r="G8" s="15"/>
      <c r="H8" s="15"/>
      <c r="I8" s="15"/>
      <c r="J8" s="16"/>
    </row>
    <row r="9" spans="1:10" x14ac:dyDescent="0.25">
      <c r="B9" s="26" t="s">
        <v>20</v>
      </c>
      <c r="C9" s="10"/>
      <c r="D9" s="10"/>
      <c r="E9" s="10"/>
    </row>
    <row r="10" spans="1:10" x14ac:dyDescent="0.25">
      <c r="B10" s="5" t="s">
        <v>21</v>
      </c>
      <c r="C10" s="58">
        <v>2015172940</v>
      </c>
      <c r="D10" s="11"/>
      <c r="E10" s="11"/>
    </row>
    <row r="11" spans="1:10" x14ac:dyDescent="0.25">
      <c r="B11" s="5" t="s">
        <v>22</v>
      </c>
      <c r="C11" s="11">
        <v>0</v>
      </c>
      <c r="D11" s="11"/>
      <c r="E11" s="11"/>
    </row>
    <row r="12" spans="1:10" x14ac:dyDescent="0.25">
      <c r="B12" s="27" t="s">
        <v>23</v>
      </c>
      <c r="C12" s="45">
        <f>+C10+C11</f>
        <v>2015172940</v>
      </c>
      <c r="D12" s="12"/>
      <c r="E12" s="12"/>
    </row>
    <row r="13" spans="1:10" x14ac:dyDescent="0.25">
      <c r="B13" s="166" t="s">
        <v>24</v>
      </c>
      <c r="C13" s="168">
        <f>+E8+C12</f>
        <v>21777153205</v>
      </c>
      <c r="D13" s="168">
        <f>+'02'!C17</f>
        <v>113572316</v>
      </c>
      <c r="E13" s="26" t="s">
        <v>169</v>
      </c>
    </row>
    <row r="14" spans="1:10" x14ac:dyDescent="0.25">
      <c r="B14" s="167"/>
      <c r="C14" s="169"/>
      <c r="D14" s="169"/>
      <c r="E14" s="45">
        <f>+C13+D13</f>
        <v>21890725521</v>
      </c>
      <c r="H14" s="8"/>
    </row>
    <row r="16" spans="1:10" x14ac:dyDescent="0.25">
      <c r="B16" s="162" t="s">
        <v>87</v>
      </c>
      <c r="C16" s="162"/>
      <c r="D16" s="162"/>
      <c r="E16" s="162"/>
    </row>
    <row r="17" spans="3:5" x14ac:dyDescent="0.25">
      <c r="D17" s="8"/>
      <c r="E17" s="8"/>
    </row>
    <row r="18" spans="3:5" x14ac:dyDescent="0.25">
      <c r="D18" s="8"/>
    </row>
    <row r="19" spans="3:5" x14ac:dyDescent="0.25">
      <c r="C19" s="7"/>
    </row>
    <row r="20" spans="3:5" x14ac:dyDescent="0.25">
      <c r="C20" s="7"/>
    </row>
    <row r="21" spans="3:5" x14ac:dyDescent="0.25">
      <c r="C21" s="7"/>
    </row>
    <row r="22" spans="3:5" x14ac:dyDescent="0.25">
      <c r="C22" s="8"/>
      <c r="D22" s="8"/>
    </row>
  </sheetData>
  <mergeCells count="8">
    <mergeCell ref="B2:E2"/>
    <mergeCell ref="B3:E3"/>
    <mergeCell ref="B4:E4"/>
    <mergeCell ref="B5:E5"/>
    <mergeCell ref="B16:E16"/>
    <mergeCell ref="B13:B14"/>
    <mergeCell ref="C13:C14"/>
    <mergeCell ref="D13:D14"/>
  </mergeCells>
  <hyperlinks>
    <hyperlink ref="A1" location="INDICE!A1" display="INDICE" xr:uid="{0C015EB0-234A-4216-B1AC-9B95081F835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E37"/>
  <sheetViews>
    <sheetView showGridLines="0" workbookViewId="0">
      <selection activeCell="C1" sqref="C1"/>
    </sheetView>
  </sheetViews>
  <sheetFormatPr baseColWidth="10" defaultRowHeight="15" x14ac:dyDescent="0.25"/>
  <cols>
    <col min="1" max="1" width="3.5703125" style="1" customWidth="1"/>
    <col min="2" max="2" width="57.42578125" style="1" customWidth="1"/>
    <col min="3" max="3" width="19.7109375" style="1" customWidth="1"/>
    <col min="4" max="4" width="3.5703125" style="1" customWidth="1"/>
    <col min="5" max="16384" width="11.42578125" style="1"/>
  </cols>
  <sheetData>
    <row r="1" spans="1:4" x14ac:dyDescent="0.25">
      <c r="A1" s="2" t="s">
        <v>86</v>
      </c>
    </row>
    <row r="2" spans="1:4" x14ac:dyDescent="0.25">
      <c r="B2" s="161" t="s">
        <v>89</v>
      </c>
      <c r="C2" s="161"/>
      <c r="D2" s="161"/>
    </row>
    <row r="3" spans="1:4" x14ac:dyDescent="0.25">
      <c r="B3" s="163" t="s">
        <v>63</v>
      </c>
      <c r="C3" s="163"/>
    </row>
    <row r="4" spans="1:4" x14ac:dyDescent="0.25">
      <c r="B4" s="164" t="s">
        <v>156</v>
      </c>
      <c r="C4" s="164"/>
    </row>
    <row r="5" spans="1:4" x14ac:dyDescent="0.25">
      <c r="B5" s="164" t="s">
        <v>64</v>
      </c>
      <c r="C5" s="164"/>
    </row>
    <row r="7" spans="1:4" s="6" customFormat="1" x14ac:dyDescent="0.25">
      <c r="B7" s="3" t="s">
        <v>25</v>
      </c>
      <c r="C7" s="4">
        <f>+'02'!C7</f>
        <v>44651</v>
      </c>
      <c r="D7" s="16"/>
    </row>
    <row r="8" spans="1:4" s="6" customFormat="1" x14ac:dyDescent="0.25">
      <c r="B8" s="13" t="s">
        <v>37</v>
      </c>
      <c r="C8" s="39">
        <v>19770422536</v>
      </c>
    </row>
    <row r="9" spans="1:4" s="6" customFormat="1" x14ac:dyDescent="0.25">
      <c r="B9" s="17" t="s">
        <v>26</v>
      </c>
      <c r="C9" s="40"/>
    </row>
    <row r="10" spans="1:4" s="6" customFormat="1" x14ac:dyDescent="0.25">
      <c r="B10" s="17" t="s">
        <v>27</v>
      </c>
      <c r="C10" s="41"/>
    </row>
    <row r="11" spans="1:4" x14ac:dyDescent="0.25">
      <c r="B11" s="18" t="s">
        <v>57</v>
      </c>
      <c r="C11" s="11">
        <v>-177081474</v>
      </c>
    </row>
    <row r="12" spans="1:4" x14ac:dyDescent="0.25">
      <c r="B12" s="18" t="s">
        <v>81</v>
      </c>
      <c r="C12" s="11">
        <v>0</v>
      </c>
    </row>
    <row r="13" spans="1:4" x14ac:dyDescent="0.25">
      <c r="B13" s="18" t="s">
        <v>72</v>
      </c>
      <c r="C13" s="11">
        <v>0</v>
      </c>
    </row>
    <row r="14" spans="1:4" x14ac:dyDescent="0.25">
      <c r="B14" s="18" t="s">
        <v>38</v>
      </c>
      <c r="C14" s="11">
        <v>0</v>
      </c>
    </row>
    <row r="15" spans="1:4" s="6" customFormat="1" x14ac:dyDescent="0.25">
      <c r="B15" s="19" t="s">
        <v>28</v>
      </c>
      <c r="C15" s="41"/>
    </row>
    <row r="16" spans="1:4" x14ac:dyDescent="0.25">
      <c r="B16" s="18" t="s">
        <v>58</v>
      </c>
      <c r="C16" s="11">
        <v>0</v>
      </c>
    </row>
    <row r="17" spans="2:5" x14ac:dyDescent="0.25">
      <c r="B17" s="18" t="s">
        <v>39</v>
      </c>
      <c r="C17" s="11">
        <v>0</v>
      </c>
    </row>
    <row r="18" spans="2:5" x14ac:dyDescent="0.25">
      <c r="B18" s="18" t="s">
        <v>40</v>
      </c>
      <c r="C18" s="11">
        <v>0</v>
      </c>
    </row>
    <row r="19" spans="2:5" x14ac:dyDescent="0.25">
      <c r="B19" s="18" t="s">
        <v>29</v>
      </c>
      <c r="C19" s="11">
        <v>0</v>
      </c>
    </row>
    <row r="20" spans="2:5" x14ac:dyDescent="0.25">
      <c r="B20" s="18" t="s">
        <v>30</v>
      </c>
      <c r="C20" s="11">
        <v>0</v>
      </c>
    </row>
    <row r="21" spans="2:5" x14ac:dyDescent="0.25">
      <c r="B21" s="18" t="s">
        <v>41</v>
      </c>
      <c r="C21" s="11">
        <v>0</v>
      </c>
    </row>
    <row r="22" spans="2:5" x14ac:dyDescent="0.25">
      <c r="B22" s="18" t="s">
        <v>82</v>
      </c>
      <c r="C22" s="11">
        <v>0</v>
      </c>
    </row>
    <row r="23" spans="2:5" x14ac:dyDescent="0.25">
      <c r="B23" s="18" t="s">
        <v>31</v>
      </c>
      <c r="C23" s="12">
        <v>-4910742750</v>
      </c>
    </row>
    <row r="24" spans="2:5" s="21" customFormat="1" ht="30" x14ac:dyDescent="0.25">
      <c r="B24" s="20" t="s">
        <v>32</v>
      </c>
      <c r="C24" s="42">
        <f>SUM(C9:C23)</f>
        <v>-5087824224</v>
      </c>
    </row>
    <row r="25" spans="2:5" ht="6.75" customHeight="1" x14ac:dyDescent="0.25">
      <c r="B25" s="18"/>
      <c r="C25" s="10"/>
    </row>
    <row r="26" spans="2:5" s="6" customFormat="1" x14ac:dyDescent="0.25">
      <c r="B26" s="17" t="s">
        <v>33</v>
      </c>
      <c r="C26" s="41"/>
    </row>
    <row r="27" spans="2:5" x14ac:dyDescent="0.25">
      <c r="B27" s="18" t="s">
        <v>34</v>
      </c>
      <c r="C27" s="11">
        <v>0</v>
      </c>
    </row>
    <row r="28" spans="2:5" x14ac:dyDescent="0.25">
      <c r="B28" s="18" t="s">
        <v>21</v>
      </c>
      <c r="C28" s="12">
        <v>2015172940</v>
      </c>
    </row>
    <row r="29" spans="2:5" s="23" customFormat="1" ht="30" x14ac:dyDescent="0.25">
      <c r="B29" s="22" t="s">
        <v>35</v>
      </c>
      <c r="C29" s="42">
        <f>+C27+C28</f>
        <v>2015172940</v>
      </c>
    </row>
    <row r="30" spans="2:5" ht="6.75" customHeight="1" x14ac:dyDescent="0.25">
      <c r="B30" s="18"/>
      <c r="C30" s="43"/>
    </row>
    <row r="31" spans="2:5" s="6" customFormat="1" x14ac:dyDescent="0.25">
      <c r="B31" s="13" t="s">
        <v>36</v>
      </c>
      <c r="C31" s="44">
        <f>+C8+C24+C29</f>
        <v>16697771252</v>
      </c>
    </row>
    <row r="32" spans="2:5" x14ac:dyDescent="0.25">
      <c r="E32" s="6"/>
    </row>
    <row r="33" spans="2:3" x14ac:dyDescent="0.25">
      <c r="B33" s="162" t="s">
        <v>87</v>
      </c>
      <c r="C33" s="162"/>
    </row>
    <row r="34" spans="2:3" x14ac:dyDescent="0.25">
      <c r="C34" s="8"/>
    </row>
    <row r="35" spans="2:3" x14ac:dyDescent="0.25">
      <c r="C35" s="8"/>
    </row>
    <row r="36" spans="2:3" x14ac:dyDescent="0.25">
      <c r="C36" s="7"/>
    </row>
    <row r="37" spans="2:3" x14ac:dyDescent="0.25">
      <c r="C37" s="7"/>
    </row>
  </sheetData>
  <mergeCells count="5">
    <mergeCell ref="B3:C3"/>
    <mergeCell ref="B4:C4"/>
    <mergeCell ref="B5:C5"/>
    <mergeCell ref="B33:C33"/>
    <mergeCell ref="B2:D2"/>
  </mergeCells>
  <hyperlinks>
    <hyperlink ref="A1" location="INDICE!A1" display="INDICE" xr:uid="{38BAEDDE-5CD6-49B7-BCF8-E856A41163BA}"/>
  </hyperlinks>
  <pageMargins left="0.7" right="0.7" top="0.75" bottom="0.75" header="0.3" footer="0.3"/>
  <ignoredErrors>
    <ignoredError sqref="C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F129"/>
  <sheetViews>
    <sheetView showGridLines="0" workbookViewId="0">
      <pane ySplit="3" topLeftCell="A113" activePane="bottomLeft" state="frozen"/>
      <selection activeCell="H13" sqref="H13"/>
      <selection pane="bottomLeft" activeCell="D131" sqref="D131"/>
    </sheetView>
  </sheetViews>
  <sheetFormatPr baseColWidth="10" defaultRowHeight="16.5" customHeight="1" x14ac:dyDescent="0.25"/>
  <cols>
    <col min="1" max="1" width="3.5703125" style="1" customWidth="1"/>
    <col min="2" max="2" width="35" style="1" customWidth="1"/>
    <col min="3" max="6" width="19.28515625" style="1" customWidth="1"/>
    <col min="7" max="7" width="3.5703125" style="1" customWidth="1"/>
    <col min="8" max="16384" width="11.42578125" style="1"/>
  </cols>
  <sheetData>
    <row r="1" spans="1:6" ht="15" x14ac:dyDescent="0.25">
      <c r="A1" s="2" t="s">
        <v>86</v>
      </c>
    </row>
    <row r="2" spans="1:6" ht="15" x14ac:dyDescent="0.25">
      <c r="B2" s="172" t="s">
        <v>90</v>
      </c>
      <c r="C2" s="172"/>
      <c r="D2" s="172"/>
      <c r="E2" s="172"/>
      <c r="F2" s="172"/>
    </row>
    <row r="3" spans="1:6" ht="15" x14ac:dyDescent="0.25">
      <c r="B3" s="173" t="s">
        <v>65</v>
      </c>
      <c r="C3" s="173"/>
      <c r="D3" s="173"/>
      <c r="E3" s="173"/>
      <c r="F3" s="173"/>
    </row>
    <row r="4" spans="1:6" s="61" customFormat="1" ht="15" x14ac:dyDescent="0.25">
      <c r="B4" s="171" t="s">
        <v>66</v>
      </c>
      <c r="C4" s="171"/>
      <c r="D4" s="171"/>
      <c r="E4" s="171"/>
      <c r="F4" s="171"/>
    </row>
    <row r="5" spans="1:6" s="61" customFormat="1" ht="16.5" customHeight="1" x14ac:dyDescent="0.25">
      <c r="B5" s="170" t="s">
        <v>150</v>
      </c>
      <c r="C5" s="170"/>
      <c r="D5" s="170"/>
      <c r="E5" s="170"/>
      <c r="F5" s="170"/>
    </row>
    <row r="6" spans="1:6" s="61" customFormat="1" ht="15" x14ac:dyDescent="0.25">
      <c r="B6" s="170"/>
      <c r="C6" s="170"/>
      <c r="D6" s="170"/>
      <c r="E6" s="170"/>
      <c r="F6" s="170"/>
    </row>
    <row r="7" spans="1:6" s="61" customFormat="1" ht="15" x14ac:dyDescent="0.25">
      <c r="B7" s="170"/>
      <c r="C7" s="170"/>
      <c r="D7" s="170"/>
      <c r="E7" s="170"/>
      <c r="F7" s="170"/>
    </row>
    <row r="8" spans="1:6" s="61" customFormat="1" ht="15" x14ac:dyDescent="0.25">
      <c r="B8" s="170"/>
      <c r="C8" s="170"/>
      <c r="D8" s="170"/>
      <c r="E8" s="170"/>
      <c r="F8" s="170"/>
    </row>
    <row r="9" spans="1:6" s="61" customFormat="1" ht="15" x14ac:dyDescent="0.25">
      <c r="B9" s="170"/>
      <c r="C9" s="170"/>
      <c r="D9" s="170"/>
      <c r="E9" s="170"/>
      <c r="F9" s="170"/>
    </row>
    <row r="10" spans="1:6" s="61" customFormat="1" ht="15" x14ac:dyDescent="0.25">
      <c r="B10" s="170"/>
      <c r="C10" s="170"/>
      <c r="D10" s="170"/>
      <c r="E10" s="170"/>
      <c r="F10" s="170"/>
    </row>
    <row r="11" spans="1:6" s="61" customFormat="1" ht="15" x14ac:dyDescent="0.25">
      <c r="B11" s="170"/>
      <c r="C11" s="170"/>
      <c r="D11" s="170"/>
      <c r="E11" s="170"/>
      <c r="F11" s="170"/>
    </row>
    <row r="12" spans="1:6" s="61" customFormat="1" ht="15" x14ac:dyDescent="0.25">
      <c r="B12" s="170"/>
      <c r="C12" s="170"/>
      <c r="D12" s="170"/>
      <c r="E12" s="170"/>
      <c r="F12" s="170"/>
    </row>
    <row r="13" spans="1:6" s="61" customFormat="1" ht="34.5" customHeight="1" x14ac:dyDescent="0.25">
      <c r="B13" s="170"/>
      <c r="C13" s="170"/>
      <c r="D13" s="170"/>
      <c r="E13" s="170"/>
      <c r="F13" s="170"/>
    </row>
    <row r="14" spans="1:6" s="61" customFormat="1" ht="15" x14ac:dyDescent="0.25">
      <c r="B14" s="171" t="s">
        <v>67</v>
      </c>
      <c r="C14" s="171"/>
      <c r="D14" s="171"/>
      <c r="E14" s="171"/>
      <c r="F14" s="171"/>
    </row>
    <row r="15" spans="1:6" s="61" customFormat="1" ht="16.5" customHeight="1" x14ac:dyDescent="0.25"/>
    <row r="16" spans="1:6" s="61" customFormat="1" ht="15" x14ac:dyDescent="0.25">
      <c r="B16" s="171" t="s">
        <v>68</v>
      </c>
      <c r="C16" s="171"/>
      <c r="D16" s="171"/>
      <c r="E16" s="171"/>
      <c r="F16" s="171"/>
    </row>
    <row r="17" spans="2:6" s="61" customFormat="1" ht="15" x14ac:dyDescent="0.25">
      <c r="B17" s="170" t="s">
        <v>91</v>
      </c>
      <c r="C17" s="170"/>
      <c r="D17" s="170"/>
      <c r="E17" s="170"/>
      <c r="F17" s="170"/>
    </row>
    <row r="18" spans="2:6" s="61" customFormat="1" ht="15" x14ac:dyDescent="0.25">
      <c r="B18" s="170"/>
      <c r="C18" s="170"/>
      <c r="D18" s="170"/>
      <c r="E18" s="170"/>
      <c r="F18" s="170"/>
    </row>
    <row r="19" spans="2:6" s="61" customFormat="1" ht="15" x14ac:dyDescent="0.25">
      <c r="B19" s="170"/>
      <c r="C19" s="170"/>
      <c r="D19" s="170"/>
      <c r="E19" s="170"/>
      <c r="F19" s="170"/>
    </row>
    <row r="20" spans="2:6" s="61" customFormat="1" ht="15" x14ac:dyDescent="0.25">
      <c r="B20" s="170"/>
      <c r="C20" s="170"/>
      <c r="D20" s="170"/>
      <c r="E20" s="170"/>
      <c r="F20" s="170"/>
    </row>
    <row r="21" spans="2:6" s="61" customFormat="1" ht="15" x14ac:dyDescent="0.25">
      <c r="B21" s="170"/>
      <c r="C21" s="170"/>
      <c r="D21" s="170"/>
      <c r="E21" s="170"/>
      <c r="F21" s="170"/>
    </row>
    <row r="22" spans="2:6" s="61" customFormat="1" ht="15" x14ac:dyDescent="0.25">
      <c r="B22" s="170"/>
      <c r="C22" s="170"/>
      <c r="D22" s="170"/>
      <c r="E22" s="170"/>
      <c r="F22" s="170"/>
    </row>
    <row r="23" spans="2:6" s="61" customFormat="1" ht="15" x14ac:dyDescent="0.25">
      <c r="B23" s="170"/>
      <c r="C23" s="170"/>
      <c r="D23" s="170"/>
      <c r="E23" s="170"/>
      <c r="F23" s="170"/>
    </row>
    <row r="24" spans="2:6" s="61" customFormat="1" ht="15" x14ac:dyDescent="0.25">
      <c r="B24" s="170"/>
      <c r="C24" s="170"/>
      <c r="D24" s="170"/>
      <c r="E24" s="170"/>
      <c r="F24" s="170"/>
    </row>
    <row r="25" spans="2:6" s="61" customFormat="1" ht="15" x14ac:dyDescent="0.25">
      <c r="B25" s="170"/>
      <c r="C25" s="170"/>
      <c r="D25" s="170"/>
      <c r="E25" s="170"/>
      <c r="F25" s="170"/>
    </row>
    <row r="26" spans="2:6" s="61" customFormat="1" ht="15" x14ac:dyDescent="0.25">
      <c r="B26" s="170"/>
      <c r="C26" s="170"/>
      <c r="D26" s="170"/>
      <c r="E26" s="170"/>
      <c r="F26" s="170"/>
    </row>
    <row r="27" spans="2:6" s="61" customFormat="1" ht="15" x14ac:dyDescent="0.25">
      <c r="B27" s="170"/>
      <c r="C27" s="170"/>
      <c r="D27" s="170"/>
      <c r="E27" s="170"/>
      <c r="F27" s="170"/>
    </row>
    <row r="28" spans="2:6" s="61" customFormat="1" ht="15" x14ac:dyDescent="0.25">
      <c r="B28" s="170"/>
      <c r="C28" s="170"/>
      <c r="D28" s="170"/>
      <c r="E28" s="170"/>
      <c r="F28" s="170"/>
    </row>
    <row r="29" spans="2:6" s="61" customFormat="1" ht="15" x14ac:dyDescent="0.25">
      <c r="B29" s="170"/>
      <c r="C29" s="170"/>
      <c r="D29" s="170"/>
      <c r="E29" s="170"/>
      <c r="F29" s="170"/>
    </row>
    <row r="30" spans="2:6" s="61" customFormat="1" ht="15" x14ac:dyDescent="0.25">
      <c r="B30" s="170"/>
      <c r="C30" s="170"/>
      <c r="D30" s="170"/>
      <c r="E30" s="170"/>
      <c r="F30" s="170"/>
    </row>
    <row r="31" spans="2:6" s="61" customFormat="1" ht="15" x14ac:dyDescent="0.25">
      <c r="B31" s="170"/>
      <c r="C31" s="170"/>
      <c r="D31" s="170"/>
      <c r="E31" s="170"/>
      <c r="F31" s="170"/>
    </row>
    <row r="32" spans="2:6" s="61" customFormat="1" ht="15" x14ac:dyDescent="0.25">
      <c r="B32" s="170"/>
      <c r="C32" s="170"/>
      <c r="D32" s="170"/>
      <c r="E32" s="170"/>
      <c r="F32" s="170"/>
    </row>
    <row r="33" spans="2:6" s="61" customFormat="1" ht="15" x14ac:dyDescent="0.25">
      <c r="B33" s="170"/>
      <c r="C33" s="170"/>
      <c r="D33" s="170"/>
      <c r="E33" s="170"/>
      <c r="F33" s="170"/>
    </row>
    <row r="34" spans="2:6" s="61" customFormat="1" ht="15" x14ac:dyDescent="0.25">
      <c r="B34" s="170"/>
      <c r="C34" s="170"/>
      <c r="D34" s="170"/>
      <c r="E34" s="170"/>
      <c r="F34" s="170"/>
    </row>
    <row r="35" spans="2:6" s="61" customFormat="1" ht="15" x14ac:dyDescent="0.25">
      <c r="B35" s="170"/>
      <c r="C35" s="170"/>
      <c r="D35" s="170"/>
      <c r="E35" s="170"/>
      <c r="F35" s="170"/>
    </row>
    <row r="36" spans="2:6" s="61" customFormat="1" ht="15" x14ac:dyDescent="0.25">
      <c r="B36" s="170"/>
      <c r="C36" s="170"/>
      <c r="D36" s="170"/>
      <c r="E36" s="170"/>
      <c r="F36" s="170"/>
    </row>
    <row r="37" spans="2:6" s="61" customFormat="1" ht="15" x14ac:dyDescent="0.25">
      <c r="B37" s="170"/>
      <c r="C37" s="170"/>
      <c r="D37" s="170"/>
      <c r="E37" s="170"/>
      <c r="F37" s="170"/>
    </row>
    <row r="38" spans="2:6" s="61" customFormat="1" ht="15" x14ac:dyDescent="0.25">
      <c r="B38" s="170"/>
      <c r="C38" s="170"/>
      <c r="D38" s="170"/>
      <c r="E38" s="170"/>
      <c r="F38" s="170"/>
    </row>
    <row r="39" spans="2:6" s="61" customFormat="1" ht="15" x14ac:dyDescent="0.25">
      <c r="B39" s="170"/>
      <c r="C39" s="170"/>
      <c r="D39" s="170"/>
      <c r="E39" s="170"/>
      <c r="F39" s="170"/>
    </row>
    <row r="40" spans="2:6" s="61" customFormat="1" ht="15" x14ac:dyDescent="0.25">
      <c r="B40" s="170"/>
      <c r="C40" s="170"/>
      <c r="D40" s="170"/>
      <c r="E40" s="170"/>
      <c r="F40" s="170"/>
    </row>
    <row r="41" spans="2:6" s="61" customFormat="1" ht="15" x14ac:dyDescent="0.25">
      <c r="B41" s="170"/>
      <c r="C41" s="170"/>
      <c r="D41" s="170"/>
      <c r="E41" s="170"/>
      <c r="F41" s="170"/>
    </row>
    <row r="42" spans="2:6" s="61" customFormat="1" ht="15" x14ac:dyDescent="0.25">
      <c r="B42" s="170"/>
      <c r="C42" s="170"/>
      <c r="D42" s="170"/>
      <c r="E42" s="170"/>
      <c r="F42" s="170"/>
    </row>
    <row r="43" spans="2:6" s="61" customFormat="1" ht="15" x14ac:dyDescent="0.25">
      <c r="B43" s="170"/>
      <c r="C43" s="170"/>
      <c r="D43" s="170"/>
      <c r="E43" s="170"/>
      <c r="F43" s="170"/>
    </row>
    <row r="44" spans="2:6" s="61" customFormat="1" ht="15" x14ac:dyDescent="0.25">
      <c r="B44" s="170"/>
      <c r="C44" s="170"/>
      <c r="D44" s="170"/>
      <c r="E44" s="170"/>
      <c r="F44" s="170"/>
    </row>
    <row r="45" spans="2:6" s="61" customFormat="1" ht="15" x14ac:dyDescent="0.25">
      <c r="B45" s="170"/>
      <c r="C45" s="170"/>
      <c r="D45" s="170"/>
      <c r="E45" s="170"/>
      <c r="F45" s="170"/>
    </row>
    <row r="46" spans="2:6" s="61" customFormat="1" ht="15" x14ac:dyDescent="0.25">
      <c r="B46" s="170"/>
      <c r="C46" s="170"/>
      <c r="D46" s="170"/>
      <c r="E46" s="170"/>
      <c r="F46" s="170"/>
    </row>
    <row r="47" spans="2:6" s="61" customFormat="1" ht="15" x14ac:dyDescent="0.25">
      <c r="B47" s="170"/>
      <c r="C47" s="170"/>
      <c r="D47" s="170"/>
      <c r="E47" s="170"/>
      <c r="F47" s="170"/>
    </row>
    <row r="48" spans="2:6" s="61" customFormat="1" ht="15" x14ac:dyDescent="0.25">
      <c r="B48" s="171" t="s">
        <v>92</v>
      </c>
      <c r="C48" s="171"/>
      <c r="D48" s="171"/>
      <c r="E48" s="171"/>
      <c r="F48" s="171"/>
    </row>
    <row r="49" spans="2:6" s="61" customFormat="1" ht="15" x14ac:dyDescent="0.25">
      <c r="B49" s="170" t="s">
        <v>93</v>
      </c>
      <c r="C49" s="170"/>
      <c r="D49" s="170"/>
      <c r="E49" s="170"/>
      <c r="F49" s="170"/>
    </row>
    <row r="50" spans="2:6" s="61" customFormat="1" ht="15" x14ac:dyDescent="0.25">
      <c r="B50" s="170"/>
      <c r="C50" s="170"/>
      <c r="D50" s="170"/>
      <c r="E50" s="170"/>
      <c r="F50" s="170"/>
    </row>
    <row r="51" spans="2:6" s="61" customFormat="1" ht="15" x14ac:dyDescent="0.25">
      <c r="B51" s="62"/>
      <c r="C51" s="62"/>
      <c r="D51" s="62"/>
      <c r="E51" s="62"/>
      <c r="F51" s="62"/>
    </row>
    <row r="52" spans="2:6" s="61" customFormat="1" ht="15" x14ac:dyDescent="0.25">
      <c r="B52" s="174" t="s">
        <v>94</v>
      </c>
      <c r="C52" s="174"/>
      <c r="D52" s="174"/>
      <c r="E52" s="174"/>
      <c r="F52" s="174"/>
    </row>
    <row r="53" spans="2:6" s="61" customFormat="1" ht="16.5" customHeight="1" x14ac:dyDescent="0.25"/>
    <row r="54" spans="2:6" s="61" customFormat="1" ht="15" x14ac:dyDescent="0.25">
      <c r="B54" s="170" t="s">
        <v>95</v>
      </c>
      <c r="C54" s="170"/>
      <c r="D54" s="170"/>
      <c r="E54" s="170"/>
      <c r="F54" s="170"/>
    </row>
    <row r="55" spans="2:6" s="61" customFormat="1" ht="15" x14ac:dyDescent="0.25">
      <c r="B55" s="170"/>
      <c r="C55" s="170"/>
      <c r="D55" s="170"/>
      <c r="E55" s="170"/>
      <c r="F55" s="170"/>
    </row>
    <row r="56" spans="2:6" s="61" customFormat="1" ht="15" x14ac:dyDescent="0.25">
      <c r="B56" s="170"/>
      <c r="C56" s="170"/>
      <c r="D56" s="170"/>
      <c r="E56" s="170"/>
      <c r="F56" s="170"/>
    </row>
    <row r="57" spans="2:6" s="61" customFormat="1" ht="15" x14ac:dyDescent="0.25">
      <c r="B57" s="170" t="s">
        <v>157</v>
      </c>
      <c r="C57" s="170"/>
      <c r="D57" s="170"/>
      <c r="E57" s="170"/>
      <c r="F57" s="170"/>
    </row>
    <row r="58" spans="2:6" s="61" customFormat="1" ht="15" x14ac:dyDescent="0.25">
      <c r="B58" s="170"/>
      <c r="C58" s="170"/>
      <c r="D58" s="170"/>
      <c r="E58" s="170"/>
      <c r="F58" s="170"/>
    </row>
    <row r="59" spans="2:6" s="61" customFormat="1" ht="15" x14ac:dyDescent="0.25">
      <c r="B59" s="170" t="s">
        <v>96</v>
      </c>
      <c r="C59" s="170"/>
      <c r="D59" s="170"/>
      <c r="E59" s="170"/>
      <c r="F59" s="170"/>
    </row>
    <row r="60" spans="2:6" s="61" customFormat="1" ht="15" x14ac:dyDescent="0.25">
      <c r="B60" s="170"/>
      <c r="C60" s="170"/>
      <c r="D60" s="170"/>
      <c r="E60" s="170"/>
      <c r="F60" s="170"/>
    </row>
    <row r="61" spans="2:6" s="61" customFormat="1" ht="15" x14ac:dyDescent="0.25">
      <c r="B61" s="170" t="s">
        <v>97</v>
      </c>
      <c r="C61" s="170"/>
      <c r="D61" s="170"/>
      <c r="E61" s="170"/>
      <c r="F61" s="170"/>
    </row>
    <row r="62" spans="2:6" s="61" customFormat="1" ht="15" x14ac:dyDescent="0.25">
      <c r="B62" s="170"/>
      <c r="C62" s="170"/>
      <c r="D62" s="170"/>
      <c r="E62" s="170"/>
      <c r="F62" s="170"/>
    </row>
    <row r="63" spans="2:6" s="61" customFormat="1" ht="15" x14ac:dyDescent="0.25">
      <c r="B63" s="175" t="s">
        <v>98</v>
      </c>
      <c r="C63" s="175"/>
      <c r="D63" s="175"/>
      <c r="E63" s="175"/>
      <c r="F63" s="175"/>
    </row>
    <row r="64" spans="2:6" s="61" customFormat="1" ht="15" x14ac:dyDescent="0.25">
      <c r="B64" s="175"/>
      <c r="C64" s="175"/>
      <c r="D64" s="175"/>
      <c r="E64" s="175"/>
      <c r="F64" s="175"/>
    </row>
    <row r="65" spans="2:6" s="61" customFormat="1" ht="15" x14ac:dyDescent="0.25">
      <c r="B65" s="63"/>
      <c r="C65" s="63"/>
      <c r="D65" s="63"/>
      <c r="E65" s="63"/>
      <c r="F65" s="63"/>
    </row>
    <row r="66" spans="2:6" s="61" customFormat="1" ht="15" x14ac:dyDescent="0.25">
      <c r="B66" s="64" t="s">
        <v>25</v>
      </c>
      <c r="C66" s="65">
        <v>44651</v>
      </c>
      <c r="D66" s="65">
        <v>44286</v>
      </c>
      <c r="E66" s="65">
        <v>44561</v>
      </c>
    </row>
    <row r="67" spans="2:6" s="61" customFormat="1" ht="15" x14ac:dyDescent="0.25">
      <c r="B67" s="66" t="s">
        <v>99</v>
      </c>
      <c r="C67" s="67">
        <v>6921.52</v>
      </c>
      <c r="D67" s="67">
        <v>6277.54</v>
      </c>
      <c r="E67" s="67">
        <v>6870.81</v>
      </c>
    </row>
    <row r="68" spans="2:6" s="61" customFormat="1" ht="15" x14ac:dyDescent="0.25">
      <c r="B68" s="66" t="s">
        <v>100</v>
      </c>
      <c r="C68" s="67">
        <v>6931.47</v>
      </c>
      <c r="D68" s="67">
        <v>6351.33</v>
      </c>
      <c r="E68" s="67">
        <v>6887.4</v>
      </c>
    </row>
    <row r="69" spans="2:6" s="61" customFormat="1" ht="16.5" customHeight="1" x14ac:dyDescent="0.25"/>
    <row r="70" spans="2:6" s="61" customFormat="1" ht="15" x14ac:dyDescent="0.25">
      <c r="B70" s="171" t="s">
        <v>101</v>
      </c>
      <c r="C70" s="171"/>
      <c r="D70" s="171"/>
      <c r="E70" s="171"/>
      <c r="F70" s="171"/>
    </row>
    <row r="71" spans="2:6" s="61" customFormat="1" ht="16.5" customHeight="1" x14ac:dyDescent="0.25"/>
    <row r="72" spans="2:6" s="61" customFormat="1" ht="15" x14ac:dyDescent="0.25">
      <c r="B72" s="176" t="s">
        <v>102</v>
      </c>
      <c r="C72" s="178" t="s">
        <v>103</v>
      </c>
      <c r="D72" s="179"/>
      <c r="E72" s="176" t="s">
        <v>104</v>
      </c>
      <c r="F72" s="176" t="s">
        <v>167</v>
      </c>
    </row>
    <row r="73" spans="2:6" s="61" customFormat="1" ht="15" x14ac:dyDescent="0.25">
      <c r="B73" s="177"/>
      <c r="C73" s="68" t="s">
        <v>105</v>
      </c>
      <c r="D73" s="69" t="s">
        <v>106</v>
      </c>
      <c r="E73" s="180"/>
      <c r="F73" s="180"/>
    </row>
    <row r="74" spans="2:6" s="61" customFormat="1" ht="15" x14ac:dyDescent="0.25">
      <c r="B74" s="70" t="s">
        <v>107</v>
      </c>
      <c r="C74" s="71"/>
      <c r="D74" s="71"/>
      <c r="E74" s="71"/>
      <c r="F74" s="71"/>
    </row>
    <row r="75" spans="2:6" s="61" customFormat="1" ht="15" x14ac:dyDescent="0.25">
      <c r="B75" s="72" t="s">
        <v>108</v>
      </c>
      <c r="C75" s="73" t="s">
        <v>109</v>
      </c>
      <c r="D75" s="74">
        <v>0</v>
      </c>
      <c r="E75" s="74">
        <f>+C67</f>
        <v>6921.52</v>
      </c>
      <c r="F75" s="75">
        <f>+D75*E75</f>
        <v>0</v>
      </c>
    </row>
    <row r="76" spans="2:6" s="61" customFormat="1" ht="15" x14ac:dyDescent="0.25">
      <c r="B76" s="72" t="s">
        <v>110</v>
      </c>
      <c r="C76" s="73" t="s">
        <v>109</v>
      </c>
      <c r="D76" s="74">
        <v>0</v>
      </c>
      <c r="E76" s="74">
        <f>+E75</f>
        <v>6921.52</v>
      </c>
      <c r="F76" s="75">
        <f>+D76*E76</f>
        <v>0</v>
      </c>
    </row>
    <row r="77" spans="2:6" s="61" customFormat="1" ht="15" x14ac:dyDescent="0.25">
      <c r="B77" s="76" t="s">
        <v>69</v>
      </c>
      <c r="C77" s="77" t="s">
        <v>109</v>
      </c>
      <c r="D77" s="78">
        <v>0</v>
      </c>
      <c r="E77" s="78">
        <f>+E76</f>
        <v>6921.52</v>
      </c>
      <c r="F77" s="79">
        <f>+D77*E77</f>
        <v>0</v>
      </c>
    </row>
    <row r="78" spans="2:6" s="61" customFormat="1" ht="15" x14ac:dyDescent="0.25">
      <c r="B78" s="80" t="s">
        <v>111</v>
      </c>
      <c r="C78" s="71"/>
      <c r="D78" s="81"/>
      <c r="E78" s="81"/>
      <c r="F78" s="82"/>
    </row>
    <row r="79" spans="2:6" s="61" customFormat="1" ht="15" x14ac:dyDescent="0.25">
      <c r="B79" s="83" t="s">
        <v>112</v>
      </c>
      <c r="C79" s="77" t="s">
        <v>109</v>
      </c>
      <c r="D79" s="78">
        <v>0</v>
      </c>
      <c r="E79" s="78">
        <f>+C68</f>
        <v>6931.47</v>
      </c>
      <c r="F79" s="79">
        <f>+D79*E79</f>
        <v>0</v>
      </c>
    </row>
    <row r="80" spans="2:6" s="61" customFormat="1" ht="16.5" customHeight="1" x14ac:dyDescent="0.25"/>
    <row r="81" spans="2:6" s="61" customFormat="1" ht="15" x14ac:dyDescent="0.25">
      <c r="B81" s="171" t="s">
        <v>113</v>
      </c>
      <c r="C81" s="171"/>
      <c r="D81" s="171"/>
      <c r="E81" s="171"/>
      <c r="F81" s="171"/>
    </row>
    <row r="82" spans="2:6" s="61" customFormat="1" ht="15" x14ac:dyDescent="0.25">
      <c r="B82" s="171"/>
      <c r="C82" s="171"/>
      <c r="D82" s="171"/>
      <c r="E82" s="171"/>
      <c r="F82" s="171"/>
    </row>
    <row r="83" spans="2:6" s="61" customFormat="1" ht="16.5" customHeight="1" x14ac:dyDescent="0.25"/>
    <row r="84" spans="2:6" s="61" customFormat="1" ht="45" x14ac:dyDescent="0.25">
      <c r="B84" s="69" t="s">
        <v>114</v>
      </c>
      <c r="C84" s="69" t="s">
        <v>115</v>
      </c>
      <c r="D84" s="69" t="s">
        <v>116</v>
      </c>
    </row>
    <row r="85" spans="2:6" s="61" customFormat="1" ht="30" x14ac:dyDescent="0.25">
      <c r="B85" s="84" t="s">
        <v>117</v>
      </c>
      <c r="C85" s="67">
        <f>+C67</f>
        <v>6921.52</v>
      </c>
      <c r="D85" s="67">
        <v>0</v>
      </c>
    </row>
    <row r="86" spans="2:6" s="61" customFormat="1" ht="45" x14ac:dyDescent="0.25">
      <c r="B86" s="84" t="s">
        <v>118</v>
      </c>
      <c r="C86" s="67">
        <f>+C68</f>
        <v>6931.47</v>
      </c>
      <c r="D86" s="67">
        <v>0</v>
      </c>
    </row>
    <row r="87" spans="2:6" s="61" customFormat="1" ht="30" x14ac:dyDescent="0.25">
      <c r="B87" s="84" t="s">
        <v>119</v>
      </c>
      <c r="C87" s="67">
        <f>+C85</f>
        <v>6921.52</v>
      </c>
      <c r="D87" s="67">
        <v>0</v>
      </c>
    </row>
    <row r="88" spans="2:6" s="61" customFormat="1" ht="30" x14ac:dyDescent="0.25">
      <c r="B88" s="84" t="s">
        <v>120</v>
      </c>
      <c r="C88" s="67">
        <f>+C86</f>
        <v>6931.47</v>
      </c>
      <c r="D88" s="67">
        <v>0</v>
      </c>
    </row>
    <row r="89" spans="2:6" s="61" customFormat="1" ht="16.5" customHeight="1" x14ac:dyDescent="0.25"/>
    <row r="90" spans="2:6" s="61" customFormat="1" ht="15" x14ac:dyDescent="0.25">
      <c r="B90" s="185" t="s">
        <v>121</v>
      </c>
      <c r="C90" s="185"/>
      <c r="D90" s="185"/>
      <c r="E90" s="185"/>
      <c r="F90" s="185"/>
    </row>
    <row r="91" spans="2:6" s="61" customFormat="1" ht="15" x14ac:dyDescent="0.25">
      <c r="B91" s="85"/>
      <c r="C91" s="85"/>
      <c r="D91" s="85"/>
      <c r="E91" s="85"/>
      <c r="F91" s="85"/>
    </row>
    <row r="92" spans="2:6" s="61" customFormat="1" ht="15" x14ac:dyDescent="0.25">
      <c r="B92" s="175" t="s">
        <v>122</v>
      </c>
      <c r="C92" s="175"/>
      <c r="D92" s="175"/>
      <c r="E92" s="175"/>
      <c r="F92" s="175"/>
    </row>
    <row r="93" spans="2:6" s="61" customFormat="1" ht="15" x14ac:dyDescent="0.25">
      <c r="B93" s="175"/>
      <c r="C93" s="175"/>
      <c r="D93" s="175"/>
      <c r="E93" s="175"/>
      <c r="F93" s="175"/>
    </row>
    <row r="94" spans="2:6" s="61" customFormat="1" ht="15" x14ac:dyDescent="0.25">
      <c r="B94" s="175"/>
      <c r="C94" s="175"/>
      <c r="D94" s="175"/>
      <c r="E94" s="175"/>
      <c r="F94" s="175"/>
    </row>
    <row r="95" spans="2:6" s="61" customFormat="1" ht="16.5" customHeight="1" x14ac:dyDescent="0.25"/>
    <row r="96" spans="2:6" s="61" customFormat="1" ht="15" x14ac:dyDescent="0.25">
      <c r="B96" s="183" t="s">
        <v>25</v>
      </c>
      <c r="C96" s="184"/>
      <c r="D96" s="65">
        <v>44651</v>
      </c>
    </row>
    <row r="97" spans="2:6" s="61" customFormat="1" ht="15" x14ac:dyDescent="0.25">
      <c r="B97" s="186" t="s">
        <v>12</v>
      </c>
      <c r="C97" s="187"/>
      <c r="D97" s="59">
        <f>+'02'!C13</f>
        <v>103977767</v>
      </c>
      <c r="F97" s="86"/>
    </row>
    <row r="98" spans="2:6" s="61" customFormat="1" ht="15" x14ac:dyDescent="0.25">
      <c r="B98" s="181" t="s">
        <v>123</v>
      </c>
      <c r="C98" s="182"/>
      <c r="D98" s="78">
        <v>0</v>
      </c>
    </row>
    <row r="99" spans="2:6" s="61" customFormat="1" ht="15" x14ac:dyDescent="0.25">
      <c r="B99" s="183" t="s">
        <v>124</v>
      </c>
      <c r="C99" s="184"/>
      <c r="D99" s="96">
        <f>SUM(D97:D98)</f>
        <v>103977767</v>
      </c>
    </row>
    <row r="100" spans="2:6" s="61" customFormat="1" ht="16.5" customHeight="1" x14ac:dyDescent="0.25"/>
    <row r="101" spans="2:6" s="61" customFormat="1" ht="15" x14ac:dyDescent="0.25">
      <c r="B101" s="171" t="s">
        <v>125</v>
      </c>
      <c r="C101" s="171"/>
      <c r="D101" s="171"/>
      <c r="E101" s="171"/>
      <c r="F101" s="171"/>
    </row>
    <row r="102" spans="2:6" s="61" customFormat="1" ht="16.5" customHeight="1" x14ac:dyDescent="0.25"/>
    <row r="103" spans="2:6" s="61" customFormat="1" ht="45" x14ac:dyDescent="0.25">
      <c r="B103" s="69" t="s">
        <v>126</v>
      </c>
      <c r="C103" s="69" t="s">
        <v>127</v>
      </c>
      <c r="D103" s="69" t="s">
        <v>128</v>
      </c>
      <c r="E103" s="69" t="s">
        <v>129</v>
      </c>
    </row>
    <row r="104" spans="2:6" s="61" customFormat="1" ht="15" x14ac:dyDescent="0.25">
      <c r="B104" s="190" t="s">
        <v>158</v>
      </c>
      <c r="C104" s="191"/>
      <c r="D104" s="191"/>
      <c r="E104" s="192"/>
    </row>
    <row r="105" spans="2:6" s="61" customFormat="1" ht="15" x14ac:dyDescent="0.25">
      <c r="B105" s="148" t="s">
        <v>159</v>
      </c>
      <c r="C105" s="150">
        <v>10023895</v>
      </c>
      <c r="D105" s="82">
        <v>20879773458</v>
      </c>
      <c r="E105" s="95">
        <v>97</v>
      </c>
    </row>
    <row r="106" spans="2:6" s="61" customFormat="1" ht="15" x14ac:dyDescent="0.25">
      <c r="B106" s="18" t="s">
        <v>160</v>
      </c>
      <c r="C106" s="75">
        <v>10042861</v>
      </c>
      <c r="D106" s="75">
        <v>21622280425</v>
      </c>
      <c r="E106" s="95">
        <v>100</v>
      </c>
    </row>
    <row r="107" spans="2:6" s="61" customFormat="1" ht="15" x14ac:dyDescent="0.25">
      <c r="B107" s="149" t="s">
        <v>161</v>
      </c>
      <c r="C107" s="97">
        <v>10060076</v>
      </c>
      <c r="D107" s="98">
        <v>21890725523</v>
      </c>
      <c r="E107" s="94">
        <v>105</v>
      </c>
    </row>
    <row r="108" spans="2:6" s="61" customFormat="1" ht="15" x14ac:dyDescent="0.25">
      <c r="C108" s="87"/>
      <c r="D108" s="88"/>
      <c r="E108" s="89"/>
    </row>
    <row r="109" spans="2:6" s="61" customFormat="1" ht="15" x14ac:dyDescent="0.25">
      <c r="B109" s="185" t="s">
        <v>130</v>
      </c>
      <c r="C109" s="185"/>
      <c r="D109" s="185"/>
      <c r="E109" s="185"/>
      <c r="F109" s="185"/>
    </row>
    <row r="110" spans="2:6" s="61" customFormat="1" ht="15" x14ac:dyDescent="0.25">
      <c r="B110" s="175" t="s">
        <v>131</v>
      </c>
      <c r="C110" s="175"/>
      <c r="D110" s="175"/>
      <c r="E110" s="175"/>
      <c r="F110" s="175"/>
    </row>
    <row r="111" spans="2:6" s="61" customFormat="1" ht="15" x14ac:dyDescent="0.25">
      <c r="B111" s="175"/>
      <c r="C111" s="175"/>
      <c r="D111" s="175"/>
      <c r="E111" s="175"/>
      <c r="F111" s="175"/>
    </row>
    <row r="112" spans="2:6" s="61" customFormat="1" ht="16.5" customHeight="1" x14ac:dyDescent="0.25"/>
    <row r="113" spans="2:6" s="61" customFormat="1" ht="15" x14ac:dyDescent="0.25">
      <c r="B113" s="64" t="s">
        <v>132</v>
      </c>
      <c r="C113" s="90">
        <f>+D96</f>
        <v>44651</v>
      </c>
    </row>
    <row r="114" spans="2:6" s="61" customFormat="1" ht="15" x14ac:dyDescent="0.25">
      <c r="B114" s="145" t="s">
        <v>134</v>
      </c>
      <c r="C114" s="147">
        <v>10000000</v>
      </c>
    </row>
    <row r="115" spans="2:6" s="61" customFormat="1" ht="15" x14ac:dyDescent="0.25">
      <c r="B115" s="146" t="s">
        <v>135</v>
      </c>
      <c r="C115" s="99">
        <v>16687771252</v>
      </c>
    </row>
    <row r="116" spans="2:6" s="61" customFormat="1" ht="15" x14ac:dyDescent="0.25">
      <c r="B116" s="91" t="s">
        <v>124</v>
      </c>
      <c r="C116" s="100">
        <f>SUM(C114:C115)</f>
        <v>16697771252</v>
      </c>
    </row>
    <row r="117" spans="2:6" s="61" customFormat="1" ht="15" x14ac:dyDescent="0.25">
      <c r="B117" s="92"/>
      <c r="C117" s="93"/>
    </row>
    <row r="118" spans="2:6" s="61" customFormat="1" ht="15" x14ac:dyDescent="0.25">
      <c r="B118" s="188" t="s">
        <v>136</v>
      </c>
      <c r="C118" s="188"/>
      <c r="D118" s="188"/>
      <c r="E118" s="188"/>
      <c r="F118" s="188"/>
    </row>
    <row r="119" spans="2:6" s="61" customFormat="1" ht="15" x14ac:dyDescent="0.25">
      <c r="B119" s="188" t="s">
        <v>137</v>
      </c>
      <c r="C119" s="188"/>
      <c r="D119" s="188"/>
      <c r="E119" s="188"/>
      <c r="F119" s="188"/>
    </row>
    <row r="120" spans="2:6" s="61" customFormat="1" ht="15" x14ac:dyDescent="0.25">
      <c r="B120" s="92"/>
      <c r="C120" s="93"/>
    </row>
    <row r="121" spans="2:6" s="61" customFormat="1" ht="15" x14ac:dyDescent="0.25">
      <c r="B121" s="92"/>
      <c r="C121" s="93"/>
    </row>
    <row r="122" spans="2:6" s="61" customFormat="1" ht="15" x14ac:dyDescent="0.25">
      <c r="B122" s="189" t="s">
        <v>133</v>
      </c>
      <c r="C122" s="189"/>
      <c r="D122" s="189"/>
      <c r="E122" s="189"/>
      <c r="F122" s="189"/>
    </row>
    <row r="123" spans="2:6" s="61" customFormat="1" ht="15" x14ac:dyDescent="0.25">
      <c r="B123" s="189"/>
      <c r="C123" s="189"/>
      <c r="D123" s="189"/>
      <c r="E123" s="189"/>
      <c r="F123" s="189"/>
    </row>
    <row r="124" spans="2:6" s="61" customFormat="1" ht="15" x14ac:dyDescent="0.25">
      <c r="B124" s="55"/>
      <c r="C124" s="55"/>
      <c r="D124" s="55"/>
      <c r="E124" s="55"/>
      <c r="F124" s="55"/>
    </row>
    <row r="125" spans="2:6" s="61" customFormat="1" ht="15" x14ac:dyDescent="0.25">
      <c r="B125" s="3" t="s">
        <v>132</v>
      </c>
      <c r="C125" s="4">
        <v>44561</v>
      </c>
      <c r="D125" s="55"/>
      <c r="E125" s="55"/>
      <c r="F125" s="55"/>
    </row>
    <row r="126" spans="2:6" s="61" customFormat="1" ht="15" x14ac:dyDescent="0.25">
      <c r="B126" s="60" t="s">
        <v>12</v>
      </c>
      <c r="C126" s="101">
        <f>+'01'!C16</f>
        <v>113632708</v>
      </c>
      <c r="D126" s="55"/>
      <c r="E126" s="55"/>
      <c r="F126" s="55"/>
    </row>
    <row r="127" spans="2:6" s="61" customFormat="1" ht="15" x14ac:dyDescent="0.25">
      <c r="B127" s="3" t="s">
        <v>124</v>
      </c>
      <c r="C127" s="102">
        <v>404286498</v>
      </c>
      <c r="D127" s="55"/>
      <c r="E127" s="55"/>
      <c r="F127" s="55"/>
    </row>
    <row r="128" spans="2:6" s="61" customFormat="1" ht="15" x14ac:dyDescent="0.25">
      <c r="B128" s="55"/>
      <c r="C128" s="55"/>
      <c r="D128" s="55"/>
      <c r="E128" s="55"/>
      <c r="F128" s="55"/>
    </row>
    <row r="129" spans="2:6" s="61" customFormat="1" ht="15" x14ac:dyDescent="0.25">
      <c r="B129" s="55"/>
      <c r="C129" s="55"/>
      <c r="D129" s="55"/>
      <c r="E129" s="55"/>
      <c r="F129" s="55"/>
    </row>
  </sheetData>
  <mergeCells count="34">
    <mergeCell ref="B118:F118"/>
    <mergeCell ref="B119:F119"/>
    <mergeCell ref="B122:F123"/>
    <mergeCell ref="B104:E104"/>
    <mergeCell ref="B109:F109"/>
    <mergeCell ref="B110:F111"/>
    <mergeCell ref="B98:C98"/>
    <mergeCell ref="B99:C99"/>
    <mergeCell ref="B101:F101"/>
    <mergeCell ref="B81:F82"/>
    <mergeCell ref="B90:F90"/>
    <mergeCell ref="B92:F94"/>
    <mergeCell ref="B96:C96"/>
    <mergeCell ref="B97:C97"/>
    <mergeCell ref="B59:F60"/>
    <mergeCell ref="B61:F62"/>
    <mergeCell ref="B63:F64"/>
    <mergeCell ref="B70:F70"/>
    <mergeCell ref="B72:B73"/>
    <mergeCell ref="C72:D72"/>
    <mergeCell ref="E72:E73"/>
    <mergeCell ref="F72:F73"/>
    <mergeCell ref="B48:F48"/>
    <mergeCell ref="B49:F50"/>
    <mergeCell ref="B52:F52"/>
    <mergeCell ref="B54:F56"/>
    <mergeCell ref="B57:F58"/>
    <mergeCell ref="B17:F47"/>
    <mergeCell ref="B16:F16"/>
    <mergeCell ref="B2:F2"/>
    <mergeCell ref="B3:F3"/>
    <mergeCell ref="B4:F4"/>
    <mergeCell ref="B14:F14"/>
    <mergeCell ref="B5:F13"/>
  </mergeCells>
  <hyperlinks>
    <hyperlink ref="A1" location="INDICE!A1" display="INDICE" xr:uid="{88F7E21A-E4EE-4CC8-AEF7-8F9FB0A9F328}"/>
  </hyperlinks>
  <pageMargins left="0.7" right="0.7" top="0.75" bottom="0.75" header="0.3" footer="0.3"/>
  <ignoredErrors>
    <ignoredError sqref="D9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9D14-370F-45CC-B5C9-A24B630E1E96}">
  <sheetPr>
    <tabColor theme="9" tint="0.59999389629810485"/>
  </sheetPr>
  <dimension ref="A1:R18"/>
  <sheetViews>
    <sheetView showGridLines="0" topLeftCell="B6" workbookViewId="0">
      <selection activeCell="O14" sqref="O14"/>
    </sheetView>
  </sheetViews>
  <sheetFormatPr baseColWidth="10" defaultRowHeight="15" x14ac:dyDescent="0.25"/>
  <cols>
    <col min="2" max="2" width="20.5703125" customWidth="1"/>
    <col min="3" max="3" width="8.28515625" bestFit="1" customWidth="1"/>
    <col min="4" max="4" width="12.5703125" bestFit="1" customWidth="1"/>
    <col min="5" max="5" width="10.28515625" bestFit="1" customWidth="1"/>
    <col min="6" max="6" width="25.140625" customWidth="1"/>
    <col min="7" max="7" width="7.42578125" bestFit="1" customWidth="1"/>
    <col min="8" max="8" width="9.5703125" bestFit="1" customWidth="1"/>
    <col min="9" max="9" width="18.28515625" bestFit="1" customWidth="1"/>
    <col min="10" max="10" width="17.5703125" bestFit="1" customWidth="1"/>
    <col min="11" max="11" width="18" customWidth="1"/>
    <col min="12" max="12" width="10" bestFit="1" customWidth="1"/>
    <col min="13" max="13" width="10.28515625" bestFit="1" customWidth="1"/>
    <col min="14" max="14" width="5.85546875" bestFit="1" customWidth="1"/>
    <col min="15" max="15" width="10.28515625" bestFit="1" customWidth="1"/>
    <col min="16" max="16" width="10.85546875" bestFit="1" customWidth="1"/>
    <col min="17" max="17" width="10.5703125" bestFit="1" customWidth="1"/>
    <col min="18" max="18" width="10.85546875" bestFit="1" customWidth="1"/>
  </cols>
  <sheetData>
    <row r="1" spans="1:18" ht="21.75" customHeight="1" x14ac:dyDescent="0.25">
      <c r="A1" s="2" t="s">
        <v>86</v>
      </c>
    </row>
    <row r="2" spans="1:18" ht="21.75" customHeight="1" x14ac:dyDescent="0.25"/>
    <row r="3" spans="1:18" ht="13.5" customHeight="1" x14ac:dyDescent="0.25">
      <c r="B3" s="193" t="s">
        <v>85</v>
      </c>
      <c r="C3" s="193"/>
      <c r="D3" s="193"/>
      <c r="E3" s="193"/>
      <c r="F3" s="193"/>
      <c r="G3" s="193"/>
      <c r="H3" s="193"/>
      <c r="I3" s="193"/>
      <c r="J3" s="193"/>
      <c r="K3" s="193"/>
      <c r="L3" s="193"/>
      <c r="M3" s="193"/>
      <c r="N3" s="193"/>
      <c r="O3" s="193"/>
      <c r="P3" s="193"/>
      <c r="Q3" s="193"/>
      <c r="R3" s="193"/>
    </row>
    <row r="4" spans="1:18" ht="13.5" customHeight="1" x14ac:dyDescent="0.25">
      <c r="B4" s="194" t="s">
        <v>89</v>
      </c>
      <c r="C4" s="195"/>
      <c r="D4" s="195"/>
      <c r="E4" s="195"/>
      <c r="F4" s="195"/>
      <c r="G4" s="195"/>
      <c r="H4" s="195"/>
      <c r="I4" s="195"/>
      <c r="J4" s="195"/>
      <c r="K4" s="195"/>
      <c r="L4" s="195"/>
      <c r="M4" s="195"/>
      <c r="N4" s="195"/>
      <c r="O4" s="195"/>
      <c r="P4" s="195"/>
      <c r="Q4" s="195"/>
      <c r="R4" s="196"/>
    </row>
    <row r="5" spans="1:18" ht="13.5" customHeight="1" x14ac:dyDescent="0.25">
      <c r="B5" s="194" t="s">
        <v>70</v>
      </c>
      <c r="C5" s="195"/>
      <c r="D5" s="195"/>
      <c r="E5" s="195"/>
      <c r="F5" s="195"/>
      <c r="G5" s="195"/>
      <c r="H5" s="195"/>
      <c r="I5" s="195"/>
      <c r="J5" s="195"/>
      <c r="K5" s="195"/>
      <c r="L5" s="195"/>
      <c r="M5" s="195"/>
      <c r="N5" s="195"/>
      <c r="O5" s="195"/>
      <c r="P5" s="195"/>
      <c r="Q5" s="195"/>
      <c r="R5" s="196"/>
    </row>
    <row r="6" spans="1:18" ht="14.25" customHeight="1" x14ac:dyDescent="0.25">
      <c r="B6" s="197">
        <v>44651</v>
      </c>
      <c r="C6" s="195"/>
      <c r="D6" s="195"/>
      <c r="E6" s="195"/>
      <c r="F6" s="195"/>
      <c r="G6" s="195"/>
      <c r="H6" s="195"/>
      <c r="I6" s="195"/>
      <c r="J6" s="195"/>
      <c r="K6" s="195"/>
      <c r="L6" s="195"/>
      <c r="M6" s="195"/>
      <c r="N6" s="195"/>
      <c r="O6" s="195"/>
      <c r="P6" s="195"/>
      <c r="Q6" s="195"/>
      <c r="R6" s="196"/>
    </row>
    <row r="7" spans="1:18" x14ac:dyDescent="0.25">
      <c r="B7" s="194" t="s">
        <v>138</v>
      </c>
      <c r="C7" s="195"/>
      <c r="D7" s="195"/>
      <c r="E7" s="195"/>
      <c r="F7" s="195"/>
      <c r="G7" s="195"/>
      <c r="H7" s="195"/>
      <c r="I7" s="195"/>
      <c r="J7" s="195"/>
      <c r="K7" s="195"/>
      <c r="L7" s="195"/>
      <c r="M7" s="195"/>
      <c r="N7" s="195"/>
      <c r="O7" s="195"/>
      <c r="P7" s="195"/>
      <c r="Q7" s="195"/>
      <c r="R7" s="196"/>
    </row>
    <row r="8" spans="1:18" ht="120" x14ac:dyDescent="0.25">
      <c r="B8" s="103" t="s">
        <v>42</v>
      </c>
      <c r="C8" s="103" t="s">
        <v>43</v>
      </c>
      <c r="D8" s="103" t="s">
        <v>44</v>
      </c>
      <c r="E8" s="103" t="s">
        <v>45</v>
      </c>
      <c r="F8" s="103" t="s">
        <v>46</v>
      </c>
      <c r="G8" s="103" t="s">
        <v>47</v>
      </c>
      <c r="H8" s="103" t="s">
        <v>48</v>
      </c>
      <c r="I8" s="103" t="s">
        <v>49</v>
      </c>
      <c r="J8" s="103" t="s">
        <v>50</v>
      </c>
      <c r="K8" s="103" t="s">
        <v>51</v>
      </c>
      <c r="L8" s="103" t="s">
        <v>52</v>
      </c>
      <c r="M8" s="103" t="s">
        <v>71</v>
      </c>
      <c r="N8" s="103" t="s">
        <v>53</v>
      </c>
      <c r="O8" s="103" t="s">
        <v>139</v>
      </c>
      <c r="P8" s="103" t="s">
        <v>140</v>
      </c>
      <c r="Q8" s="103" t="s">
        <v>141</v>
      </c>
      <c r="R8" s="103" t="s">
        <v>142</v>
      </c>
    </row>
    <row r="9" spans="1:18" x14ac:dyDescent="0.25">
      <c r="B9" s="104" t="s">
        <v>162</v>
      </c>
      <c r="C9" s="105"/>
      <c r="D9" s="106" t="s">
        <v>163</v>
      </c>
      <c r="E9" s="107" t="s">
        <v>164</v>
      </c>
      <c r="F9" s="108" t="s">
        <v>165</v>
      </c>
      <c r="G9" s="108"/>
      <c r="H9" s="106" t="s">
        <v>166</v>
      </c>
      <c r="I9" s="109">
        <v>4847064023</v>
      </c>
      <c r="J9" s="109">
        <v>4847064023</v>
      </c>
      <c r="K9" s="109">
        <v>4847064023</v>
      </c>
      <c r="L9" s="110"/>
      <c r="M9" s="111"/>
      <c r="N9" s="112"/>
      <c r="O9" s="107"/>
      <c r="P9" s="113">
        <v>0.22027745470040358</v>
      </c>
      <c r="Q9" s="114"/>
      <c r="R9" s="115"/>
    </row>
    <row r="10" spans="1:18" x14ac:dyDescent="0.25">
      <c r="B10" s="116"/>
      <c r="C10" s="117"/>
      <c r="D10" s="118"/>
      <c r="E10" s="119"/>
      <c r="F10" s="120"/>
      <c r="G10" s="120"/>
      <c r="H10" s="118"/>
      <c r="I10" s="121"/>
      <c r="J10" s="121"/>
      <c r="K10" s="121"/>
      <c r="L10" s="122"/>
      <c r="M10" s="123"/>
      <c r="N10" s="124"/>
      <c r="O10" s="119"/>
      <c r="P10" s="125"/>
      <c r="Q10" s="126"/>
      <c r="R10" s="127"/>
    </row>
    <row r="11" spans="1:18" x14ac:dyDescent="0.25">
      <c r="B11" s="128"/>
      <c r="C11" s="129"/>
      <c r="D11" s="129"/>
      <c r="E11" s="129"/>
      <c r="F11" s="130" t="s">
        <v>143</v>
      </c>
      <c r="G11" s="130"/>
      <c r="H11" s="130"/>
      <c r="I11" s="131">
        <f>+'01'!C8</f>
        <v>16697771252</v>
      </c>
      <c r="J11" s="131" t="s">
        <v>144</v>
      </c>
      <c r="K11" s="131" t="s">
        <v>144</v>
      </c>
      <c r="L11" s="132" t="s">
        <v>144</v>
      </c>
      <c r="M11" s="129"/>
      <c r="N11" s="129"/>
      <c r="O11" s="129"/>
      <c r="P11" s="133"/>
      <c r="Q11" s="129"/>
      <c r="R11" s="134"/>
    </row>
    <row r="12" spans="1:18" x14ac:dyDescent="0.25">
      <c r="B12" s="128"/>
      <c r="C12" s="129"/>
      <c r="D12" s="129"/>
      <c r="E12" s="129"/>
      <c r="F12" s="130" t="s">
        <v>145</v>
      </c>
      <c r="G12" s="130"/>
      <c r="H12" s="130"/>
      <c r="I12" s="131">
        <f>+'01'!C16</f>
        <v>113632708</v>
      </c>
      <c r="J12" s="131" t="s">
        <v>144</v>
      </c>
      <c r="K12" s="131" t="s">
        <v>144</v>
      </c>
      <c r="L12" s="132" t="s">
        <v>144</v>
      </c>
      <c r="M12" s="129"/>
      <c r="N12" s="129"/>
      <c r="O12" s="129"/>
      <c r="P12" s="129"/>
      <c r="Q12" s="129"/>
      <c r="R12" s="135"/>
    </row>
    <row r="13" spans="1:18" x14ac:dyDescent="0.25">
      <c r="B13" s="128"/>
      <c r="C13" s="129"/>
      <c r="D13" s="129"/>
      <c r="E13" s="129"/>
      <c r="F13" s="130" t="s">
        <v>146</v>
      </c>
      <c r="G13" s="130"/>
      <c r="H13" s="130"/>
      <c r="I13" s="131">
        <v>0</v>
      </c>
      <c r="J13" s="131" t="s">
        <v>144</v>
      </c>
      <c r="K13" s="131" t="s">
        <v>144</v>
      </c>
      <c r="L13" s="132" t="s">
        <v>144</v>
      </c>
      <c r="M13" s="129"/>
      <c r="N13" s="129"/>
      <c r="O13" s="129"/>
      <c r="P13" s="129"/>
      <c r="Q13" s="129"/>
      <c r="R13" s="135"/>
    </row>
    <row r="14" spans="1:18" x14ac:dyDescent="0.25">
      <c r="B14" s="136"/>
      <c r="C14" s="126"/>
      <c r="D14" s="126"/>
      <c r="E14" s="126"/>
      <c r="F14" s="137" t="s">
        <v>147</v>
      </c>
      <c r="G14" s="137"/>
      <c r="H14" s="137"/>
      <c r="I14" s="138">
        <f>+K9+I11-I12</f>
        <v>21431202567</v>
      </c>
      <c r="J14" s="138">
        <f>SUM(J9:J10)</f>
        <v>4847064023</v>
      </c>
      <c r="K14" s="138">
        <f>SUM(K9:K10)</f>
        <v>4847064023</v>
      </c>
      <c r="L14" s="139" t="s">
        <v>144</v>
      </c>
      <c r="M14" s="140"/>
      <c r="N14" s="140"/>
      <c r="O14" s="140"/>
      <c r="P14" s="141"/>
      <c r="Q14" s="126"/>
      <c r="R14" s="127"/>
    </row>
    <row r="16" spans="1:18" x14ac:dyDescent="0.25">
      <c r="K16" s="142"/>
    </row>
    <row r="17" spans="12:16" x14ac:dyDescent="0.25">
      <c r="L17" s="151"/>
      <c r="P17" s="143"/>
    </row>
    <row r="18" spans="12:16" x14ac:dyDescent="0.25">
      <c r="P18" s="143"/>
    </row>
  </sheetData>
  <mergeCells count="5">
    <mergeCell ref="B3:R3"/>
    <mergeCell ref="B4:R4"/>
    <mergeCell ref="B5:R5"/>
    <mergeCell ref="B6:R6"/>
    <mergeCell ref="B7:R7"/>
  </mergeCells>
  <hyperlinks>
    <hyperlink ref="A1" location="INDICE!A1" display="INDICE" xr:uid="{0D71866A-EACD-4826-B720-152B6F74FB30}"/>
  </hyperlink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Y6uSy5vP8s4vbmXyNthm9g8CkKpJQJW9R7Nt66srIi0=</DigestValue>
    </Reference>
    <Reference Type="http://www.w3.org/2000/09/xmldsig#Object" URI="#idOfficeObject">
      <DigestMethod Algorithm="http://www.w3.org/2001/04/xmlenc#sha256"/>
      <DigestValue>KodPDRGbX5OuO6pzj7GmdgfQuCmIFkzeU/v/ToA6Vus=</DigestValue>
    </Reference>
    <Reference Type="http://uri.etsi.org/01903#SignedProperties" URI="#idSignedProperties">
      <Transforms>
        <Transform Algorithm="http://www.w3.org/TR/2001/REC-xml-c14n-20010315"/>
      </Transforms>
      <DigestMethod Algorithm="http://www.w3.org/2001/04/xmlenc#sha256"/>
      <DigestValue>zNwJ0pbpUNox/qI9qwXbdNu1qpPL2cx0E6dWTFU+ZZs=</DigestValue>
    </Reference>
  </SignedInfo>
  <SignatureValue>c/G9VYsJAonbEvgU5Sn454ntJIV2ju/FMt3zRzcOd2rHa+uvuaWWfSHQgNEsev3kikLpNJqGy9FX
gdVpJPGP7U83lPC+wmEyyfjymjRBSPP+z5yBjDr5/O8hYBwywVdnkNhRxaTWooREYc4kKzgHUWT9
oQi7isMiug62reDyj3tLKv8egfif8Y5XV0ReBvg7jdOkahdjEhOkUoWKQCx3AGlOTflLmvlMktDR
i+Jk3QQUapugtnXpw+mxEwmPvHFAXYHaOcQvPgbI84FsdLXrkM3t+TUgnIPk6ds0VcG1Et4JmhW9
z+tzyTMPhUl8oBQiSHTi6oiP6z5sTgLlE3NTtQ==</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eLVczqOyB5I8H/W8CmuASILFwaAwWCtU/IAuwIbvIHA=</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JXp99kbxbEaXqU94O83U5L31VBI354KWnfSWXgLt4QQ=</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sharedStrings.xml?ContentType=application/vnd.openxmlformats-officedocument.spreadsheetml.sharedStrings+xml">
        <DigestMethod Algorithm="http://www.w3.org/2001/04/xmlenc#sha256"/>
        <DigestValue>6JQuzs6v5PyXE0pU6yMmOB/UTuN9D9nOjAIIkk4kykQ=</DigestValue>
      </Reference>
      <Reference URI="/xl/styles.xml?ContentType=application/vnd.openxmlformats-officedocument.spreadsheetml.styles+xml">
        <DigestMethod Algorithm="http://www.w3.org/2001/04/xmlenc#sha256"/>
        <DigestValue>1RGxmkjIlZa/fsHZVl9jumWVc3QxdfYhZyiTslPAScE=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Ji3hVQI0yPwS4vb9L+wIcp+Pdp9QfK4nmxr4rRGx2Hg=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fPE5pqxGB2RufCEwTbdA6O+tMCnO+H8/yQI4UvHQwrg=</DigestValue>
      </Reference>
      <Reference URI="/xl/worksheets/sheet2.xml?ContentType=application/vnd.openxmlformats-officedocument.spreadsheetml.worksheet+xml">
        <DigestMethod Algorithm="http://www.w3.org/2001/04/xmlenc#sha256"/>
        <DigestValue>NBUy5YvvACS7sjUYSGBZjRXJIzwPIkcvDix4ZM2bLFk=</DigestValue>
      </Reference>
      <Reference URI="/xl/worksheets/sheet3.xml?ContentType=application/vnd.openxmlformats-officedocument.spreadsheetml.worksheet+xml">
        <DigestMethod Algorithm="http://www.w3.org/2001/04/xmlenc#sha256"/>
        <DigestValue>3GyCW5zch3vjqU0jJd6tjhfEbduh9E0MSytvE3MAqnU=</DigestValue>
      </Reference>
      <Reference URI="/xl/worksheets/sheet4.xml?ContentType=application/vnd.openxmlformats-officedocument.spreadsheetml.worksheet+xml">
        <DigestMethod Algorithm="http://www.w3.org/2001/04/xmlenc#sha256"/>
        <DigestValue>XSvzS+RYaqwh4+4w/KAvyBzbhLUjqK9oG0GwXawhZb0=</DigestValue>
      </Reference>
      <Reference URI="/xl/worksheets/sheet5.xml?ContentType=application/vnd.openxmlformats-officedocument.spreadsheetml.worksheet+xml">
        <DigestMethod Algorithm="http://www.w3.org/2001/04/xmlenc#sha256"/>
        <DigestValue>IPcMQvk+Bi9hk63KuBlSnbjiMPjVi53+F29nrw5keVw=</DigestValue>
      </Reference>
      <Reference URI="/xl/worksheets/sheet6.xml?ContentType=application/vnd.openxmlformats-officedocument.spreadsheetml.worksheet+xml">
        <DigestMethod Algorithm="http://www.w3.org/2001/04/xmlenc#sha256"/>
        <DigestValue>0HGGupUBIMKx1TOgtg4+bSe7qalYKbI0RA5LsnqGQm0=</DigestValue>
      </Reference>
      <Reference URI="/xl/worksheets/sheet7.xml?ContentType=application/vnd.openxmlformats-officedocument.spreadsheetml.worksheet+xml">
        <DigestMethod Algorithm="http://www.w3.org/2001/04/xmlenc#sha256"/>
        <DigestValue>XL/SxqlxIP/Hvi0QzLAvAbJla61MQMDmBl9X1DUhtyQ=</DigestValue>
      </Reference>
      <Reference URI="/xl/worksheets/sheet8.xml?ContentType=application/vnd.openxmlformats-officedocument.spreadsheetml.worksheet+xml">
        <DigestMethod Algorithm="http://www.w3.org/2001/04/xmlenc#sha256"/>
        <DigestValue>vyi6OwXDJQIkqQaqHxXsIlPWtfOlhZw4KWWvxrJgfNc=</DigestValue>
      </Reference>
    </Manifest>
    <SignatureProperties>
      <SignatureProperty Id="idSignatureTime" Target="#idPackageSignature">
        <mdssi:SignatureTime xmlns:mdssi="http://schemas.openxmlformats.org/package/2006/digital-signature">
          <mdssi:Format>YYYY-MM-DDThh:mm:ssTZD</mdssi:Format>
          <mdssi:Value>2022-06-01T18:12:37Z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2022-06-01T18:12:37Z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0wjJbl6siu/j1i+IKafUKIr+rIxJsZ+q+gHnPP0RJ18=</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rYgxjHAA/Vo9LiaKY6VvxhrgmohQjG2SpTzkMCFAsxc=</DigestValue>
    </Reference>
  </SignedInfo>
  <SignatureValue>M9Iz1Ud2ge19WgB2qXFjfETcxHbeobXdqFddqf1JSl8/WLJhg+zXuxc2I+BRfKbYWAOigznZ4R3L
PqDEBG0ec29T/HasR/00kqxVT9F8ZJ4tkWSL5Qa4ORiVUO7FdH74Qp+jTPxmLbWN4jkymuUx4fNJ
VSZSuk5ekqZ1XRMp461ysHfFn+Ed+ckgg5hDkmRv5Tyar8KLXQ8yEwLCCX7Mw58+cpX+RT4PCoak
DlDjWcWqWRRHx07BLwNZeVfgCh6ccyg5qhnBrrkaC7gxowpipHXsc8cRRSTuQdxH49Z5BZBXSsVf
j1nWPQ121tb62Gszfgt4DB4Ecc7ykAKvlaHoLg==</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eLVczqOyB5I8H/W8CmuASILFwaAwWCtU/IAuwIbvIHA=</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JXp99kbxbEaXqU94O83U5L31VBI354KWnfSWXgLt4QQ=</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sharedStrings.xml?ContentType=application/vnd.openxmlformats-officedocument.spreadsheetml.sharedStrings+xml">
        <DigestMethod Algorithm="http://www.w3.org/2001/04/xmlenc#sha256"/>
        <DigestValue>6JQuzs6v5PyXE0pU6yMmOB/UTuN9D9nOjAIIkk4kykQ=</DigestValue>
      </Reference>
      <Reference URI="/xl/styles.xml?ContentType=application/vnd.openxmlformats-officedocument.spreadsheetml.styles+xml">
        <DigestMethod Algorithm="http://www.w3.org/2001/04/xmlenc#sha256"/>
        <DigestValue>1RGxmkjIlZa/fsHZVl9jumWVc3QxdfYhZyiTslPAScE=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Ji3hVQI0yPwS4vb9L+wIcp+Pdp9QfK4nmxr4rRGx2Hg=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fPE5pqxGB2RufCEwTbdA6O+tMCnO+H8/yQI4UvHQwrg=</DigestValue>
      </Reference>
      <Reference URI="/xl/worksheets/sheet2.xml?ContentType=application/vnd.openxmlformats-officedocument.spreadsheetml.worksheet+xml">
        <DigestMethod Algorithm="http://www.w3.org/2001/04/xmlenc#sha256"/>
        <DigestValue>NBUy5YvvACS7sjUYSGBZjRXJIzwPIkcvDix4ZM2bLFk=</DigestValue>
      </Reference>
      <Reference URI="/xl/worksheets/sheet3.xml?ContentType=application/vnd.openxmlformats-officedocument.spreadsheetml.worksheet+xml">
        <DigestMethod Algorithm="http://www.w3.org/2001/04/xmlenc#sha256"/>
        <DigestValue>3GyCW5zch3vjqU0jJd6tjhfEbduh9E0MSytvE3MAqnU=</DigestValue>
      </Reference>
      <Reference URI="/xl/worksheets/sheet4.xml?ContentType=application/vnd.openxmlformats-officedocument.spreadsheetml.worksheet+xml">
        <DigestMethod Algorithm="http://www.w3.org/2001/04/xmlenc#sha256"/>
        <DigestValue>XSvzS+RYaqwh4+4w/KAvyBzbhLUjqK9oG0GwXawhZb0=</DigestValue>
      </Reference>
      <Reference URI="/xl/worksheets/sheet5.xml?ContentType=application/vnd.openxmlformats-officedocument.spreadsheetml.worksheet+xml">
        <DigestMethod Algorithm="http://www.w3.org/2001/04/xmlenc#sha256"/>
        <DigestValue>IPcMQvk+Bi9hk63KuBlSnbjiMPjVi53+F29nrw5keVw=</DigestValue>
      </Reference>
      <Reference URI="/xl/worksheets/sheet6.xml?ContentType=application/vnd.openxmlformats-officedocument.spreadsheetml.worksheet+xml">
        <DigestMethod Algorithm="http://www.w3.org/2001/04/xmlenc#sha256"/>
        <DigestValue>0HGGupUBIMKx1TOgtg4+bSe7qalYKbI0RA5LsnqGQm0=</DigestValue>
      </Reference>
      <Reference URI="/xl/worksheets/sheet7.xml?ContentType=application/vnd.openxmlformats-officedocument.spreadsheetml.worksheet+xml">
        <DigestMethod Algorithm="http://www.w3.org/2001/04/xmlenc#sha256"/>
        <DigestValue>XL/SxqlxIP/Hvi0QzLAvAbJla61MQMDmBl9X1DUhtyQ=</DigestValue>
      </Reference>
      <Reference URI="/xl/worksheets/sheet8.xml?ContentType=application/vnd.openxmlformats-officedocument.spreadsheetml.worksheet+xml">
        <DigestMethod Algorithm="http://www.w3.org/2001/04/xmlenc#sha256"/>
        <DigestValue>vyi6OwXDJQIkqQaqHxXsIlPWtfOlhZw4KWWvxrJgfNc=</DigestValue>
      </Reference>
    </Manifest>
    <SignatureProperties>
      <SignatureProperty Id="idSignatureTime" Target="#idPackageSignature">
        <mdssi:SignatureTime xmlns:mdssi="http://schemas.openxmlformats.org/package/2006/digital-signature">
          <mdssi:Format>YYYY-MM-DDThh:mm:ssTZD</mdssi:Format>
          <mdssi:Value>2022-06-01T19:31:46Z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2022-06-01T19:31:46Z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ZuBCgyDFVOg0V43TqiwJ22WtuiC6YJ0o2Axyr+/5oAM=</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YJTsNCKoJb1JkKWZZ8SzakcyWOjidgQniMWjnLW1BxU=</DigestValue>
    </Reference>
  </SignedInfo>
  <SignatureValue>rZy1V0M8yS4RCuN7UWvw0LUB9nkG/Uw9Fcyn6Or63yqLSNlOoUbR82L6o80VxcfAmsRyqlY/ld4C
o2nw+XLW0xMSvLvd1ReOwFLBMoCPo8bHHnY13BjL3uINJzXYqdgPN8MaR/UO4RGytvFF5SeUeLcW
qS9PFciU6GjohB8c365Xo//Lkjkud1eBymsna4TGEHjmiqOsLaN/OTjY5x9f8teJ6Mzz3px/EG7K
iH+eV3XAlOpipYR+Pem8L+IeLMPWAh4uxCG+nTKoUeCeV34hCZX0vs2PK2TtDKlfTIT14uI7X6pz
4tXLwoqX5uWbutKwbtxBYuDZ5g1mpS32lyOY/Q==</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eLVczqOyB5I8H/W8CmuASILFwaAwWCtU/IAuwIbvIHA=</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JXp99kbxbEaXqU94O83U5L31VBI354KWnfSWXgLt4QQ=</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sharedStrings.xml?ContentType=application/vnd.openxmlformats-officedocument.spreadsheetml.sharedStrings+xml">
        <DigestMethod Algorithm="http://www.w3.org/2001/04/xmlenc#sha256"/>
        <DigestValue>6JQuzs6v5PyXE0pU6yMmOB/UTuN9D9nOjAIIkk4kykQ=</DigestValue>
      </Reference>
      <Reference URI="/xl/styles.xml?ContentType=application/vnd.openxmlformats-officedocument.spreadsheetml.styles+xml">
        <DigestMethod Algorithm="http://www.w3.org/2001/04/xmlenc#sha256"/>
        <DigestValue>1RGxmkjIlZa/fsHZVl9jumWVc3QxdfYhZyiTslPAScE=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Ji3hVQI0yPwS4vb9L+wIcp+Pdp9QfK4nmxr4rRGx2Hg=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fPE5pqxGB2RufCEwTbdA6O+tMCnO+H8/yQI4UvHQwrg=</DigestValue>
      </Reference>
      <Reference URI="/xl/worksheets/sheet2.xml?ContentType=application/vnd.openxmlformats-officedocument.spreadsheetml.worksheet+xml">
        <DigestMethod Algorithm="http://www.w3.org/2001/04/xmlenc#sha256"/>
        <DigestValue>NBUy5YvvACS7sjUYSGBZjRXJIzwPIkcvDix4ZM2bLFk=</DigestValue>
      </Reference>
      <Reference URI="/xl/worksheets/sheet3.xml?ContentType=application/vnd.openxmlformats-officedocument.spreadsheetml.worksheet+xml">
        <DigestMethod Algorithm="http://www.w3.org/2001/04/xmlenc#sha256"/>
        <DigestValue>3GyCW5zch3vjqU0jJd6tjhfEbduh9E0MSytvE3MAqnU=</DigestValue>
      </Reference>
      <Reference URI="/xl/worksheets/sheet4.xml?ContentType=application/vnd.openxmlformats-officedocument.spreadsheetml.worksheet+xml">
        <DigestMethod Algorithm="http://www.w3.org/2001/04/xmlenc#sha256"/>
        <DigestValue>XSvzS+RYaqwh4+4w/KAvyBzbhLUjqK9oG0GwXawhZb0=</DigestValue>
      </Reference>
      <Reference URI="/xl/worksheets/sheet5.xml?ContentType=application/vnd.openxmlformats-officedocument.spreadsheetml.worksheet+xml">
        <DigestMethod Algorithm="http://www.w3.org/2001/04/xmlenc#sha256"/>
        <DigestValue>IPcMQvk+Bi9hk63KuBlSnbjiMPjVi53+F29nrw5keVw=</DigestValue>
      </Reference>
      <Reference URI="/xl/worksheets/sheet6.xml?ContentType=application/vnd.openxmlformats-officedocument.spreadsheetml.worksheet+xml">
        <DigestMethod Algorithm="http://www.w3.org/2001/04/xmlenc#sha256"/>
        <DigestValue>0HGGupUBIMKx1TOgtg4+bSe7qalYKbI0RA5LsnqGQm0=</DigestValue>
      </Reference>
      <Reference URI="/xl/worksheets/sheet7.xml?ContentType=application/vnd.openxmlformats-officedocument.spreadsheetml.worksheet+xml">
        <DigestMethod Algorithm="http://www.w3.org/2001/04/xmlenc#sha256"/>
        <DigestValue>XL/SxqlxIP/Hvi0QzLAvAbJla61MQMDmBl9X1DUhtyQ=</DigestValue>
      </Reference>
      <Reference URI="/xl/worksheets/sheet8.xml?ContentType=application/vnd.openxmlformats-officedocument.spreadsheetml.worksheet+xml">
        <DigestMethod Algorithm="http://www.w3.org/2001/04/xmlenc#sha256"/>
        <DigestValue>vyi6OwXDJQIkqQaqHxXsIlPWtfOlhZw4KWWvxrJgfNc=</DigestValue>
      </Reference>
    </Manifest>
    <SignatureProperties>
      <SignatureProperty Id="idSignatureTime" Target="#idPackageSignature">
        <mdssi:SignatureTime xmlns:mdssi="http://schemas.openxmlformats.org/package/2006/digital-signature">
          <mdssi:Format>YYYY-MM-DDThh:mm:ssTZD</mdssi:Format>
          <mdssi:Value>2022-06-01T19:42:14Z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2022-06-01T19:42:14Z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2022-06-01T18:12:16Z</dcterms:modified>
</cp:coreProperties>
</file>