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0" documentId="10_ncr:200_{D447D4B4-DAE7-4404-A782-BA210A4E14DA}" xr6:coauthVersionLast="47" xr6:coauthVersionMax="47" xr10:uidLastSave="{00000000-0000-0000-0000-000000000000}"/>
  <bookViews>
    <workbookView xWindow="-120" yWindow="-120" windowWidth="20730" windowHeight="11160" tabRatio="914"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25" l="1"/>
  <c r="D13" i="25"/>
  <c r="C13" i="25"/>
  <c r="E8" i="25"/>
  <c r="I13" i="28"/>
  <c r="I11" i="28"/>
  <c r="I10" i="28"/>
  <c r="D98" i="27"/>
  <c r="C118" i="27"/>
  <c r="C13" i="23"/>
  <c r="C17" i="24" l="1"/>
  <c r="E98" i="27" l="1"/>
  <c r="K13" i="28"/>
  <c r="J13" i="28"/>
  <c r="E97" i="27"/>
  <c r="D97" i="27"/>
  <c r="D7" i="24" l="1"/>
  <c r="D7" i="26" s="1"/>
  <c r="D133" i="27"/>
  <c r="E126" i="27"/>
  <c r="D118" i="27"/>
  <c r="E100" i="27"/>
  <c r="D115" i="27"/>
  <c r="E87" i="27"/>
  <c r="E89" i="27" s="1"/>
  <c r="E86" i="27"/>
  <c r="E88" i="27" s="1"/>
  <c r="C29" i="26"/>
  <c r="C24" i="26"/>
  <c r="C31" i="26" l="1"/>
  <c r="D131" i="27"/>
  <c r="E123" i="27"/>
  <c r="D126" i="27"/>
  <c r="C18" i="23"/>
  <c r="C133" i="27"/>
  <c r="D100" i="27"/>
  <c r="C115" i="27"/>
  <c r="C131" i="27" s="1"/>
  <c r="C87" i="27"/>
  <c r="C89" i="27" s="1"/>
  <c r="C86" i="27"/>
  <c r="C88" i="27" s="1"/>
  <c r="D123" i="27" l="1"/>
  <c r="C12" i="25" l="1"/>
  <c r="C11" i="24" l="1"/>
  <c r="C18" i="24" s="1"/>
  <c r="C19" i="23" l="1"/>
  <c r="C21" i="23" s="1"/>
  <c r="C7" i="24" l="1"/>
  <c r="C7" i="26" s="1"/>
</calcChain>
</file>

<file path=xl/sharedStrings.xml><?xml version="1.0" encoding="utf-8"?>
<sst xmlns="http://schemas.openxmlformats.org/spreadsheetml/2006/main" count="243" uniqueCount="173">
  <si>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</si>
  <si>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</si>
  <si>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</si>
  <si>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</si>
  <si>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</si>
  <si>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</si>
  <si>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</si>
  <si>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</si>
  <si>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</si>
  <si>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</si>
  <si>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</si>
  <si>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</si>
  <si>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</si>
  <si>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</si>
  <si>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</si>
  <si>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</si>
  <si>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</si>
  <si>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</si>
  <si>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</si>
  <si>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</si>
  <si>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</si>
  <si>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</si>
  <si>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</si>
  <si>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</si>
  <si>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</si>
  <si>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</si>
  <si>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</si>
  <si>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</si>
  <si>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</si>
  <si>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</si>
  <si>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</si>
  <si>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</si>
  <si>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</si>
  <si>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</si>
  <si>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</si>
  <si>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</si>
  <si>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</si>
  <si>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</si>
  <si>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</si>
  <si>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</si>
  <si>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</si>
  <si>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</si>
  <si>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</si>
  <si>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Instrumento</t>
  </si>
  <si>
    <t>Emisor</t>
  </si>
  <si>
    <t>Sector</t>
  </si>
  <si>
    <t>País</t>
  </si>
  <si>
    <t>Fecha
Compra</t>
  </si>
  <si>
    <t>Fecha
 Vto.</t>
  </si>
  <si>
    <t>Moneda</t>
  </si>
  <si>
    <t>Monto</t>
  </si>
  <si>
    <t>Val. Compra</t>
  </si>
  <si>
    <t>Val. Contable</t>
  </si>
  <si>
    <t>Val. Nominal</t>
  </si>
  <si>
    <t>Tasa</t>
  </si>
  <si>
    <t>COMPOSICIÓN DE LAS INVERSIONES DEL FONDO</t>
  </si>
  <si>
    <t>Intereses vencimientos de cupones</t>
  </si>
  <si>
    <t>Intereses Devengados</t>
  </si>
  <si>
    <t>Ganancia ordinaria del período</t>
  </si>
  <si>
    <t>(Aumento) Disminución Deudores por operaciones</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</si>
  <si>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</si>
  <si>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</si>
  <si>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</si>
  <si>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</si>
  <si>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</si>
  <si>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</si>
  <si>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</si>
  <si>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</si>
  <si>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</si>
  <si>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Inversiones</t>
  </si>
  <si>
    <t>COMPOSICION DE LAS INVERSIONES DEL FONDO</t>
  </si>
  <si>
    <t>% 
Precio 
de 
Mercado</t>
  </si>
  <si>
    <t>En USD.</t>
  </si>
  <si>
    <t>(DOLARES)</t>
  </si>
  <si>
    <t>%
De las Inversiones con Relac. al Pat. Neto del Fondo</t>
  </si>
  <si>
    <t>%
De las Inversiones por Grupo Económico</t>
  </si>
  <si>
    <t>%
De las Inversiones en Relac. al Pat. Neto del Emisor</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</si>
  <si>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</si>
  <si>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</si>
  <si>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</si>
  <si>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</si>
  <si>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</si>
  <si>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</si>
  <si>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</si>
  <si>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</si>
  <si>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</si>
  <si>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Op Repo</t>
  </si>
  <si>
    <t>Intereses Cobrados</t>
  </si>
  <si>
    <t>%
Según Reglamento Interno</t>
  </si>
  <si>
    <t>FONDO DE INVERSIÓN NAVES INDUSTRIALES</t>
  </si>
  <si>
    <t>Resultado por tenencia de inversiones</t>
  </si>
  <si>
    <t>LA ADMINISTRADORA será responsable de la administración del FONDO DE INVERSIÓN NAVES INDUSTRIALES, que en adelante se denominará FONDO NAVES, registrado en la Comisión Nacional de Valores de conformidad con la Resolución Nº 19E/20 de fecha 02/07/2020, el cual se regirá por el REGLAMENTO INTERNO, aprobado por Resolución 19E/20 de fecha 02/07/2020. El objeto del FONDO NAVES será invertir en la construcción de galpones industriales. Está dirigido a personas físicas y jurídicas. El riesgo del inversionista estará determinado por la naturaleza de los activos del FONDO NAVES, de acuerdo con lo expuesto en la política de inversiones.</t>
  </si>
  <si>
    <t>SIN MOVIMIENTO</t>
  </si>
  <si>
    <t>ANEXO I</t>
  </si>
  <si>
    <t>Las 2 Notas y el Anexo I que acompañan son parte integrante de estos Estados Financieros</t>
  </si>
  <si>
    <t>ÍNDICE</t>
  </si>
  <si>
    <t xml:space="preserve">    2.2) Entidad encargada de la Custodia</t>
  </si>
  <si>
    <t>3) Criterios Contables Aplicados</t>
  </si>
  <si>
    <t>Tipo de cambio comprador</t>
  </si>
  <si>
    <t xml:space="preserve">Tipo de cambio vendedor       </t>
  </si>
  <si>
    <t>Los estados financieros se han preparado de acuerdo con normas contables y criterios de valuación dictados por la Comisión Nacional de Valores y con normas de información financiera vigentes en el Paraguay.</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</si>
  <si>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</si>
  <si>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</si>
  <si>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</si>
  <si>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</si>
  <si>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DETALLE</t>
  </si>
  <si>
    <t>MONEDA EXTRANJERA</t>
  </si>
  <si>
    <t>CAMBIO VIGENTE</t>
  </si>
  <si>
    <t>CLASE</t>
  </si>
  <si>
    <t>MONTO</t>
  </si>
  <si>
    <t>ACTIVOS</t>
  </si>
  <si>
    <t>Disponibilidad</t>
  </si>
  <si>
    <t>USD</t>
  </si>
  <si>
    <t>PASIVOS</t>
  </si>
  <si>
    <t>Crédito</t>
  </si>
  <si>
    <t>Obligaciones</t>
  </si>
  <si>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</si>
  <si>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t>Concepto</t>
  </si>
  <si>
    <t>Tipo de Cambio Actual</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</si>
  <si>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</si>
  <si>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</si>
  <si>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</si>
  <si>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</si>
  <si>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_Gastos Operacionales y comisión de la Sociedad Administradora:</t>
  </si>
  <si>
    <t>Otros</t>
  </si>
  <si>
    <t>TOTAL</t>
  </si>
  <si>
    <t>_Información Estadística</t>
  </si>
  <si>
    <t>MES</t>
  </si>
  <si>
    <t>VALOR CUOTA</t>
  </si>
  <si>
    <t>PATRIMONIO NETO DEL FONDO</t>
  </si>
  <si>
    <t>N° DE PARTICIPES</t>
  </si>
  <si>
    <t>4) Composición de las Cuentas</t>
  </si>
  <si>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</si>
  <si>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t>CUENTAS</t>
  </si>
  <si>
    <r>
      <rPr>
        <sz val="11"/>
        <rFont val="Museo Sans 100"/>
        <family val="3"/>
      </rPr>
      <t>Banco GNB Paraguay</t>
    </r>
  </si>
  <si>
    <r>
      <rPr>
        <sz val="11"/>
        <rFont val="Museo Sans 100"/>
        <family val="3"/>
      </rPr>
      <t>Fondo Mutuo Disponible USD</t>
    </r>
  </si>
  <si>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periodo.</t>
    </r>
  </si>
  <si>
    <r>
      <t xml:space="preserve">Disponibilidades </t>
    </r>
    <r>
      <rPr>
        <b/>
        <sz val="11"/>
        <color rgb="FF000000"/>
        <rFont val="Museo Sans 100"/>
        <family val="3"/>
      </rPr>
      <t>(Nota 4.1)</t>
    </r>
  </si>
  <si>
    <t>Fiscales</t>
  </si>
  <si>
    <t>Detalle</t>
  </si>
  <si>
    <t>IVA</t>
  </si>
  <si>
    <r>
      <t xml:space="preserve">    </t>
    </r>
    <r>
      <rPr>
        <b/>
        <sz val="11"/>
        <color theme="1"/>
        <rFont val="Museo Sans 100"/>
        <family val="3"/>
      </rPr>
      <t xml:space="preserve">4.2) Otros Créditos: </t>
    </r>
    <r>
      <rPr>
        <sz val="11"/>
        <color theme="1"/>
        <rFont val="Museo Sans 100"/>
        <family val="3"/>
      </rPr>
      <t>El detalle es el siguiente</t>
    </r>
  </si>
  <si>
    <r>
      <t xml:space="preserve">Otros Créditos </t>
    </r>
    <r>
      <rPr>
        <b/>
        <sz val="11"/>
        <color theme="1"/>
        <rFont val="Museo Sans 100"/>
        <family val="3"/>
      </rPr>
      <t>(Nota 4.2)</t>
    </r>
  </si>
  <si>
    <r>
      <t xml:space="preserve">Comisiones a pagar a la administradora </t>
    </r>
    <r>
      <rPr>
        <b/>
        <sz val="11"/>
        <color rgb="FF000000"/>
        <rFont val="Museo Sans 100"/>
        <family val="3"/>
      </rPr>
      <t>(Nota 4.3)</t>
    </r>
  </si>
  <si>
    <r>
      <t xml:space="preserve">Otros Egresos </t>
    </r>
    <r>
      <rPr>
        <b/>
        <sz val="11"/>
        <color theme="1"/>
        <rFont val="Museo Sans 100"/>
        <family val="3"/>
      </rPr>
      <t>(Nota 4.5)</t>
    </r>
  </si>
  <si>
    <r>
      <t xml:space="preserve">Otros Ingresos </t>
    </r>
    <r>
      <rPr>
        <b/>
        <sz val="11"/>
        <color theme="1"/>
        <rFont val="Museo Sans 100"/>
        <family val="3"/>
      </rPr>
      <t>(Nota 4.5)</t>
    </r>
  </si>
  <si>
    <t>La comisión de administración que se está utilizando es de 1,30% anual más IVA. Esta comisión se calcula diariamente de los fondos bajo manejo y se pagan mensualmente a la administradora, generalmente el primer día hábil siguiente al cierre del mes anterior.</t>
  </si>
  <si>
    <t>Cadiem AFPISA, es la encargada de la custodia de activos del Fondo. Si hubiese títulos físicos serán resguardados en una Caja de Seguridad en el Banco Familiar SAECA.</t>
  </si>
  <si>
    <t>1er. TRIMESTRE</t>
  </si>
  <si>
    <t>Enero</t>
  </si>
  <si>
    <t>Febrero</t>
  </si>
  <si>
    <t>Marzo</t>
  </si>
  <si>
    <t>Ventas de Instrumentos</t>
  </si>
  <si>
    <t>ESTADOS FINANCIEROS
FONDO DE INVERSIÓN NAVES INDUSTRIALES
s/ Res. N° 30 /2021</t>
  </si>
  <si>
    <t>Gastos a Amortizar</t>
  </si>
  <si>
    <t>Proyecto</t>
  </si>
  <si>
    <t>Inmueble</t>
  </si>
  <si>
    <t>Inmobiliario</t>
  </si>
  <si>
    <t>Paraguay</t>
  </si>
  <si>
    <t>TOTAL DISPONIBILIDADES</t>
  </si>
  <si>
    <t xml:space="preserve">-   </t>
  </si>
  <si>
    <t>TOTAL COMISION ACUMULADA</t>
  </si>
  <si>
    <t>(-) TOTAL DEVOLUCION DE COMISION</t>
  </si>
  <si>
    <t>TOTAL GENERAL</t>
  </si>
  <si>
    <t>Inversiones ANEXO I</t>
  </si>
  <si>
    <t>TOTAL 31/03/2022</t>
  </si>
  <si>
    <t>Correspondiente al 31/03/2022 con cifras comparativas al 31/03/2021</t>
  </si>
  <si>
    <t xml:space="preserve">El período que cubre los Estados Contables es del 01 de enero al 31 de marzo del 2022 de forma comparativa con el mismo periodo del año anterior. </t>
  </si>
  <si>
    <t>SALDO AL 31/03/2022</t>
  </si>
  <si>
    <t>Correspondiente al 31/03/2022 con cifras comparativas al 31/12/2021</t>
  </si>
  <si>
    <t>Monto Ajustado 31/03/2022 (Gs)</t>
  </si>
  <si>
    <t>Tipo de Cambio 31/03/2021</t>
  </si>
  <si>
    <t>Monto Ajustado 31/03/2021 (Gs)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</si>
</sst>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 #,##0_-;_-* &quot;-&quot;_-;_-@_-"/>
    <numFmt numFmtId="165" formatCode="_-* #,##0.00_-;\-* #,##0.00_-;_-* &quot;-&quot;??_-;_-@_-"/>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0_);\(#,##0\);\ &quot;-&quot;_)"/>
    <numFmt numFmtId="171" formatCode="#,##0.00\'%\'"/>
    <numFmt numFmtId="173"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u/>
      <sz val="11"/>
      <color theme="10"/>
      <name val="Museo Sans 100"/>
      <family val="3"/>
    </font>
    <font>
      <b/>
      <sz val="11"/>
      <color theme="1"/>
      <name val="Museo Sans 100"/>
      <family val="3"/>
    </font>
    <font>
      <sz val="11"/>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b/>
      <sz val="11"/>
      <name val="Museo Sans 100"/>
      <family val="3"/>
    </font>
    <font>
      <u/>
      <sz val="11"/>
      <color theme="1"/>
      <name val="Museo Sans 100"/>
      <family val="3"/>
    </font>
    <font>
      <sz val="11"/>
      <color indexed="8"/>
      <name val="Museo Sans 100"/>
      <family val="3"/>
    </font>
    <font>
      <b/>
      <sz val="11"/>
      <color indexed="8"/>
      <name val="Museo Sans 100"/>
      <family val="3"/>
    </font>
    <font>
      <b/>
      <u/>
      <sz val="11"/>
      <color indexed="8"/>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7" fillId="0" borderId="0" xfId="0" applyFont="1"/>
    <xf numFmtId="0" fontId="8" fillId="0" borderId="0" xfId="9" applyFont="1"/>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7" fillId="0" borderId="3" xfId="0" applyFont="1" applyBorder="1"/>
    <xf numFmtId="0" fontId="9" fillId="0" borderId="0" xfId="0" applyFont="1"/>
    <xf numFmtId="164" fontId="7" fillId="0" borderId="0" xfId="1" applyFont="1"/>
    <xf numFmtId="164" fontId="7" fillId="0" borderId="0" xfId="0" applyNumberFormat="1" applyFont="1"/>
    <xf numFmtId="0" fontId="7" fillId="0" borderId="2" xfId="0" applyFont="1" applyBorder="1"/>
    <xf numFmtId="164" fontId="7" fillId="0" borderId="2" xfId="1" applyFont="1" applyBorder="1"/>
    <xf numFmtId="164" fontId="7" fillId="0" borderId="3" xfId="1" applyFont="1" applyBorder="1"/>
    <xf numFmtId="164" fontId="7" fillId="0" borderId="4" xfId="1" applyFont="1" applyBorder="1"/>
    <xf numFmtId="0" fontId="9" fillId="0" borderId="1" xfId="0" applyFont="1" applyBorder="1"/>
    <xf numFmtId="0" fontId="8" fillId="0" borderId="0" xfId="9" applyFont="1" applyAlignment="1">
      <alignment horizontal="left" vertical="top"/>
    </xf>
    <xf numFmtId="167" fontId="7" fillId="0" borderId="2" xfId="1" applyNumberFormat="1" applyFont="1" applyBorder="1"/>
    <xf numFmtId="167" fontId="7" fillId="0" borderId="3" xfId="1" applyNumberFormat="1" applyFont="1" applyBorder="1"/>
    <xf numFmtId="167" fontId="7" fillId="0" borderId="0" xfId="1" applyNumberFormat="1" applyFont="1"/>
    <xf numFmtId="165" fontId="7" fillId="0" borderId="0" xfId="0" applyNumberFormat="1" applyFont="1"/>
    <xf numFmtId="167" fontId="9" fillId="0" borderId="1" xfId="1" applyNumberFormat="1" applyFont="1" applyBorder="1"/>
    <xf numFmtId="0" fontId="11" fillId="0" borderId="8" xfId="0" applyFont="1" applyBorder="1"/>
    <xf numFmtId="167" fontId="9" fillId="0" borderId="2" xfId="1" applyNumberFormat="1" applyFont="1" applyBorder="1"/>
    <xf numFmtId="167" fontId="9" fillId="0" borderId="3" xfId="1" applyNumberFormat="1" applyFont="1" applyBorder="1"/>
    <xf numFmtId="0" fontId="7" fillId="0" borderId="8" xfId="0" applyFont="1" applyBorder="1"/>
    <xf numFmtId="0" fontId="9" fillId="0" borderId="8" xfId="0" applyFont="1" applyBorder="1"/>
    <xf numFmtId="167" fontId="7" fillId="0" borderId="4" xfId="1" applyNumberFormat="1" applyFont="1" applyBorder="1"/>
    <xf numFmtId="0" fontId="9" fillId="0" borderId="1" xfId="0" applyFont="1" applyBorder="1" applyAlignment="1">
      <alignment horizontal="left" vertical="center" wrapText="1"/>
    </xf>
    <xf numFmtId="167" fontId="9" fillId="0" borderId="1" xfId="1" applyNumberFormat="1" applyFont="1" applyBorder="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horizontal="left" wrapText="1"/>
    </xf>
    <xf numFmtId="0" fontId="9" fillId="0" borderId="0" xfId="0" applyFont="1" applyAlignment="1">
      <alignment horizontal="left" wrapText="1"/>
    </xf>
    <xf numFmtId="167" fontId="7" fillId="0" borderId="9" xfId="1" applyNumberFormat="1" applyFont="1" applyBorder="1" applyAlignment="1">
      <alignment horizontal="center"/>
    </xf>
    <xf numFmtId="167" fontId="9" fillId="0" borderId="1" xfId="1" applyNumberFormat="1" applyFont="1" applyBorder="1" applyAlignment="1">
      <alignment horizontal="center"/>
    </xf>
    <xf numFmtId="167" fontId="7" fillId="0" borderId="0" xfId="0" applyNumberFormat="1" applyFont="1"/>
    <xf numFmtId="0" fontId="9" fillId="0" borderId="1" xfId="0" applyFont="1" applyBorder="1" applyAlignment="1">
      <alignment horizontal="center"/>
    </xf>
    <xf numFmtId="0" fontId="9" fillId="0" borderId="2" xfId="0" applyFont="1" applyBorder="1"/>
    <xf numFmtId="0" fontId="9" fillId="0" borderId="4" xfId="0" applyFont="1" applyBorder="1"/>
    <xf numFmtId="167" fontId="9" fillId="0" borderId="4" xfId="1" applyNumberFormat="1" applyFont="1" applyBorder="1"/>
    <xf numFmtId="14" fontId="9" fillId="0" borderId="1" xfId="0" applyNumberFormat="1" applyFont="1" applyBorder="1" applyAlignment="1">
      <alignment horizontal="center"/>
    </xf>
    <xf numFmtId="0" fontId="9" fillId="0" borderId="5" xfId="0" applyFont="1" applyBorder="1"/>
    <xf numFmtId="167" fontId="9" fillId="0" borderId="6" xfId="1" applyNumberFormat="1" applyFont="1" applyBorder="1"/>
    <xf numFmtId="0" fontId="14" fillId="2" borderId="3" xfId="0" applyFont="1" applyFill="1" applyBorder="1" applyAlignment="1">
      <alignment vertical="center"/>
    </xf>
    <xf numFmtId="0" fontId="13" fillId="2" borderId="1"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horizontal="left" vertical="center"/>
    </xf>
    <xf numFmtId="166" fontId="13" fillId="2" borderId="0" xfId="1" applyNumberFormat="1" applyFont="1" applyFill="1" applyAlignment="1">
      <alignment horizontal="center" vertical="center"/>
    </xf>
    <xf numFmtId="3" fontId="15" fillId="0" borderId="0" xfId="0" applyNumberFormat="1" applyFont="1" applyAlignment="1">
      <alignment vertical="top"/>
    </xf>
    <xf numFmtId="166" fontId="7" fillId="0" borderId="0" xfId="1" applyNumberFormat="1" applyFont="1"/>
    <xf numFmtId="168" fontId="7" fillId="0" borderId="0" xfId="0" applyNumberFormat="1" applyFont="1"/>
    <xf numFmtId="49" fontId="7" fillId="0" borderId="0" xfId="0" applyNumberFormat="1" applyFont="1" applyAlignment="1">
      <alignment horizontal="center" vertical="center"/>
    </xf>
    <xf numFmtId="0" fontId="9" fillId="3" borderId="0" xfId="0" applyFont="1" applyFill="1"/>
    <xf numFmtId="0" fontId="10" fillId="0" borderId="0" xfId="2" applyFont="1" applyAlignment="1">
      <alignment horizontal="left" vertical="top"/>
    </xf>
    <xf numFmtId="0" fontId="10" fillId="0" borderId="0" xfId="2" applyFont="1"/>
    <xf numFmtId="0" fontId="10" fillId="0" borderId="0" xfId="0" applyFont="1"/>
    <xf numFmtId="0" fontId="10" fillId="0" borderId="0" xfId="0" applyFont="1" applyAlignment="1">
      <alignment horizontal="center" vertical="center" wrapText="1"/>
    </xf>
    <xf numFmtId="0" fontId="16" fillId="0" borderId="1" xfId="2" applyFont="1" applyBorder="1" applyAlignment="1">
      <alignment horizontal="center" vertical="center" wrapText="1"/>
    </xf>
    <xf numFmtId="49" fontId="7" fillId="3" borderId="0" xfId="0" applyNumberFormat="1" applyFont="1" applyFill="1" applyAlignment="1">
      <alignment horizontal="center" vertical="center"/>
    </xf>
    <xf numFmtId="167" fontId="7" fillId="0" borderId="3" xfId="1" applyNumberFormat="1" applyFont="1" applyFill="1" applyBorder="1"/>
    <xf numFmtId="0" fontId="12" fillId="0" borderId="0" xfId="0" applyFont="1" applyAlignment="1">
      <alignment horizontal="left"/>
    </xf>
    <xf numFmtId="0" fontId="7" fillId="0" borderId="1" xfId="0" applyFont="1" applyBorder="1" applyAlignment="1">
      <alignment horizontal="justify" vertical="center"/>
    </xf>
    <xf numFmtId="167" fontId="7" fillId="0" borderId="1" xfId="1" applyNumberFormat="1" applyFont="1" applyBorder="1" applyAlignment="1">
      <alignment horizontal="center" vertical="center"/>
    </xf>
    <xf numFmtId="0" fontId="7" fillId="0" borderId="0" xfId="0" applyFont="1" applyAlignment="1">
      <alignment horizontal="left"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vertical="center"/>
    </xf>
    <xf numFmtId="0" fontId="7" fillId="0" borderId="2" xfId="0"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7" fontId="7" fillId="0" borderId="3" xfId="1" applyNumberFormat="1" applyFont="1" applyBorder="1" applyAlignment="1">
      <alignment horizontal="center" vertical="center"/>
    </xf>
    <xf numFmtId="164" fontId="7" fillId="0" borderId="3" xfId="1" applyFont="1" applyBorder="1" applyAlignment="1">
      <alignment horizontal="center" vertical="center"/>
    </xf>
    <xf numFmtId="0" fontId="9" fillId="0" borderId="3" xfId="0" applyFont="1" applyBorder="1" applyAlignment="1">
      <alignment vertical="center"/>
    </xf>
    <xf numFmtId="167" fontId="7" fillId="0" borderId="2" xfId="1" applyNumberFormat="1" applyFont="1" applyBorder="1" applyAlignment="1">
      <alignment horizontal="center" vertical="center"/>
    </xf>
    <xf numFmtId="164" fontId="7" fillId="0" borderId="2" xfId="1" applyFont="1" applyBorder="1" applyAlignment="1">
      <alignment horizontal="center" vertical="center"/>
    </xf>
    <xf numFmtId="0" fontId="7" fillId="0" borderId="4" xfId="0" applyFont="1" applyBorder="1" applyAlignment="1">
      <alignment vertical="center"/>
    </xf>
    <xf numFmtId="0" fontId="7" fillId="0" borderId="4" xfId="0" applyFont="1" applyBorder="1" applyAlignment="1">
      <alignment horizontal="center" vertical="center"/>
    </xf>
    <xf numFmtId="167" fontId="7" fillId="0" borderId="4" xfId="1" applyNumberFormat="1" applyFont="1" applyBorder="1" applyAlignment="1">
      <alignment horizontal="center" vertical="center"/>
    </xf>
    <xf numFmtId="164" fontId="7" fillId="0" borderId="4" xfId="1" applyFont="1" applyBorder="1" applyAlignment="1">
      <alignment horizontal="center" vertical="center"/>
    </xf>
    <xf numFmtId="0" fontId="7" fillId="0" borderId="13" xfId="0" applyFont="1" applyBorder="1" applyAlignment="1">
      <alignment vertical="center"/>
    </xf>
    <xf numFmtId="0" fontId="7" fillId="0" borderId="1" xfId="0" applyFont="1" applyBorder="1" applyAlignment="1">
      <alignment vertical="center" wrapText="1"/>
    </xf>
    <xf numFmtId="0" fontId="9" fillId="0" borderId="0" xfId="0" applyFont="1" applyAlignment="1">
      <alignment horizontal="left"/>
    </xf>
    <xf numFmtId="167" fontId="9" fillId="0" borderId="1" xfId="1" applyNumberFormat="1" applyFont="1" applyBorder="1" applyAlignment="1">
      <alignment horizontal="center" vertical="center"/>
    </xf>
    <xf numFmtId="0" fontId="7" fillId="0" borderId="13" xfId="0" applyFont="1" applyBorder="1"/>
    <xf numFmtId="14" fontId="9" fillId="0" borderId="2" xfId="0" applyNumberFormat="1" applyFont="1" applyBorder="1" applyAlignment="1">
      <alignment horizontal="center" vertical="center"/>
    </xf>
    <xf numFmtId="0" fontId="13" fillId="0" borderId="10" xfId="0" applyFont="1" applyBorder="1" applyAlignment="1">
      <alignment horizontal="left" vertical="top"/>
    </xf>
    <xf numFmtId="0" fontId="13" fillId="0" borderId="13" xfId="0" applyFont="1" applyBorder="1" applyAlignment="1">
      <alignment horizontal="left" vertical="top"/>
    </xf>
    <xf numFmtId="0" fontId="9" fillId="0" borderId="13" xfId="0" applyFont="1" applyBorder="1" applyAlignment="1">
      <alignment horizontal="center" vertical="center"/>
    </xf>
    <xf numFmtId="0" fontId="7" fillId="0" borderId="1" xfId="0" applyFont="1" applyBorder="1"/>
    <xf numFmtId="167" fontId="7" fillId="0" borderId="12" xfId="1" applyNumberFormat="1" applyFont="1" applyBorder="1"/>
    <xf numFmtId="167" fontId="9" fillId="0" borderId="7" xfId="1" applyNumberFormat="1" applyFont="1" applyBorder="1"/>
    <xf numFmtId="0" fontId="13" fillId="2" borderId="2" xfId="0" applyFont="1" applyFill="1" applyBorder="1" applyAlignment="1">
      <alignment horizontal="center" vertical="center"/>
    </xf>
    <xf numFmtId="14" fontId="13" fillId="2" borderId="2" xfId="0" applyNumberFormat="1" applyFont="1" applyFill="1" applyBorder="1" applyAlignment="1">
      <alignment horizontal="center" vertical="center"/>
    </xf>
    <xf numFmtId="0" fontId="13" fillId="2" borderId="4" xfId="0" applyFont="1" applyFill="1" applyBorder="1" applyAlignment="1">
      <alignment vertical="center"/>
    </xf>
    <xf numFmtId="0" fontId="14" fillId="2" borderId="10" xfId="0" applyFont="1" applyFill="1" applyBorder="1" applyAlignment="1">
      <alignment vertical="center"/>
    </xf>
    <xf numFmtId="0" fontId="14" fillId="2" borderId="8" xfId="0" applyFont="1" applyFill="1" applyBorder="1" applyAlignment="1">
      <alignment vertical="center"/>
    </xf>
    <xf numFmtId="0" fontId="9" fillId="0" borderId="0" xfId="0" applyFont="1" applyBorder="1" applyAlignment="1">
      <alignment horizontal="center" vertical="center"/>
    </xf>
    <xf numFmtId="167" fontId="9" fillId="0" borderId="0" xfId="1" applyNumberFormat="1" applyFont="1" applyBorder="1"/>
    <xf numFmtId="0" fontId="7" fillId="0" borderId="12" xfId="0" applyFont="1" applyBorder="1"/>
    <xf numFmtId="0" fontId="7" fillId="0" borderId="15" xfId="0" applyFont="1" applyBorder="1"/>
    <xf numFmtId="167" fontId="14" fillId="0" borderId="4" xfId="1" applyNumberFormat="1" applyFont="1" applyFill="1" applyBorder="1" applyAlignment="1">
      <alignment horizontal="left" vertical="top" shrinkToFit="1"/>
    </xf>
    <xf numFmtId="0" fontId="10" fillId="0" borderId="4" xfId="0" applyFont="1" applyBorder="1" applyAlignment="1">
      <alignment horizontal="left" vertical="top"/>
    </xf>
    <xf numFmtId="167" fontId="14" fillId="0" borderId="2" xfId="1" applyNumberFormat="1" applyFont="1" applyFill="1" applyBorder="1" applyAlignment="1">
      <alignment horizontal="right" vertical="top" shrinkToFit="1"/>
    </xf>
    <xf numFmtId="0" fontId="14" fillId="0" borderId="2" xfId="0" applyFont="1" applyBorder="1" applyAlignment="1">
      <alignment horizontal="left" vertical="top"/>
    </xf>
    <xf numFmtId="170" fontId="17" fillId="0" borderId="1" xfId="0" applyNumberFormat="1" applyFont="1" applyBorder="1" applyAlignment="1">
      <alignment vertical="center"/>
    </xf>
    <xf numFmtId="170" fontId="17" fillId="0" borderId="1" xfId="0" applyNumberFormat="1" applyFont="1" applyBorder="1" applyAlignment="1">
      <alignment vertical="center"/>
    </xf>
    <xf numFmtId="0" fontId="12" fillId="0" borderId="0" xfId="0" applyFont="1" applyAlignment="1">
      <alignment horizontal="left"/>
    </xf>
    <xf numFmtId="0" fontId="7" fillId="0" borderId="0" xfId="0" applyFont="1" applyAlignment="1">
      <alignment horizontal="left" vertical="top" wrapText="1"/>
    </xf>
    <xf numFmtId="14" fontId="13" fillId="2" borderId="1" xfId="0" applyNumberFormat="1" applyFont="1" applyFill="1" applyBorder="1" applyAlignment="1">
      <alignment horizontal="center" vertical="center"/>
    </xf>
    <xf numFmtId="0" fontId="7" fillId="0" borderId="4" xfId="0" applyFont="1" applyBorder="1"/>
    <xf numFmtId="0" fontId="7" fillId="0" borderId="0" xfId="0" applyFont="1" applyBorder="1"/>
    <xf numFmtId="167" fontId="14" fillId="0" borderId="0" xfId="1" applyNumberFormat="1" applyFont="1" applyBorder="1" applyAlignment="1">
      <alignment horizontal="center" vertical="center"/>
    </xf>
    <xf numFmtId="167" fontId="7" fillId="0" borderId="0" xfId="1" applyNumberFormat="1" applyFont="1" applyBorder="1" applyAlignment="1">
      <alignment horizontal="center" vertical="center"/>
    </xf>
    <xf numFmtId="164" fontId="7" fillId="0" borderId="0" xfId="1" applyFont="1" applyBorder="1" applyAlignment="1">
      <alignment horizontal="center" vertical="center"/>
    </xf>
    <xf numFmtId="0" fontId="19" fillId="0" borderId="10" xfId="0" applyFont="1" applyBorder="1" applyAlignment="1">
      <alignment horizontal="center" vertical="top"/>
    </xf>
    <xf numFmtId="0" fontId="20" fillId="0" borderId="11" xfId="0" applyFont="1" applyBorder="1" applyAlignment="1">
      <alignment horizontal="center" vertical="top"/>
    </xf>
    <xf numFmtId="0" fontId="19" fillId="0" borderId="11" xfId="0" applyFont="1" applyBorder="1" applyAlignment="1">
      <alignment horizontal="center" vertical="top"/>
    </xf>
    <xf numFmtId="0" fontId="19" fillId="0" borderId="11" xfId="0" applyFont="1" applyBorder="1" applyAlignment="1">
      <alignment vertical="top"/>
    </xf>
    <xf numFmtId="14" fontId="19" fillId="0" borderId="11" xfId="0" applyNumberFormat="1" applyFont="1" applyBorder="1" applyAlignment="1">
      <alignment horizontal="center" vertical="top"/>
    </xf>
    <xf numFmtId="4" fontId="19" fillId="0" borderId="11" xfId="0" applyNumberFormat="1" applyFont="1" applyBorder="1" applyAlignment="1">
      <alignment horizontal="right" vertical="top"/>
    </xf>
    <xf numFmtId="3" fontId="19" fillId="0" borderId="11" xfId="0" applyNumberFormat="1" applyFont="1" applyBorder="1" applyAlignment="1">
      <alignment vertical="top"/>
    </xf>
    <xf numFmtId="171" fontId="19" fillId="0" borderId="11" xfId="0" applyNumberFormat="1" applyFont="1" applyBorder="1" applyAlignment="1">
      <alignment horizontal="center" vertical="top"/>
    </xf>
    <xf numFmtId="2" fontId="19" fillId="0" borderId="11" xfId="1" applyNumberFormat="1" applyFont="1" applyFill="1" applyBorder="1" applyAlignment="1" applyProtection="1">
      <alignment horizontal="center" vertical="top"/>
    </xf>
    <xf numFmtId="10" fontId="19" fillId="0" borderId="11" xfId="14" applyNumberFormat="1" applyFont="1" applyBorder="1" applyAlignment="1" applyProtection="1">
      <alignmen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center" vertical="top"/>
    </xf>
    <xf numFmtId="0" fontId="20" fillId="0" borderId="14" xfId="0" applyFont="1" applyBorder="1" applyAlignment="1">
      <alignment horizontal="center" vertical="top"/>
    </xf>
    <xf numFmtId="0" fontId="19" fillId="0" borderId="14" xfId="0" applyFont="1" applyBorder="1" applyAlignment="1">
      <alignment horizontal="center" vertical="top"/>
    </xf>
    <xf numFmtId="0" fontId="19" fillId="0" borderId="14" xfId="0" applyFont="1" applyBorder="1" applyAlignment="1">
      <alignment vertical="top"/>
    </xf>
    <xf numFmtId="14" fontId="19" fillId="0" borderId="14" xfId="0" applyNumberFormat="1" applyFont="1" applyBorder="1" applyAlignment="1">
      <alignment horizontal="center" vertical="top"/>
    </xf>
    <xf numFmtId="4" fontId="19" fillId="0" borderId="14" xfId="0" applyNumberFormat="1" applyFont="1" applyBorder="1" applyAlignment="1">
      <alignment horizontal="right" vertical="top"/>
    </xf>
    <xf numFmtId="3" fontId="19" fillId="0" borderId="14" xfId="0" applyNumberFormat="1" applyFont="1" applyBorder="1" applyAlignment="1">
      <alignment vertical="top"/>
    </xf>
    <xf numFmtId="171" fontId="19" fillId="0" borderId="14" xfId="0" applyNumberFormat="1" applyFont="1" applyBorder="1" applyAlignment="1">
      <alignment horizontal="center" vertical="top"/>
    </xf>
    <xf numFmtId="2" fontId="19" fillId="0" borderId="14" xfId="1" applyNumberFormat="1" applyFont="1" applyFill="1" applyBorder="1" applyAlignment="1" applyProtection="1">
      <alignment horizontal="center" vertical="top"/>
    </xf>
    <xf numFmtId="10" fontId="19" fillId="0" borderId="14" xfId="14" applyNumberFormat="1" applyFont="1" applyBorder="1" applyAlignment="1" applyProtection="1">
      <alignment vertical="top"/>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8" xfId="0" applyFont="1" applyBorder="1" applyAlignment="1">
      <alignment horizontal="left" vertical="top"/>
    </xf>
    <xf numFmtId="0" fontId="19" fillId="0" borderId="0" xfId="0" applyFont="1" applyAlignment="1">
      <alignment horizontal="left" vertical="top"/>
    </xf>
    <xf numFmtId="0" fontId="20" fillId="0" borderId="0" xfId="0" applyFont="1" applyAlignment="1">
      <alignment vertical="top"/>
    </xf>
    <xf numFmtId="167" fontId="20" fillId="0" borderId="0" xfId="1" applyNumberFormat="1" applyFont="1" applyBorder="1" applyAlignment="1" applyProtection="1">
      <alignment horizontal="right" vertical="top"/>
    </xf>
    <xf numFmtId="0" fontId="20" fillId="0" borderId="0" xfId="1" applyNumberFormat="1" applyFont="1" applyBorder="1" applyAlignment="1" applyProtection="1">
      <alignment horizontal="right" vertical="top"/>
    </xf>
    <xf numFmtId="2" fontId="20" fillId="0" borderId="0" xfId="0" applyNumberFormat="1" applyFont="1" applyAlignment="1">
      <alignment vertical="top"/>
    </xf>
    <xf numFmtId="0" fontId="19" fillId="0" borderId="9" xfId="0" applyFont="1" applyBorder="1" applyAlignment="1">
      <alignment horizontal="left" vertical="top"/>
    </xf>
    <xf numFmtId="0" fontId="10" fillId="0" borderId="9" xfId="0" applyFont="1" applyBorder="1"/>
    <xf numFmtId="164" fontId="20" fillId="0" borderId="0" xfId="1" applyFont="1" applyBorder="1" applyAlignment="1" applyProtection="1">
      <alignment horizontal="right" vertical="top"/>
    </xf>
    <xf numFmtId="0" fontId="19" fillId="0" borderId="13" xfId="0" applyFont="1" applyBorder="1" applyAlignment="1">
      <alignment horizontal="left" vertical="top"/>
    </xf>
    <xf numFmtId="0" fontId="21" fillId="0" borderId="14" xfId="0" applyFont="1" applyBorder="1" applyAlignment="1">
      <alignment vertical="top"/>
    </xf>
    <xf numFmtId="167" fontId="20" fillId="0" borderId="14" xfId="1" applyNumberFormat="1" applyFont="1" applyBorder="1" applyAlignment="1" applyProtection="1">
      <alignment horizontal="right" vertical="top"/>
    </xf>
    <xf numFmtId="4" fontId="20" fillId="0" borderId="14" xfId="1" applyNumberFormat="1" applyFont="1" applyBorder="1" applyAlignment="1" applyProtection="1">
      <alignment horizontal="right" vertical="top"/>
    </xf>
    <xf numFmtId="0" fontId="20" fillId="0" borderId="14" xfId="1" applyNumberFormat="1" applyFont="1" applyBorder="1" applyAlignment="1" applyProtection="1">
      <alignment horizontal="right" vertical="top"/>
    </xf>
    <xf numFmtId="0" fontId="22" fillId="0" borderId="14" xfId="0" applyFont="1" applyBorder="1" applyAlignment="1">
      <alignment horizontal="left" vertical="top"/>
    </xf>
    <xf numFmtId="173" fontId="14" fillId="0" borderId="2" xfId="1" applyNumberFormat="1" applyFont="1" applyBorder="1" applyAlignment="1">
      <alignment horizontal="center" vertical="center"/>
    </xf>
    <xf numFmtId="173" fontId="14" fillId="0" borderId="3" xfId="1" applyNumberFormat="1" applyFont="1" applyBorder="1" applyAlignment="1">
      <alignment horizontal="center" vertical="center"/>
    </xf>
    <xf numFmtId="173" fontId="14" fillId="2" borderId="3" xfId="1" applyNumberFormat="1" applyFont="1" applyFill="1" applyBorder="1" applyAlignment="1">
      <alignment horizontal="center" vertical="center"/>
    </xf>
    <xf numFmtId="173" fontId="7" fillId="0" borderId="3" xfId="1" applyNumberFormat="1" applyFont="1" applyBorder="1"/>
    <xf numFmtId="173" fontId="14" fillId="2" borderId="4" xfId="1" applyNumberFormat="1" applyFont="1" applyFill="1" applyBorder="1" applyAlignment="1">
      <alignment horizontal="center" vertical="center"/>
    </xf>
    <xf numFmtId="173" fontId="13" fillId="2" borderId="4" xfId="1" applyNumberFormat="1" applyFont="1" applyFill="1" applyBorder="1" applyAlignment="1">
      <alignment horizontal="center" vertical="center"/>
    </xf>
    <xf numFmtId="173" fontId="13" fillId="2" borderId="1" xfId="1" applyNumberFormat="1" applyFont="1" applyFill="1" applyBorder="1" applyAlignment="1">
      <alignment horizontal="center" vertical="center"/>
    </xf>
    <xf numFmtId="173" fontId="14" fillId="2" borderId="2" xfId="1" applyNumberFormat="1" applyFont="1" applyFill="1" applyBorder="1" applyAlignment="1">
      <alignment horizontal="center" vertical="center"/>
    </xf>
    <xf numFmtId="173" fontId="13" fillId="0" borderId="1" xfId="1" applyNumberFormat="1" applyFont="1" applyFill="1" applyBorder="1" applyAlignment="1">
      <alignment horizontal="center" vertical="center"/>
    </xf>
    <xf numFmtId="173" fontId="13" fillId="0" borderId="1" xfId="1" applyNumberFormat="1" applyFont="1" applyBorder="1" applyAlignment="1">
      <alignment horizontal="center" vertical="center"/>
    </xf>
    <xf numFmtId="0" fontId="8" fillId="0" borderId="8" xfId="9" applyFont="1" applyFill="1" applyBorder="1"/>
    <xf numFmtId="167" fontId="13" fillId="0" borderId="1" xfId="1" applyNumberFormat="1" applyFont="1" applyBorder="1" applyAlignment="1">
      <alignment horizontal="center" vertical="center"/>
    </xf>
    <xf numFmtId="173" fontId="7" fillId="0" borderId="4" xfId="1" applyNumberFormat="1" applyFont="1" applyBorder="1" applyAlignment="1">
      <alignment horizontal="center" vertical="center"/>
    </xf>
    <xf numFmtId="173" fontId="7" fillId="0" borderId="2" xfId="1" applyNumberFormat="1" applyFont="1" applyBorder="1" applyAlignment="1">
      <alignment horizontal="center" vertical="center"/>
    </xf>
    <xf numFmtId="173" fontId="7" fillId="0" borderId="3" xfId="1" applyNumberFormat="1" applyFont="1" applyBorder="1" applyAlignment="1">
      <alignment horizontal="center" vertic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0" xfId="0" applyFont="1" applyFill="1" applyAlignment="1">
      <alignment horizontal="center"/>
    </xf>
    <xf numFmtId="0" fontId="7"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12" fillId="0" borderId="0" xfId="0" applyFont="1" applyAlignment="1">
      <alignment horizontal="left"/>
    </xf>
    <xf numFmtId="0" fontId="9" fillId="0" borderId="2" xfId="0" applyFont="1" applyBorder="1" applyAlignment="1">
      <alignment horizontal="left" wrapText="1"/>
    </xf>
    <xf numFmtId="0" fontId="9" fillId="0" borderId="4" xfId="0" applyFont="1" applyBorder="1" applyAlignment="1">
      <alignment horizontal="left" wrapText="1"/>
    </xf>
    <xf numFmtId="167" fontId="9" fillId="0" borderId="2" xfId="1" applyNumberFormat="1" applyFont="1" applyBorder="1" applyAlignment="1">
      <alignment horizontal="center"/>
    </xf>
    <xf numFmtId="167" fontId="9" fillId="0" borderId="4" xfId="1" applyNumberFormat="1" applyFont="1" applyBorder="1" applyAlignment="1">
      <alignment horizontal="center"/>
    </xf>
    <xf numFmtId="0" fontId="11" fillId="0" borderId="0" xfId="0" applyFont="1" applyAlignment="1">
      <alignment horizontal="center" wrapText="1"/>
    </xf>
    <xf numFmtId="0" fontId="9" fillId="0" borderId="0" xfId="0" applyFont="1" applyAlignment="1">
      <alignment horizontal="left"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9" fillId="0" borderId="10"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17" fillId="0" borderId="14" xfId="2" applyFont="1" applyBorder="1" applyAlignment="1">
      <alignment horizontal="center" vertical="top"/>
    </xf>
    <xf numFmtId="0" fontId="16" fillId="0" borderId="5" xfId="2" applyFont="1" applyBorder="1" applyAlignment="1">
      <alignment horizontal="center" vertical="top"/>
    </xf>
    <xf numFmtId="0" fontId="16" fillId="0" borderId="6" xfId="2" applyFont="1" applyBorder="1" applyAlignment="1">
      <alignment horizontal="center" vertical="top"/>
    </xf>
    <xf numFmtId="0" fontId="16" fillId="0" borderId="7" xfId="2" applyFont="1" applyBorder="1" applyAlignment="1">
      <alignment horizontal="center" vertical="top"/>
    </xf>
    <xf numFmtId="14" fontId="16" fillId="0" borderId="5" xfId="2" applyNumberFormat="1" applyFont="1" applyBorder="1" applyAlignment="1">
      <alignment horizontal="center" vertical="top"/>
    </xf>
    <xf numFmtId="0" fontId="10" fillId="0" borderId="11" xfId="0" applyFont="1" applyBorder="1" applyAlignment="1">
      <alignment horizontal="center"/>
    </xf>
    <xf numFmtId="9" fontId="21" fillId="0" borderId="14" xfId="14" applyFont="1" applyBorder="1" applyAlignment="1">
      <alignment vertical="top"/>
    </xf>
  </cellXfs>
  <cellStyles count="15">
    <cellStyle name="Hipervínculo" xfId="9" builtinId="8"/>
    <cellStyle name="Millares [0]" xfId="1" builtinId="6"/>
    <cellStyle name="Millares [0] 2" xfId="3" xr:uid="{CA1E6C81-B413-441C-A440-8F99D266C71F}"/>
    <cellStyle name="Millares [0] 2 2" xfId="11" xr:uid="{F6C61A4A-3F11-4A28-997B-5CF9C9DEEBCB}"/>
    <cellStyle name="Millares [0] 3" xfId="13" xr:uid="{9F6FEC5E-DD8B-4F42-B366-1D02AD950CFB}"/>
    <cellStyle name="Millares [0] 4" xfId="10" xr:uid="{BC02C6DC-4991-44A8-9F9B-F83BD496C74C}"/>
    <cellStyle name="Millares 2" xfId="7" xr:uid="{C7B6F4A7-0D07-4EBA-9738-8E1BDD7BAD6E}"/>
    <cellStyle name="Millares 2 2" xfId="12" xr:uid="{36476440-0812-42B0-8D8E-ECBF0B155286}"/>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4"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abSelected="1"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66" t="s">
        <v>153</v>
      </c>
      <c r="C2" s="167"/>
      <c r="D2" s="167"/>
      <c r="E2" s="167"/>
      <c r="F2" s="168"/>
    </row>
    <row r="3" spans="2:6" x14ac:dyDescent="0.25">
      <c r="B3" s="169"/>
      <c r="C3" s="170"/>
      <c r="D3" s="170"/>
      <c r="E3" s="170"/>
      <c r="F3" s="171"/>
    </row>
    <row r="4" spans="2:6" x14ac:dyDescent="0.25">
      <c r="B4" s="169"/>
      <c r="C4" s="170"/>
      <c r="D4" s="170"/>
      <c r="E4" s="170"/>
      <c r="F4" s="171"/>
    </row>
    <row r="5" spans="2:6" x14ac:dyDescent="0.25">
      <c r="B5" s="169"/>
      <c r="C5" s="170"/>
      <c r="D5" s="170"/>
      <c r="E5" s="170"/>
      <c r="F5" s="171"/>
    </row>
    <row r="6" spans="2:6" x14ac:dyDescent="0.25">
      <c r="B6" s="169"/>
      <c r="C6" s="170"/>
      <c r="D6" s="170"/>
      <c r="E6" s="170"/>
      <c r="F6" s="171"/>
    </row>
    <row r="7" spans="2:6" x14ac:dyDescent="0.25">
      <c r="B7" s="169"/>
      <c r="C7" s="170"/>
      <c r="D7" s="170"/>
      <c r="E7" s="170"/>
      <c r="F7" s="171"/>
    </row>
    <row r="8" spans="2:6" x14ac:dyDescent="0.25">
      <c r="B8" s="169"/>
      <c r="C8" s="170"/>
      <c r="D8" s="170"/>
      <c r="E8" s="170"/>
      <c r="F8" s="171"/>
    </row>
    <row r="9" spans="2:6" x14ac:dyDescent="0.25">
      <c r="B9" s="169"/>
      <c r="C9" s="170"/>
      <c r="D9" s="170"/>
      <c r="E9" s="170"/>
      <c r="F9" s="171"/>
    </row>
    <row r="10" spans="2:6" x14ac:dyDescent="0.25">
      <c r="B10" s="169"/>
      <c r="C10" s="170"/>
      <c r="D10" s="170"/>
      <c r="E10" s="170"/>
      <c r="F10" s="171"/>
    </row>
    <row r="11" spans="2:6" x14ac:dyDescent="0.25">
      <c r="B11" s="169"/>
      <c r="C11" s="170"/>
      <c r="D11" s="170"/>
      <c r="E11" s="170"/>
      <c r="F11" s="171"/>
    </row>
    <row r="12" spans="2:6" x14ac:dyDescent="0.25">
      <c r="B12" s="169"/>
      <c r="C12" s="170"/>
      <c r="D12" s="170"/>
      <c r="E12" s="170"/>
      <c r="F12" s="171"/>
    </row>
    <row r="13" spans="2:6" x14ac:dyDescent="0.25">
      <c r="B13" s="169"/>
      <c r="C13" s="170"/>
      <c r="D13" s="170"/>
      <c r="E13" s="170"/>
      <c r="F13" s="171"/>
    </row>
    <row r="14" spans="2:6" x14ac:dyDescent="0.25">
      <c r="B14" s="169"/>
      <c r="C14" s="170"/>
      <c r="D14" s="170"/>
      <c r="E14" s="170"/>
      <c r="F14" s="171"/>
    </row>
    <row r="15" spans="2:6" x14ac:dyDescent="0.25">
      <c r="B15" s="169"/>
      <c r="C15" s="170"/>
      <c r="D15" s="170"/>
      <c r="E15" s="170"/>
      <c r="F15" s="171"/>
    </row>
    <row r="16" spans="2:6" x14ac:dyDescent="0.25">
      <c r="B16" s="169"/>
      <c r="C16" s="170"/>
      <c r="D16" s="170"/>
      <c r="E16" s="170"/>
      <c r="F16" s="171"/>
    </row>
    <row r="17" spans="2:6" x14ac:dyDescent="0.25">
      <c r="B17" s="169"/>
      <c r="C17" s="170"/>
      <c r="D17" s="170"/>
      <c r="E17" s="170"/>
      <c r="F17" s="171"/>
    </row>
    <row r="18" spans="2:6" x14ac:dyDescent="0.25">
      <c r="B18" s="169"/>
      <c r="C18" s="170"/>
      <c r="D18" s="170"/>
      <c r="E18" s="170"/>
      <c r="F18" s="171"/>
    </row>
    <row r="19" spans="2:6" x14ac:dyDescent="0.25">
      <c r="B19" s="169"/>
      <c r="C19" s="170"/>
      <c r="D19" s="170"/>
      <c r="E19" s="170"/>
      <c r="F19" s="171"/>
    </row>
    <row r="20" spans="2:6" x14ac:dyDescent="0.25">
      <c r="B20" s="169"/>
      <c r="C20" s="170"/>
      <c r="D20" s="170"/>
      <c r="E20" s="170"/>
      <c r="F20" s="171"/>
    </row>
    <row r="21" spans="2:6" x14ac:dyDescent="0.25">
      <c r="B21" s="169"/>
      <c r="C21" s="170"/>
      <c r="D21" s="170"/>
      <c r="E21" s="170"/>
      <c r="F21" s="171"/>
    </row>
    <row r="22" spans="2:6" x14ac:dyDescent="0.25">
      <c r="B22" s="169"/>
      <c r="C22" s="170"/>
      <c r="D22" s="170"/>
      <c r="E22" s="170"/>
      <c r="F22" s="171"/>
    </row>
    <row r="23" spans="2:6" x14ac:dyDescent="0.25">
      <c r="B23" s="169"/>
      <c r="C23" s="170"/>
      <c r="D23" s="170"/>
      <c r="E23" s="170"/>
      <c r="F23" s="171"/>
    </row>
    <row r="24" spans="2:6" x14ac:dyDescent="0.25">
      <c r="B24" s="172"/>
      <c r="C24" s="173"/>
      <c r="D24" s="173"/>
      <c r="E24" s="173"/>
      <c r="F24" s="174"/>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activeCell="B4" sqref="B4"/>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75" t="s">
        <v>84</v>
      </c>
      <c r="C2" s="175"/>
    </row>
    <row r="3" spans="2:3" x14ac:dyDescent="0.25">
      <c r="B3" s="50" t="s">
        <v>89</v>
      </c>
      <c r="C3" s="56"/>
    </row>
    <row r="4" spans="2:3" x14ac:dyDescent="0.25">
      <c r="B4" s="2" t="s">
        <v>61</v>
      </c>
      <c r="C4" s="49" t="s">
        <v>78</v>
      </c>
    </row>
    <row r="5" spans="2:3" x14ac:dyDescent="0.25">
      <c r="B5" s="2" t="s">
        <v>77</v>
      </c>
      <c r="C5" s="49" t="s">
        <v>79</v>
      </c>
    </row>
    <row r="6" spans="2:3" x14ac:dyDescent="0.25">
      <c r="B6" s="2" t="s">
        <v>63</v>
      </c>
      <c r="C6" s="49" t="s">
        <v>80</v>
      </c>
    </row>
    <row r="7" spans="2:3" x14ac:dyDescent="0.25">
      <c r="B7" s="2" t="s">
        <v>64</v>
      </c>
      <c r="C7" s="49" t="s">
        <v>81</v>
      </c>
    </row>
    <row r="8" spans="2:3" x14ac:dyDescent="0.25">
      <c r="B8" s="2" t="s">
        <v>65</v>
      </c>
      <c r="C8" s="49" t="s">
        <v>82</v>
      </c>
    </row>
    <row r="9" spans="2:3" x14ac:dyDescent="0.25">
      <c r="B9" s="2" t="s">
        <v>55</v>
      </c>
      <c r="C9" s="49" t="s">
        <v>83</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E29"/>
  <sheetViews>
    <sheetView showGridLines="0" workbookViewId="0">
      <selection activeCell="C9" sqref="C9"/>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16384" width="9.140625" style="1"/>
  </cols>
  <sheetData>
    <row r="1" spans="1:5" x14ac:dyDescent="0.25">
      <c r="A1" s="2" t="s">
        <v>95</v>
      </c>
    </row>
    <row r="2" spans="1:5" x14ac:dyDescent="0.25">
      <c r="B2" s="175" t="s">
        <v>89</v>
      </c>
      <c r="C2" s="175"/>
      <c r="D2" s="175"/>
    </row>
    <row r="3" spans="1:5" x14ac:dyDescent="0.25">
      <c r="B3" s="177" t="s">
        <v>61</v>
      </c>
      <c r="C3" s="177"/>
      <c r="D3" s="177"/>
    </row>
    <row r="4" spans="1:5" x14ac:dyDescent="0.25">
      <c r="B4" s="178" t="s">
        <v>166</v>
      </c>
      <c r="C4" s="178"/>
      <c r="D4" s="178"/>
    </row>
    <row r="5" spans="1:5" x14ac:dyDescent="0.25">
      <c r="B5" s="178" t="s">
        <v>72</v>
      </c>
      <c r="C5" s="178"/>
      <c r="D5" s="178"/>
    </row>
    <row r="7" spans="1:5" x14ac:dyDescent="0.25">
      <c r="B7" s="89" t="s">
        <v>0</v>
      </c>
      <c r="C7" s="90">
        <v>44651</v>
      </c>
      <c r="D7" s="106">
        <v>44286</v>
      </c>
    </row>
    <row r="8" spans="1:5" x14ac:dyDescent="0.25">
      <c r="B8" s="92" t="s">
        <v>137</v>
      </c>
      <c r="C8" s="151">
        <v>66736.67</v>
      </c>
      <c r="D8" s="152">
        <v>0</v>
      </c>
    </row>
    <row r="9" spans="1:5" x14ac:dyDescent="0.25">
      <c r="B9" s="93" t="s">
        <v>1</v>
      </c>
      <c r="C9" s="153">
        <v>0</v>
      </c>
      <c r="D9" s="152">
        <v>0</v>
      </c>
      <c r="E9" s="176"/>
    </row>
    <row r="10" spans="1:5" x14ac:dyDescent="0.25">
      <c r="B10" s="93" t="s">
        <v>57</v>
      </c>
      <c r="C10" s="152">
        <v>0</v>
      </c>
      <c r="D10" s="153">
        <v>0</v>
      </c>
      <c r="E10" s="176"/>
    </row>
    <row r="11" spans="1:5" x14ac:dyDescent="0.25">
      <c r="B11" s="161" t="s">
        <v>164</v>
      </c>
      <c r="C11" s="154">
        <v>6784493.3899999997</v>
      </c>
      <c r="D11" s="152">
        <v>0</v>
      </c>
    </row>
    <row r="12" spans="1:5" x14ac:dyDescent="0.25">
      <c r="B12" s="81" t="s">
        <v>142</v>
      </c>
      <c r="C12" s="155">
        <v>373205.56</v>
      </c>
      <c r="D12" s="155">
        <v>0</v>
      </c>
    </row>
    <row r="13" spans="1:5" x14ac:dyDescent="0.25">
      <c r="B13" s="91" t="s">
        <v>2</v>
      </c>
      <c r="C13" s="156">
        <f>SUM(C8:C12)</f>
        <v>7224435.6199999992</v>
      </c>
      <c r="D13" s="157">
        <v>0</v>
      </c>
    </row>
    <row r="14" spans="1:5" x14ac:dyDescent="0.25">
      <c r="B14" s="42" t="s">
        <v>3</v>
      </c>
      <c r="C14" s="157"/>
      <c r="D14" s="157"/>
    </row>
    <row r="15" spans="1:5" x14ac:dyDescent="0.25">
      <c r="B15" s="43" t="s">
        <v>4</v>
      </c>
      <c r="C15" s="158">
        <v>344029.33999999997</v>
      </c>
      <c r="D15" s="158"/>
    </row>
    <row r="16" spans="1:5" x14ac:dyDescent="0.25">
      <c r="B16" s="44" t="s">
        <v>143</v>
      </c>
      <c r="C16" s="153">
        <v>8266.06</v>
      </c>
      <c r="D16" s="153">
        <v>0</v>
      </c>
    </row>
    <row r="17" spans="2:5" x14ac:dyDescent="0.25">
      <c r="B17" s="41" t="s">
        <v>5</v>
      </c>
      <c r="C17" s="153">
        <v>0</v>
      </c>
      <c r="D17" s="153">
        <v>0</v>
      </c>
    </row>
    <row r="18" spans="2:5" x14ac:dyDescent="0.25">
      <c r="B18" s="42" t="s">
        <v>60</v>
      </c>
      <c r="C18" s="157">
        <f>SUM(C15:C17)</f>
        <v>352295.39999999997</v>
      </c>
      <c r="D18" s="157">
        <v>0</v>
      </c>
    </row>
    <row r="19" spans="2:5" x14ac:dyDescent="0.25">
      <c r="B19" s="42" t="s">
        <v>6</v>
      </c>
      <c r="C19" s="159">
        <f>+C13-C18</f>
        <v>6872140.2199999988</v>
      </c>
      <c r="D19" s="159">
        <v>0</v>
      </c>
      <c r="E19" s="33"/>
    </row>
    <row r="20" spans="2:5" x14ac:dyDescent="0.25">
      <c r="B20" s="42" t="s">
        <v>7</v>
      </c>
      <c r="C20" s="157">
        <v>266</v>
      </c>
      <c r="D20" s="157">
        <v>0</v>
      </c>
    </row>
    <row r="21" spans="2:5" x14ac:dyDescent="0.25">
      <c r="B21" s="42" t="s">
        <v>8</v>
      </c>
      <c r="C21" s="162">
        <f>+C19/C20</f>
        <v>25835.113609022552</v>
      </c>
      <c r="D21" s="160">
        <v>0</v>
      </c>
    </row>
    <row r="22" spans="2:5" x14ac:dyDescent="0.25">
      <c r="D22" s="45"/>
    </row>
    <row r="23" spans="2:5" x14ac:dyDescent="0.25">
      <c r="B23" s="104" t="s">
        <v>94</v>
      </c>
      <c r="C23" s="104"/>
    </row>
    <row r="24" spans="2:5" x14ac:dyDescent="0.25">
      <c r="B24" s="6"/>
      <c r="C24" s="46"/>
      <c r="D24" s="104"/>
      <c r="E24" s="8"/>
    </row>
    <row r="25" spans="2:5" x14ac:dyDescent="0.25">
      <c r="C25" s="7"/>
      <c r="D25" s="8"/>
      <c r="E25" s="7"/>
    </row>
    <row r="26" spans="2:5" x14ac:dyDescent="0.25">
      <c r="C26" s="7"/>
      <c r="D26" s="7"/>
      <c r="E26" s="33"/>
    </row>
    <row r="27" spans="2:5" x14ac:dyDescent="0.25">
      <c r="C27" s="47"/>
      <c r="D27" s="7"/>
    </row>
    <row r="28" spans="2:5" x14ac:dyDescent="0.25">
      <c r="C28" s="48"/>
      <c r="D28" s="47"/>
    </row>
    <row r="29" spans="2:5" x14ac:dyDescent="0.25">
      <c r="D29" s="48"/>
    </row>
  </sheetData>
  <mergeCells count="5">
    <mergeCell ref="E9:E10"/>
    <mergeCell ref="B2:D2"/>
    <mergeCell ref="B3:D3"/>
    <mergeCell ref="B4:D4"/>
    <mergeCell ref="B5:D5"/>
  </mergeCells>
  <hyperlinks>
    <hyperlink ref="A1" location="INDICE!A1" display="INDICE" xr:uid="{D012767D-BD93-40CB-9C7B-EBE1B4DAAA10}"/>
    <hyperlink ref="B11" location="'06'!A1" display="Inversiones ANEXO I" xr:uid="{249F7DEB-0652-4AE1-83E6-853CFE59165C}"/>
  </hyperlinks>
  <pageMargins left="0.7" right="0.7" top="0.75" bottom="0.75" header="0.3" footer="0.3"/>
  <pageSetup paperSize="9" orientation="portrait" r:id="rId1"/>
  <ignoredErrors>
    <ignoredError sqref="C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2"/>
  <sheetViews>
    <sheetView showGridLines="0" workbookViewId="0">
      <selection activeCell="C18" sqref="C18"/>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95</v>
      </c>
    </row>
    <row r="2" spans="1:4" x14ac:dyDescent="0.25">
      <c r="B2" s="175" t="s">
        <v>89</v>
      </c>
      <c r="C2" s="175"/>
      <c r="D2" s="175"/>
    </row>
    <row r="3" spans="1:4" x14ac:dyDescent="0.25">
      <c r="B3" s="177" t="s">
        <v>62</v>
      </c>
      <c r="C3" s="177"/>
      <c r="D3" s="177"/>
    </row>
    <row r="4" spans="1:4" x14ac:dyDescent="0.25">
      <c r="B4" s="178" t="s">
        <v>166</v>
      </c>
      <c r="C4" s="178"/>
      <c r="D4" s="178"/>
    </row>
    <row r="5" spans="1:4" x14ac:dyDescent="0.25">
      <c r="B5" s="178" t="s">
        <v>72</v>
      </c>
      <c r="C5" s="178"/>
      <c r="D5" s="178"/>
    </row>
    <row r="7" spans="1:4" s="6" customFormat="1" x14ac:dyDescent="0.25">
      <c r="B7" s="34" t="s">
        <v>9</v>
      </c>
      <c r="C7" s="38">
        <f>+'01'!C7</f>
        <v>44651</v>
      </c>
      <c r="D7" s="38">
        <f>+'01'!D7</f>
        <v>44286</v>
      </c>
    </row>
    <row r="8" spans="1:4" x14ac:dyDescent="0.25">
      <c r="B8" s="5" t="s">
        <v>90</v>
      </c>
      <c r="C8" s="15">
        <v>152842.35999999999</v>
      </c>
      <c r="D8" s="15">
        <v>0</v>
      </c>
    </row>
    <row r="9" spans="1:4" x14ac:dyDescent="0.25">
      <c r="B9" s="5" t="s">
        <v>56</v>
      </c>
      <c r="C9" s="16">
        <v>0</v>
      </c>
      <c r="D9" s="16">
        <v>0</v>
      </c>
    </row>
    <row r="10" spans="1:4" x14ac:dyDescent="0.25">
      <c r="B10" s="5" t="s">
        <v>145</v>
      </c>
      <c r="C10" s="57">
        <v>0</v>
      </c>
      <c r="D10" s="57">
        <v>0</v>
      </c>
    </row>
    <row r="11" spans="1:4" s="6" customFormat="1" x14ac:dyDescent="0.25">
      <c r="B11" s="13" t="s">
        <v>10</v>
      </c>
      <c r="C11" s="19">
        <f>SUM(C8:C10)</f>
        <v>152842.35999999999</v>
      </c>
      <c r="D11" s="19">
        <v>0</v>
      </c>
    </row>
    <row r="12" spans="1:4" s="6" customFormat="1" x14ac:dyDescent="0.25">
      <c r="B12" s="39" t="s">
        <v>11</v>
      </c>
      <c r="C12" s="40"/>
      <c r="D12" s="40"/>
    </row>
    <row r="13" spans="1:4" x14ac:dyDescent="0.25">
      <c r="B13" s="9" t="s">
        <v>12</v>
      </c>
      <c r="C13" s="15">
        <v>28944.98</v>
      </c>
      <c r="D13" s="15">
        <v>0</v>
      </c>
    </row>
    <row r="14" spans="1:4" x14ac:dyDescent="0.25">
      <c r="B14" s="5" t="s">
        <v>14</v>
      </c>
      <c r="C14" s="16">
        <v>0</v>
      </c>
      <c r="D14" s="16">
        <v>0</v>
      </c>
    </row>
    <row r="15" spans="1:4" x14ac:dyDescent="0.25">
      <c r="B15" s="5" t="s">
        <v>13</v>
      </c>
      <c r="C15" s="16">
        <v>0</v>
      </c>
      <c r="D15" s="16">
        <v>0</v>
      </c>
    </row>
    <row r="16" spans="1:4" x14ac:dyDescent="0.25">
      <c r="B16" s="5" t="s">
        <v>144</v>
      </c>
      <c r="C16" s="25">
        <v>3231.46</v>
      </c>
      <c r="D16" s="16">
        <v>0</v>
      </c>
    </row>
    <row r="17" spans="2:4" s="6" customFormat="1" x14ac:dyDescent="0.25">
      <c r="B17" s="13" t="s">
        <v>15</v>
      </c>
      <c r="C17" s="19">
        <f>SUM(C13:C16)</f>
        <v>32176.44</v>
      </c>
      <c r="D17" s="19">
        <v>0</v>
      </c>
    </row>
    <row r="18" spans="2:4" s="6" customFormat="1" x14ac:dyDescent="0.25">
      <c r="B18" s="13" t="s">
        <v>16</v>
      </c>
      <c r="C18" s="19">
        <f>+C11-C17</f>
        <v>120665.91999999998</v>
      </c>
      <c r="D18" s="19">
        <v>0</v>
      </c>
    </row>
    <row r="20" spans="2:4" x14ac:dyDescent="0.25">
      <c r="B20" s="58" t="s">
        <v>94</v>
      </c>
      <c r="C20" s="58"/>
    </row>
    <row r="21" spans="2:4" x14ac:dyDescent="0.25">
      <c r="C21" s="8"/>
    </row>
    <row r="22" spans="2:4" x14ac:dyDescent="0.25">
      <c r="C22" s="8"/>
    </row>
  </sheetData>
  <mergeCells count="4">
    <mergeCell ref="B2:D2"/>
    <mergeCell ref="B3:D3"/>
    <mergeCell ref="B4:D4"/>
    <mergeCell ref="B5:D5"/>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x14ac:dyDescent="0.25">
      <c r="A1" s="2" t="s">
        <v>95</v>
      </c>
    </row>
    <row r="2" spans="1:10" x14ac:dyDescent="0.25">
      <c r="B2" s="175" t="s">
        <v>89</v>
      </c>
      <c r="C2" s="175"/>
      <c r="D2" s="175"/>
      <c r="E2" s="175"/>
    </row>
    <row r="3" spans="1:10" x14ac:dyDescent="0.25">
      <c r="B3" s="177" t="s">
        <v>63</v>
      </c>
      <c r="C3" s="177"/>
      <c r="D3" s="177"/>
      <c r="E3" s="177"/>
    </row>
    <row r="4" spans="1:10" x14ac:dyDescent="0.25">
      <c r="B4" s="178" t="s">
        <v>169</v>
      </c>
      <c r="C4" s="178"/>
      <c r="D4" s="178"/>
      <c r="E4" s="178"/>
    </row>
    <row r="5" spans="1:10" x14ac:dyDescent="0.25">
      <c r="B5" s="178" t="s">
        <v>72</v>
      </c>
      <c r="C5" s="178"/>
      <c r="D5" s="178"/>
      <c r="E5" s="178"/>
    </row>
    <row r="7" spans="1:10" x14ac:dyDescent="0.25">
      <c r="B7" s="34" t="s">
        <v>17</v>
      </c>
      <c r="C7" s="34" t="s">
        <v>18</v>
      </c>
      <c r="D7" s="34" t="s">
        <v>19</v>
      </c>
      <c r="E7" s="38">
        <v>44561</v>
      </c>
    </row>
    <row r="8" spans="1:10" x14ac:dyDescent="0.25">
      <c r="B8" s="13" t="s">
        <v>20</v>
      </c>
      <c r="C8" s="19">
        <v>6406703.75</v>
      </c>
      <c r="D8" s="19">
        <v>88547.1</v>
      </c>
      <c r="E8" s="19">
        <f>+C8+D8</f>
        <v>6495250.8499999996</v>
      </c>
      <c r="G8" s="17"/>
      <c r="H8" s="17"/>
      <c r="I8" s="17"/>
      <c r="J8" s="18"/>
    </row>
    <row r="9" spans="1:10" x14ac:dyDescent="0.25">
      <c r="B9" s="35" t="s">
        <v>21</v>
      </c>
      <c r="C9" s="10"/>
      <c r="D9" s="10"/>
      <c r="E9" s="10"/>
    </row>
    <row r="10" spans="1:10" x14ac:dyDescent="0.25">
      <c r="B10" s="5" t="s">
        <v>22</v>
      </c>
      <c r="C10" s="57">
        <v>256223.45000000019</v>
      </c>
      <c r="D10" s="11"/>
      <c r="E10" s="11"/>
    </row>
    <row r="11" spans="1:10" x14ac:dyDescent="0.25">
      <c r="B11" s="5" t="s">
        <v>23</v>
      </c>
      <c r="C11" s="57">
        <v>0</v>
      </c>
      <c r="D11" s="11"/>
      <c r="E11" s="11"/>
    </row>
    <row r="12" spans="1:10" x14ac:dyDescent="0.25">
      <c r="B12" s="36" t="s">
        <v>24</v>
      </c>
      <c r="C12" s="37">
        <f>+C10+C11</f>
        <v>256223.45000000019</v>
      </c>
      <c r="D12" s="12"/>
      <c r="E12" s="12"/>
    </row>
    <row r="13" spans="1:10" x14ac:dyDescent="0.25">
      <c r="B13" s="180" t="s">
        <v>25</v>
      </c>
      <c r="C13" s="182">
        <f>+E8+C12</f>
        <v>6751474.2999999998</v>
      </c>
      <c r="D13" s="182">
        <f>+'02'!C18</f>
        <v>120665.91999999998</v>
      </c>
      <c r="E13" s="35" t="s">
        <v>165</v>
      </c>
    </row>
    <row r="14" spans="1:10" x14ac:dyDescent="0.25">
      <c r="B14" s="181"/>
      <c r="C14" s="183"/>
      <c r="D14" s="183"/>
      <c r="E14" s="19">
        <f>+C13+D13</f>
        <v>6872140.2199999997</v>
      </c>
    </row>
    <row r="16" spans="1:10" x14ac:dyDescent="0.25">
      <c r="B16" s="179" t="s">
        <v>94</v>
      </c>
      <c r="C16" s="179"/>
      <c r="D16" s="179"/>
      <c r="E16" s="179"/>
    </row>
    <row r="17" spans="3:5" x14ac:dyDescent="0.25">
      <c r="D17" s="8"/>
      <c r="E17" s="8"/>
    </row>
    <row r="18" spans="3:5" x14ac:dyDescent="0.25">
      <c r="D18" s="8"/>
    </row>
    <row r="19" spans="3:5" x14ac:dyDescent="0.25">
      <c r="C19" s="7"/>
    </row>
    <row r="20" spans="3:5" x14ac:dyDescent="0.25">
      <c r="C20" s="7"/>
    </row>
    <row r="21" spans="3:5" x14ac:dyDescent="0.25">
      <c r="C21" s="7"/>
    </row>
    <row r="22" spans="3:5" x14ac:dyDescent="0.25">
      <c r="C22" s="8"/>
      <c r="D22" s="8"/>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E37"/>
  <sheetViews>
    <sheetView showGridLines="0" topLeftCell="B1" workbookViewId="0">
      <selection activeCell="C8" sqref="C8"/>
    </sheetView>
  </sheetViews>
  <sheetFormatPr baseColWidth="10" defaultRowHeight="15" x14ac:dyDescent="0.25"/>
  <cols>
    <col min="1" max="1" width="3.5703125" style="1" customWidth="1"/>
    <col min="2" max="2" width="59" style="1" customWidth="1"/>
    <col min="3" max="4" width="18.7109375" style="1" customWidth="1"/>
    <col min="5" max="5" width="3.5703125" style="1" customWidth="1"/>
    <col min="6" max="16384" width="11.42578125" style="1"/>
  </cols>
  <sheetData>
    <row r="1" spans="1:5" x14ac:dyDescent="0.25">
      <c r="A1" s="2" t="s">
        <v>95</v>
      </c>
    </row>
    <row r="2" spans="1:5" x14ac:dyDescent="0.25">
      <c r="B2" s="175" t="s">
        <v>89</v>
      </c>
      <c r="C2" s="175"/>
      <c r="D2" s="175"/>
    </row>
    <row r="3" spans="1:5" x14ac:dyDescent="0.25">
      <c r="B3" s="177" t="s">
        <v>64</v>
      </c>
      <c r="C3" s="177"/>
      <c r="D3" s="177"/>
    </row>
    <row r="4" spans="1:5" x14ac:dyDescent="0.25">
      <c r="B4" s="178" t="s">
        <v>166</v>
      </c>
      <c r="C4" s="178"/>
      <c r="D4" s="178"/>
      <c r="E4" s="178"/>
    </row>
    <row r="5" spans="1:5" x14ac:dyDescent="0.25">
      <c r="B5" s="178" t="s">
        <v>72</v>
      </c>
      <c r="C5" s="178"/>
      <c r="D5" s="178"/>
    </row>
    <row r="7" spans="1:5" s="6" customFormat="1" x14ac:dyDescent="0.25">
      <c r="B7" s="3" t="s">
        <v>26</v>
      </c>
      <c r="C7" s="4">
        <f>+'02'!C7</f>
        <v>44651</v>
      </c>
      <c r="D7" s="4">
        <f>+'02'!D7</f>
        <v>44286</v>
      </c>
    </row>
    <row r="8" spans="1:5" s="6" customFormat="1" x14ac:dyDescent="0.25">
      <c r="B8" s="13" t="s">
        <v>38</v>
      </c>
      <c r="C8" s="19">
        <v>296845.08999999985</v>
      </c>
      <c r="D8" s="19">
        <v>0</v>
      </c>
    </row>
    <row r="9" spans="1:5" s="6" customFormat="1" x14ac:dyDescent="0.25">
      <c r="B9" s="20" t="s">
        <v>27</v>
      </c>
      <c r="C9" s="21"/>
      <c r="D9" s="21"/>
    </row>
    <row r="10" spans="1:5" s="6" customFormat="1" x14ac:dyDescent="0.25">
      <c r="B10" s="20" t="s">
        <v>28</v>
      </c>
      <c r="C10" s="22"/>
      <c r="D10" s="22"/>
    </row>
    <row r="11" spans="1:5" x14ac:dyDescent="0.25">
      <c r="B11" s="23" t="s">
        <v>58</v>
      </c>
      <c r="C11" s="16">
        <v>149610.89999999997</v>
      </c>
      <c r="D11" s="16">
        <v>0</v>
      </c>
    </row>
    <row r="12" spans="1:5" x14ac:dyDescent="0.25">
      <c r="B12" s="23" t="s">
        <v>87</v>
      </c>
      <c r="C12" s="16">
        <v>0</v>
      </c>
      <c r="D12" s="16">
        <v>0</v>
      </c>
    </row>
    <row r="13" spans="1:5" x14ac:dyDescent="0.25">
      <c r="B13" s="23" t="s">
        <v>86</v>
      </c>
      <c r="C13" s="57">
        <v>0</v>
      </c>
      <c r="D13" s="57">
        <v>0</v>
      </c>
    </row>
    <row r="14" spans="1:5" x14ac:dyDescent="0.25">
      <c r="B14" s="23" t="s">
        <v>39</v>
      </c>
      <c r="C14" s="16">
        <v>0</v>
      </c>
      <c r="D14" s="16">
        <v>0</v>
      </c>
    </row>
    <row r="15" spans="1:5" s="6" customFormat="1" x14ac:dyDescent="0.25">
      <c r="B15" s="24" t="s">
        <v>29</v>
      </c>
      <c r="C15" s="22"/>
      <c r="D15" s="22"/>
    </row>
    <row r="16" spans="1:5" x14ac:dyDescent="0.25">
      <c r="B16" s="23" t="s">
        <v>59</v>
      </c>
      <c r="C16" s="16">
        <v>0</v>
      </c>
      <c r="D16" s="16">
        <v>0</v>
      </c>
    </row>
    <row r="17" spans="2:4" x14ac:dyDescent="0.25">
      <c r="B17" s="23" t="s">
        <v>40</v>
      </c>
      <c r="C17" s="16">
        <v>-778248.87999999989</v>
      </c>
      <c r="D17" s="16">
        <v>0</v>
      </c>
    </row>
    <row r="18" spans="2:4" x14ac:dyDescent="0.25">
      <c r="B18" s="23" t="s">
        <v>41</v>
      </c>
      <c r="C18" s="16">
        <v>-141052.03</v>
      </c>
      <c r="D18" s="16">
        <v>0</v>
      </c>
    </row>
    <row r="19" spans="2:4" x14ac:dyDescent="0.25">
      <c r="B19" s="23" t="s">
        <v>30</v>
      </c>
      <c r="C19" s="16">
        <v>0</v>
      </c>
      <c r="D19" s="16">
        <v>0</v>
      </c>
    </row>
    <row r="20" spans="2:4" x14ac:dyDescent="0.25">
      <c r="B20" s="23" t="s">
        <v>31</v>
      </c>
      <c r="C20" s="16">
        <v>293602.74</v>
      </c>
      <c r="D20" s="16">
        <v>0</v>
      </c>
    </row>
    <row r="21" spans="2:4" x14ac:dyDescent="0.25">
      <c r="B21" s="23" t="s">
        <v>42</v>
      </c>
      <c r="C21" s="16">
        <v>0</v>
      </c>
      <c r="D21" s="16">
        <v>0</v>
      </c>
    </row>
    <row r="22" spans="2:4" x14ac:dyDescent="0.25">
      <c r="B22" s="23" t="s">
        <v>152</v>
      </c>
      <c r="C22" s="16">
        <v>0</v>
      </c>
      <c r="D22" s="16">
        <v>0</v>
      </c>
    </row>
    <row r="23" spans="2:4" x14ac:dyDescent="0.25">
      <c r="B23" s="23" t="s">
        <v>32</v>
      </c>
      <c r="C23" s="25">
        <v>-10244.599999999977</v>
      </c>
      <c r="D23" s="25">
        <v>0</v>
      </c>
    </row>
    <row r="24" spans="2:4" s="28" customFormat="1" ht="30" x14ac:dyDescent="0.25">
      <c r="B24" s="26" t="s">
        <v>33</v>
      </c>
      <c r="C24" s="27">
        <f>SUM(C9:C23)</f>
        <v>-486331.87</v>
      </c>
      <c r="D24" s="27">
        <v>0</v>
      </c>
    </row>
    <row r="25" spans="2:4" ht="6.75" customHeight="1" x14ac:dyDescent="0.25">
      <c r="B25" s="23"/>
      <c r="C25" s="15"/>
      <c r="D25" s="15"/>
    </row>
    <row r="26" spans="2:4" s="6" customFormat="1" x14ac:dyDescent="0.25">
      <c r="B26" s="20" t="s">
        <v>34</v>
      </c>
      <c r="C26" s="22"/>
      <c r="D26" s="22"/>
    </row>
    <row r="27" spans="2:4" x14ac:dyDescent="0.25">
      <c r="B27" s="23" t="s">
        <v>35</v>
      </c>
      <c r="C27" s="16">
        <v>0</v>
      </c>
      <c r="D27" s="16">
        <v>0</v>
      </c>
    </row>
    <row r="28" spans="2:4" x14ac:dyDescent="0.25">
      <c r="B28" s="23" t="s">
        <v>22</v>
      </c>
      <c r="C28" s="25">
        <v>256223.45000000019</v>
      </c>
      <c r="D28" s="25">
        <v>0</v>
      </c>
    </row>
    <row r="29" spans="2:4" s="30" customFormat="1" ht="30" x14ac:dyDescent="0.25">
      <c r="B29" s="29" t="s">
        <v>36</v>
      </c>
      <c r="C29" s="27">
        <f>+C27+C28</f>
        <v>256223.45000000019</v>
      </c>
      <c r="D29" s="27">
        <v>0</v>
      </c>
    </row>
    <row r="30" spans="2:4" ht="6.75" customHeight="1" x14ac:dyDescent="0.25">
      <c r="B30" s="23"/>
      <c r="C30" s="31"/>
      <c r="D30" s="31"/>
    </row>
    <row r="31" spans="2:4" s="6" customFormat="1" x14ac:dyDescent="0.25">
      <c r="B31" s="13" t="s">
        <v>37</v>
      </c>
      <c r="C31" s="32">
        <f>+C8+C24+C29</f>
        <v>66736.670000000042</v>
      </c>
      <c r="D31" s="32">
        <v>0</v>
      </c>
    </row>
    <row r="32" spans="2:4" x14ac:dyDescent="0.25">
      <c r="D32" s="33"/>
    </row>
    <row r="33" spans="2:4" x14ac:dyDescent="0.25">
      <c r="B33" s="179" t="s">
        <v>94</v>
      </c>
      <c r="C33" s="179"/>
      <c r="D33" s="179"/>
    </row>
    <row r="34" spans="2:4" x14ac:dyDescent="0.25">
      <c r="D34" s="33"/>
    </row>
    <row r="35" spans="2:4" x14ac:dyDescent="0.25">
      <c r="D35" s="8"/>
    </row>
    <row r="36" spans="2:4" x14ac:dyDescent="0.25">
      <c r="D36" s="7"/>
    </row>
    <row r="37" spans="2:4" x14ac:dyDescent="0.25">
      <c r="D37" s="7"/>
    </row>
  </sheetData>
  <mergeCells count="5">
    <mergeCell ref="B2:D2"/>
    <mergeCell ref="B3:D3"/>
    <mergeCell ref="B5:D5"/>
    <mergeCell ref="B33:D33"/>
    <mergeCell ref="B4:E4"/>
  </mergeCells>
  <hyperlinks>
    <hyperlink ref="A1" location="INDICE!A1" display="INDICE" xr:uid="{1DF3464F-69F6-4EBF-B426-D66A3EBFD213}"/>
  </hyperlinks>
  <pageMargins left="0.7" right="0.7" top="0.75" bottom="0.75" header="0.3" footer="0.3"/>
  <ignoredErrors>
    <ignoredError sqref="C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133"/>
  <sheetViews>
    <sheetView showGridLines="0" topLeftCell="A128" workbookViewId="0">
      <selection activeCell="A135" sqref="A135:A144"/>
    </sheetView>
  </sheetViews>
  <sheetFormatPr baseColWidth="10" defaultRowHeight="15" x14ac:dyDescent="0.25"/>
  <cols>
    <col min="1" max="1" width="3.5703125" style="1" customWidth="1"/>
    <col min="2" max="2" width="35" style="1" customWidth="1"/>
    <col min="3" max="6" width="19.28515625" style="1" customWidth="1"/>
    <col min="7" max="7" width="3.5703125" style="1" customWidth="1"/>
    <col min="8" max="16384" width="11.42578125" style="1"/>
  </cols>
  <sheetData>
    <row r="1" spans="1:6" x14ac:dyDescent="0.25">
      <c r="A1" s="2" t="s">
        <v>95</v>
      </c>
    </row>
    <row r="2" spans="1:6" x14ac:dyDescent="0.25">
      <c r="B2" s="175" t="s">
        <v>89</v>
      </c>
      <c r="C2" s="175"/>
      <c r="D2" s="175"/>
      <c r="E2" s="175"/>
      <c r="F2" s="175"/>
    </row>
    <row r="3" spans="1:6" x14ac:dyDescent="0.25">
      <c r="B3" s="184" t="s">
        <v>65</v>
      </c>
      <c r="C3" s="184"/>
      <c r="D3" s="184"/>
      <c r="E3" s="184"/>
      <c r="F3" s="184"/>
    </row>
    <row r="4" spans="1:6" x14ac:dyDescent="0.25">
      <c r="B4" s="185" t="s">
        <v>66</v>
      </c>
      <c r="C4" s="185"/>
      <c r="D4" s="185"/>
      <c r="E4" s="185"/>
      <c r="F4" s="185"/>
    </row>
    <row r="5" spans="1:6" ht="16.5" customHeight="1" x14ac:dyDescent="0.25">
      <c r="B5" s="186" t="s">
        <v>91</v>
      </c>
      <c r="C5" s="186"/>
      <c r="D5" s="186"/>
      <c r="E5" s="186"/>
      <c r="F5" s="186"/>
    </row>
    <row r="6" spans="1:6" x14ac:dyDescent="0.25">
      <c r="B6" s="186"/>
      <c r="C6" s="186"/>
      <c r="D6" s="186"/>
      <c r="E6" s="186"/>
      <c r="F6" s="186"/>
    </row>
    <row r="7" spans="1:6" x14ac:dyDescent="0.25">
      <c r="B7" s="186"/>
      <c r="C7" s="186"/>
      <c r="D7" s="186"/>
      <c r="E7" s="186"/>
      <c r="F7" s="186"/>
    </row>
    <row r="8" spans="1:6" x14ac:dyDescent="0.25">
      <c r="B8" s="186"/>
      <c r="C8" s="186"/>
      <c r="D8" s="186"/>
      <c r="E8" s="186"/>
      <c r="F8" s="186"/>
    </row>
    <row r="9" spans="1:6" x14ac:dyDescent="0.25">
      <c r="B9" s="186"/>
      <c r="C9" s="186"/>
      <c r="D9" s="186"/>
      <c r="E9" s="186"/>
      <c r="F9" s="186"/>
    </row>
    <row r="10" spans="1:6" x14ac:dyDescent="0.25">
      <c r="B10" s="186"/>
      <c r="C10" s="186"/>
      <c r="D10" s="186"/>
      <c r="E10" s="186"/>
      <c r="F10" s="186"/>
    </row>
    <row r="11" spans="1:6" x14ac:dyDescent="0.25">
      <c r="B11" s="186"/>
      <c r="C11" s="186"/>
      <c r="D11" s="186"/>
      <c r="E11" s="186"/>
      <c r="F11" s="186"/>
    </row>
    <row r="12" spans="1:6" x14ac:dyDescent="0.25">
      <c r="B12" s="186"/>
      <c r="C12" s="186"/>
      <c r="D12" s="186"/>
      <c r="E12" s="186"/>
      <c r="F12" s="186"/>
    </row>
    <row r="13" spans="1:6" x14ac:dyDescent="0.25">
      <c r="B13" s="186"/>
      <c r="C13" s="186"/>
      <c r="D13" s="186"/>
      <c r="E13" s="186"/>
      <c r="F13" s="186"/>
    </row>
    <row r="15" spans="1:6" x14ac:dyDescent="0.25">
      <c r="B15" s="185" t="s">
        <v>67</v>
      </c>
      <c r="C15" s="185"/>
      <c r="D15" s="185"/>
      <c r="E15" s="185"/>
      <c r="F15" s="185"/>
    </row>
    <row r="17" spans="2:6" x14ac:dyDescent="0.25">
      <c r="B17" s="185" t="s">
        <v>68</v>
      </c>
      <c r="C17" s="185"/>
      <c r="D17" s="185"/>
      <c r="E17" s="185"/>
      <c r="F17" s="185"/>
    </row>
    <row r="18" spans="2:6" x14ac:dyDescent="0.25">
      <c r="B18" s="188" t="s">
        <v>85</v>
      </c>
      <c r="C18" s="188"/>
      <c r="D18" s="188"/>
      <c r="E18" s="188"/>
      <c r="F18" s="188"/>
    </row>
    <row r="19" spans="2:6" x14ac:dyDescent="0.25">
      <c r="B19" s="188"/>
      <c r="C19" s="188"/>
      <c r="D19" s="188"/>
      <c r="E19" s="188"/>
      <c r="F19" s="188"/>
    </row>
    <row r="20" spans="2:6" x14ac:dyDescent="0.25">
      <c r="B20" s="188"/>
      <c r="C20" s="188"/>
      <c r="D20" s="188"/>
      <c r="E20" s="188"/>
      <c r="F20" s="188"/>
    </row>
    <row r="21" spans="2:6" x14ac:dyDescent="0.25">
      <c r="B21" s="188"/>
      <c r="C21" s="188"/>
      <c r="D21" s="188"/>
      <c r="E21" s="188"/>
      <c r="F21" s="188"/>
    </row>
    <row r="22" spans="2:6" x14ac:dyDescent="0.25">
      <c r="B22" s="188"/>
      <c r="C22" s="188"/>
      <c r="D22" s="188"/>
      <c r="E22" s="188"/>
      <c r="F22" s="188"/>
    </row>
    <row r="23" spans="2:6" x14ac:dyDescent="0.25">
      <c r="B23" s="188"/>
      <c r="C23" s="188"/>
      <c r="D23" s="188"/>
      <c r="E23" s="188"/>
      <c r="F23" s="188"/>
    </row>
    <row r="24" spans="2:6" x14ac:dyDescent="0.25">
      <c r="B24" s="188"/>
      <c r="C24" s="188"/>
      <c r="D24" s="188"/>
      <c r="E24" s="188"/>
      <c r="F24" s="188"/>
    </row>
    <row r="25" spans="2:6" x14ac:dyDescent="0.25">
      <c r="B25" s="188"/>
      <c r="C25" s="188"/>
      <c r="D25" s="188"/>
      <c r="E25" s="188"/>
      <c r="F25" s="188"/>
    </row>
    <row r="26" spans="2:6" x14ac:dyDescent="0.25">
      <c r="B26" s="188"/>
      <c r="C26" s="188"/>
      <c r="D26" s="188"/>
      <c r="E26" s="188"/>
      <c r="F26" s="188"/>
    </row>
    <row r="27" spans="2:6" x14ac:dyDescent="0.25">
      <c r="B27" s="188"/>
      <c r="C27" s="188"/>
      <c r="D27" s="188"/>
      <c r="E27" s="188"/>
      <c r="F27" s="188"/>
    </row>
    <row r="28" spans="2:6" x14ac:dyDescent="0.25">
      <c r="B28" s="188"/>
      <c r="C28" s="188"/>
      <c r="D28" s="188"/>
      <c r="E28" s="188"/>
      <c r="F28" s="188"/>
    </row>
    <row r="29" spans="2:6" x14ac:dyDescent="0.25">
      <c r="B29" s="188"/>
      <c r="C29" s="188"/>
      <c r="D29" s="188"/>
      <c r="E29" s="188"/>
      <c r="F29" s="188"/>
    </row>
    <row r="30" spans="2:6" x14ac:dyDescent="0.25">
      <c r="B30" s="188"/>
      <c r="C30" s="188"/>
      <c r="D30" s="188"/>
      <c r="E30" s="188"/>
      <c r="F30" s="188"/>
    </row>
    <row r="31" spans="2:6" x14ac:dyDescent="0.25">
      <c r="B31" s="188"/>
      <c r="C31" s="188"/>
      <c r="D31" s="188"/>
      <c r="E31" s="188"/>
      <c r="F31" s="188"/>
    </row>
    <row r="32" spans="2:6" x14ac:dyDescent="0.25">
      <c r="B32" s="188"/>
      <c r="C32" s="188"/>
      <c r="D32" s="188"/>
      <c r="E32" s="188"/>
      <c r="F32" s="188"/>
    </row>
    <row r="33" spans="2:6" x14ac:dyDescent="0.25">
      <c r="B33" s="188"/>
      <c r="C33" s="188"/>
      <c r="D33" s="188"/>
      <c r="E33" s="188"/>
      <c r="F33" s="188"/>
    </row>
    <row r="34" spans="2:6" x14ac:dyDescent="0.25">
      <c r="B34" s="188"/>
      <c r="C34" s="188"/>
      <c r="D34" s="188"/>
      <c r="E34" s="188"/>
      <c r="F34" s="188"/>
    </row>
    <row r="35" spans="2:6" x14ac:dyDescent="0.25">
      <c r="B35" s="188"/>
      <c r="C35" s="188"/>
      <c r="D35" s="188"/>
      <c r="E35" s="188"/>
      <c r="F35" s="188"/>
    </row>
    <row r="36" spans="2:6" x14ac:dyDescent="0.25">
      <c r="B36" s="188"/>
      <c r="C36" s="188"/>
      <c r="D36" s="188"/>
      <c r="E36" s="188"/>
      <c r="F36" s="188"/>
    </row>
    <row r="37" spans="2:6" x14ac:dyDescent="0.25">
      <c r="B37" s="188"/>
      <c r="C37" s="188"/>
      <c r="D37" s="188"/>
      <c r="E37" s="188"/>
      <c r="F37" s="188"/>
    </row>
    <row r="38" spans="2:6" x14ac:dyDescent="0.25">
      <c r="B38" s="188"/>
      <c r="C38" s="188"/>
      <c r="D38" s="188"/>
      <c r="E38" s="188"/>
      <c r="F38" s="188"/>
    </row>
    <row r="39" spans="2:6" x14ac:dyDescent="0.25">
      <c r="B39" s="188"/>
      <c r="C39" s="188"/>
      <c r="D39" s="188"/>
      <c r="E39" s="188"/>
      <c r="F39" s="188"/>
    </row>
    <row r="40" spans="2:6" x14ac:dyDescent="0.25">
      <c r="B40" s="188"/>
      <c r="C40" s="188"/>
      <c r="D40" s="188"/>
      <c r="E40" s="188"/>
      <c r="F40" s="188"/>
    </row>
    <row r="41" spans="2:6" x14ac:dyDescent="0.25">
      <c r="B41" s="188"/>
      <c r="C41" s="188"/>
      <c r="D41" s="188"/>
      <c r="E41" s="188"/>
      <c r="F41" s="188"/>
    </row>
    <row r="42" spans="2:6" x14ac:dyDescent="0.25">
      <c r="B42" s="188"/>
      <c r="C42" s="188"/>
      <c r="D42" s="188"/>
      <c r="E42" s="188"/>
      <c r="F42" s="188"/>
    </row>
    <row r="43" spans="2:6" x14ac:dyDescent="0.25">
      <c r="B43" s="188"/>
      <c r="C43" s="188"/>
      <c r="D43" s="188"/>
      <c r="E43" s="188"/>
      <c r="F43" s="188"/>
    </row>
    <row r="44" spans="2:6" x14ac:dyDescent="0.25">
      <c r="B44" s="188"/>
      <c r="C44" s="188"/>
      <c r="D44" s="188"/>
      <c r="E44" s="188"/>
      <c r="F44" s="188"/>
    </row>
    <row r="45" spans="2:6" x14ac:dyDescent="0.25">
      <c r="B45" s="188"/>
      <c r="C45" s="188"/>
      <c r="D45" s="188"/>
      <c r="E45" s="188"/>
      <c r="F45" s="188"/>
    </row>
    <row r="46" spans="2:6" x14ac:dyDescent="0.25">
      <c r="B46" s="188"/>
      <c r="C46" s="188"/>
      <c r="D46" s="188"/>
      <c r="E46" s="188"/>
      <c r="F46" s="188"/>
    </row>
    <row r="47" spans="2:6" x14ac:dyDescent="0.25">
      <c r="B47" s="188"/>
      <c r="C47" s="188"/>
      <c r="D47" s="188"/>
      <c r="E47" s="188"/>
      <c r="F47" s="188"/>
    </row>
    <row r="48" spans="2:6" x14ac:dyDescent="0.25">
      <c r="B48" s="188"/>
      <c r="C48" s="188"/>
      <c r="D48" s="188"/>
      <c r="E48" s="188"/>
      <c r="F48" s="188"/>
    </row>
    <row r="49" spans="2:6" x14ac:dyDescent="0.25">
      <c r="B49" s="185" t="s">
        <v>96</v>
      </c>
      <c r="C49" s="185"/>
      <c r="D49" s="185"/>
      <c r="E49" s="185"/>
      <c r="F49" s="185"/>
    </row>
    <row r="50" spans="2:6" x14ac:dyDescent="0.25">
      <c r="B50" s="188" t="s">
        <v>147</v>
      </c>
      <c r="C50" s="188"/>
      <c r="D50" s="188"/>
      <c r="E50" s="188"/>
      <c r="F50" s="188"/>
    </row>
    <row r="51" spans="2:6" x14ac:dyDescent="0.25">
      <c r="B51" s="188"/>
      <c r="C51" s="188"/>
      <c r="D51" s="188"/>
      <c r="E51" s="188"/>
      <c r="F51" s="188"/>
    </row>
    <row r="52" spans="2:6" x14ac:dyDescent="0.25">
      <c r="B52" s="105"/>
      <c r="C52" s="105"/>
      <c r="D52" s="105"/>
      <c r="E52" s="105"/>
      <c r="F52" s="105"/>
    </row>
    <row r="53" spans="2:6" x14ac:dyDescent="0.25">
      <c r="B53" s="187" t="s">
        <v>97</v>
      </c>
      <c r="C53" s="187"/>
      <c r="D53" s="187"/>
      <c r="E53" s="187"/>
      <c r="F53" s="187"/>
    </row>
    <row r="55" spans="2:6" x14ac:dyDescent="0.25">
      <c r="B55" s="188" t="s">
        <v>100</v>
      </c>
      <c r="C55" s="188"/>
      <c r="D55" s="188"/>
      <c r="E55" s="188"/>
      <c r="F55" s="188"/>
    </row>
    <row r="56" spans="2:6" x14ac:dyDescent="0.25">
      <c r="B56" s="188"/>
      <c r="C56" s="188"/>
      <c r="D56" s="188"/>
      <c r="E56" s="188"/>
      <c r="F56" s="188"/>
    </row>
    <row r="57" spans="2:6" x14ac:dyDescent="0.25">
      <c r="B57" s="188"/>
      <c r="C57" s="188"/>
      <c r="D57" s="188"/>
      <c r="E57" s="188"/>
      <c r="F57" s="188"/>
    </row>
    <row r="58" spans="2:6" x14ac:dyDescent="0.25">
      <c r="B58" s="188" t="s">
        <v>167</v>
      </c>
      <c r="C58" s="188"/>
      <c r="D58" s="188"/>
      <c r="E58" s="188"/>
      <c r="F58" s="188"/>
    </row>
    <row r="59" spans="2:6" x14ac:dyDescent="0.25">
      <c r="B59" s="188"/>
      <c r="C59" s="188"/>
      <c r="D59" s="188"/>
      <c r="E59" s="188"/>
      <c r="F59" s="188"/>
    </row>
    <row r="60" spans="2:6" x14ac:dyDescent="0.25">
      <c r="B60" s="188" t="s">
        <v>101</v>
      </c>
      <c r="C60" s="188"/>
      <c r="D60" s="188"/>
      <c r="E60" s="188"/>
      <c r="F60" s="188"/>
    </row>
    <row r="61" spans="2:6" x14ac:dyDescent="0.25">
      <c r="B61" s="188"/>
      <c r="C61" s="188"/>
      <c r="D61" s="188"/>
      <c r="E61" s="188"/>
      <c r="F61" s="188"/>
    </row>
    <row r="62" spans="2:6" x14ac:dyDescent="0.25">
      <c r="B62" s="188" t="s">
        <v>102</v>
      </c>
      <c r="C62" s="188"/>
      <c r="D62" s="188"/>
      <c r="E62" s="188"/>
      <c r="F62" s="188"/>
    </row>
    <row r="63" spans="2:6" x14ac:dyDescent="0.25">
      <c r="B63" s="188"/>
      <c r="C63" s="188"/>
      <c r="D63" s="188"/>
      <c r="E63" s="188"/>
      <c r="F63" s="188"/>
    </row>
    <row r="64" spans="2:6" x14ac:dyDescent="0.25">
      <c r="B64" s="189" t="s">
        <v>103</v>
      </c>
      <c r="C64" s="189"/>
      <c r="D64" s="189"/>
      <c r="E64" s="189"/>
      <c r="F64" s="189"/>
    </row>
    <row r="65" spans="2:6" x14ac:dyDescent="0.25">
      <c r="B65" s="189"/>
      <c r="C65" s="189"/>
      <c r="D65" s="189"/>
      <c r="E65" s="189"/>
      <c r="F65" s="189"/>
    </row>
    <row r="66" spans="2:6" x14ac:dyDescent="0.25">
      <c r="B66" s="61"/>
      <c r="C66" s="61"/>
      <c r="D66" s="61"/>
      <c r="E66" s="61"/>
      <c r="F66" s="61"/>
    </row>
    <row r="67" spans="2:6" x14ac:dyDescent="0.25">
      <c r="B67" s="3" t="s">
        <v>26</v>
      </c>
      <c r="C67" s="4">
        <v>44651</v>
      </c>
      <c r="D67" s="4">
        <v>44286</v>
      </c>
      <c r="E67" s="4">
        <v>44561</v>
      </c>
    </row>
    <row r="68" spans="2:6" x14ac:dyDescent="0.25">
      <c r="B68" s="59" t="s">
        <v>98</v>
      </c>
      <c r="C68" s="60">
        <v>6921.52</v>
      </c>
      <c r="D68" s="60">
        <v>6277.54</v>
      </c>
      <c r="E68" s="60">
        <v>6870.81</v>
      </c>
    </row>
    <row r="69" spans="2:6" x14ac:dyDescent="0.25">
      <c r="B69" s="59" t="s">
        <v>99</v>
      </c>
      <c r="C69" s="60">
        <v>6931.47</v>
      </c>
      <c r="D69" s="60">
        <v>6351.33</v>
      </c>
      <c r="E69" s="60">
        <v>6887.4</v>
      </c>
    </row>
    <row r="71" spans="2:6" x14ac:dyDescent="0.25">
      <c r="B71" s="185" t="s">
        <v>104</v>
      </c>
      <c r="C71" s="185"/>
      <c r="D71" s="185"/>
      <c r="E71" s="185"/>
      <c r="F71" s="185"/>
    </row>
    <row r="73" spans="2:6" x14ac:dyDescent="0.25">
      <c r="B73" s="190" t="s">
        <v>105</v>
      </c>
      <c r="C73" s="192" t="s">
        <v>106</v>
      </c>
      <c r="D73" s="193"/>
      <c r="E73" s="190" t="s">
        <v>107</v>
      </c>
      <c r="F73" s="190" t="s">
        <v>168</v>
      </c>
    </row>
    <row r="74" spans="2:6" x14ac:dyDescent="0.25">
      <c r="B74" s="191"/>
      <c r="C74" s="62" t="s">
        <v>108</v>
      </c>
      <c r="D74" s="63" t="s">
        <v>109</v>
      </c>
      <c r="E74" s="194"/>
      <c r="F74" s="194"/>
    </row>
    <row r="75" spans="2:6" x14ac:dyDescent="0.25">
      <c r="B75" s="64" t="s">
        <v>110</v>
      </c>
      <c r="C75" s="65"/>
      <c r="D75" s="65"/>
      <c r="E75" s="65"/>
      <c r="F75" s="65"/>
    </row>
    <row r="76" spans="2:6" x14ac:dyDescent="0.25">
      <c r="B76" s="66" t="s">
        <v>111</v>
      </c>
      <c r="C76" s="67" t="s">
        <v>112</v>
      </c>
      <c r="D76" s="68">
        <v>66736.67</v>
      </c>
      <c r="E76" s="68">
        <v>6921.52</v>
      </c>
      <c r="F76" s="69">
        <v>461919196.13840002</v>
      </c>
    </row>
    <row r="77" spans="2:6" x14ac:dyDescent="0.25">
      <c r="B77" s="66" t="s">
        <v>114</v>
      </c>
      <c r="C77" s="67" t="s">
        <v>112</v>
      </c>
      <c r="D77" s="68">
        <v>6784493.3899999997</v>
      </c>
      <c r="E77" s="68">
        <v>6921.52</v>
      </c>
      <c r="F77" s="69">
        <v>46959006688.7528</v>
      </c>
    </row>
    <row r="78" spans="2:6" x14ac:dyDescent="0.25">
      <c r="B78" s="77" t="s">
        <v>69</v>
      </c>
      <c r="C78" s="74" t="s">
        <v>112</v>
      </c>
      <c r="D78" s="75">
        <v>373205.56</v>
      </c>
      <c r="E78" s="75">
        <v>6921.52</v>
      </c>
      <c r="F78" s="76">
        <v>2583149747.6512003</v>
      </c>
    </row>
    <row r="79" spans="2:6" x14ac:dyDescent="0.25">
      <c r="B79" s="70" t="s">
        <v>113</v>
      </c>
      <c r="C79" s="65"/>
      <c r="D79" s="71"/>
      <c r="E79" s="71"/>
      <c r="F79" s="72"/>
    </row>
    <row r="80" spans="2:6" x14ac:dyDescent="0.25">
      <c r="B80" s="73" t="s">
        <v>115</v>
      </c>
      <c r="C80" s="74" t="s">
        <v>112</v>
      </c>
      <c r="D80" s="75">
        <v>352295.39999999997</v>
      </c>
      <c r="E80" s="75">
        <v>6931.47</v>
      </c>
      <c r="F80" s="76">
        <v>2441924996.2379999</v>
      </c>
    </row>
    <row r="82" spans="2:6" x14ac:dyDescent="0.25">
      <c r="B82" s="185" t="s">
        <v>116</v>
      </c>
      <c r="C82" s="185"/>
      <c r="D82" s="185"/>
      <c r="E82" s="185"/>
      <c r="F82" s="185"/>
    </row>
    <row r="83" spans="2:6" x14ac:dyDescent="0.25">
      <c r="B83" s="185"/>
      <c r="C83" s="185"/>
      <c r="D83" s="185"/>
      <c r="E83" s="185"/>
      <c r="F83" s="185"/>
    </row>
    <row r="85" spans="2:6" ht="30" x14ac:dyDescent="0.25">
      <c r="B85" s="63" t="s">
        <v>117</v>
      </c>
      <c r="C85" s="63" t="s">
        <v>118</v>
      </c>
      <c r="D85" s="63" t="s">
        <v>170</v>
      </c>
      <c r="E85" s="63" t="s">
        <v>171</v>
      </c>
      <c r="F85" s="63" t="s">
        <v>172</v>
      </c>
    </row>
    <row r="86" spans="2:6" ht="30" x14ac:dyDescent="0.25">
      <c r="B86" s="78" t="s">
        <v>119</v>
      </c>
      <c r="C86" s="60">
        <f>+C68</f>
        <v>6921.52</v>
      </c>
      <c r="D86" s="60">
        <v>0</v>
      </c>
      <c r="E86" s="60">
        <f>+D68</f>
        <v>6277.54</v>
      </c>
      <c r="F86" s="60">
        <v>0</v>
      </c>
    </row>
    <row r="87" spans="2:6" ht="45" x14ac:dyDescent="0.25">
      <c r="B87" s="78" t="s">
        <v>120</v>
      </c>
      <c r="C87" s="60">
        <f>+C69</f>
        <v>6931.47</v>
      </c>
      <c r="D87" s="60">
        <v>0</v>
      </c>
      <c r="E87" s="60">
        <f>+D69</f>
        <v>6351.33</v>
      </c>
      <c r="F87" s="60">
        <v>0</v>
      </c>
    </row>
    <row r="88" spans="2:6" ht="30" x14ac:dyDescent="0.25">
      <c r="B88" s="78" t="s">
        <v>121</v>
      </c>
      <c r="C88" s="60">
        <f>+C86</f>
        <v>6921.52</v>
      </c>
      <c r="D88" s="60">
        <v>0</v>
      </c>
      <c r="E88" s="60">
        <f>+E86</f>
        <v>6277.54</v>
      </c>
      <c r="F88" s="60">
        <v>0</v>
      </c>
    </row>
    <row r="89" spans="2:6" ht="30" x14ac:dyDescent="0.25">
      <c r="B89" s="78" t="s">
        <v>122</v>
      </c>
      <c r="C89" s="60">
        <f>+C87</f>
        <v>6931.47</v>
      </c>
      <c r="D89" s="60">
        <v>0</v>
      </c>
      <c r="E89" s="60">
        <f>+E87</f>
        <v>6351.33</v>
      </c>
      <c r="F89" s="60">
        <v>0</v>
      </c>
    </row>
    <row r="91" spans="2:6" x14ac:dyDescent="0.25">
      <c r="B91" s="195" t="s">
        <v>123</v>
      </c>
      <c r="C91" s="195"/>
      <c r="D91" s="195"/>
      <c r="E91" s="195"/>
      <c r="F91" s="195"/>
    </row>
    <row r="92" spans="2:6" x14ac:dyDescent="0.25">
      <c r="B92" s="79"/>
      <c r="C92" s="79"/>
      <c r="D92" s="79"/>
      <c r="E92" s="79"/>
      <c r="F92" s="79"/>
    </row>
    <row r="93" spans="2:6" x14ac:dyDescent="0.25">
      <c r="B93" s="189" t="s">
        <v>146</v>
      </c>
      <c r="C93" s="189"/>
      <c r="D93" s="189"/>
      <c r="E93" s="189"/>
      <c r="F93" s="189"/>
    </row>
    <row r="94" spans="2:6" x14ac:dyDescent="0.25">
      <c r="B94" s="189"/>
      <c r="C94" s="189"/>
      <c r="D94" s="189"/>
      <c r="E94" s="189"/>
      <c r="F94" s="189"/>
    </row>
    <row r="95" spans="2:6" x14ac:dyDescent="0.25">
      <c r="B95" s="189"/>
      <c r="C95" s="189"/>
      <c r="D95" s="189"/>
      <c r="E95" s="189"/>
      <c r="F95" s="189"/>
    </row>
    <row r="97" spans="2:6" x14ac:dyDescent="0.25">
      <c r="B97" s="196" t="s">
        <v>26</v>
      </c>
      <c r="C97" s="197"/>
      <c r="D97" s="4">
        <f>+'01'!C7</f>
        <v>44651</v>
      </c>
      <c r="E97" s="4">
        <f>+'01'!D7</f>
        <v>44286</v>
      </c>
    </row>
    <row r="98" spans="2:6" x14ac:dyDescent="0.25">
      <c r="B98" s="198" t="s">
        <v>12</v>
      </c>
      <c r="C98" s="199"/>
      <c r="D98" s="71">
        <f>+'02'!C13</f>
        <v>28944.98</v>
      </c>
      <c r="E98" s="71">
        <f>+'02'!D13</f>
        <v>0</v>
      </c>
    </row>
    <row r="99" spans="2:6" x14ac:dyDescent="0.25">
      <c r="B99" s="200" t="s">
        <v>124</v>
      </c>
      <c r="C99" s="201"/>
      <c r="D99" s="75">
        <v>0</v>
      </c>
      <c r="E99" s="75">
        <v>0</v>
      </c>
    </row>
    <row r="100" spans="2:6" x14ac:dyDescent="0.25">
      <c r="B100" s="196" t="s">
        <v>125</v>
      </c>
      <c r="C100" s="197"/>
      <c r="D100" s="80">
        <f>SUM(D98:D99)</f>
        <v>28944.98</v>
      </c>
      <c r="E100" s="80">
        <f>SUM(E98:E99)</f>
        <v>0</v>
      </c>
    </row>
    <row r="102" spans="2:6" x14ac:dyDescent="0.25">
      <c r="B102" s="185" t="s">
        <v>126</v>
      </c>
      <c r="C102" s="185"/>
      <c r="D102" s="185"/>
      <c r="E102" s="185"/>
      <c r="F102" s="185"/>
    </row>
    <row r="104" spans="2:6" ht="45" x14ac:dyDescent="0.25">
      <c r="B104" s="63" t="s">
        <v>127</v>
      </c>
      <c r="C104" s="63" t="s">
        <v>128</v>
      </c>
      <c r="D104" s="63" t="s">
        <v>129</v>
      </c>
      <c r="E104" s="63" t="s">
        <v>130</v>
      </c>
    </row>
    <row r="105" spans="2:6" x14ac:dyDescent="0.25">
      <c r="B105" s="202" t="s">
        <v>148</v>
      </c>
      <c r="C105" s="203"/>
      <c r="D105" s="203"/>
      <c r="E105" s="204"/>
    </row>
    <row r="106" spans="2:6" x14ac:dyDescent="0.25">
      <c r="B106" s="9" t="s">
        <v>149</v>
      </c>
      <c r="C106" s="164">
        <v>25532.400000000001</v>
      </c>
      <c r="D106" s="71">
        <v>6587358.8600000003</v>
      </c>
      <c r="E106" s="72">
        <v>49</v>
      </c>
    </row>
    <row r="107" spans="2:6" x14ac:dyDescent="0.25">
      <c r="B107" s="5" t="s">
        <v>150</v>
      </c>
      <c r="C107" s="165">
        <v>25688.03</v>
      </c>
      <c r="D107" s="68">
        <v>6781640.5199999996</v>
      </c>
      <c r="E107" s="69">
        <v>50</v>
      </c>
    </row>
    <row r="108" spans="2:6" x14ac:dyDescent="0.25">
      <c r="B108" s="107" t="s">
        <v>151</v>
      </c>
      <c r="C108" s="163">
        <v>25835.11</v>
      </c>
      <c r="D108" s="75">
        <v>6872140.2199999997</v>
      </c>
      <c r="E108" s="76">
        <v>51</v>
      </c>
    </row>
    <row r="109" spans="2:6" x14ac:dyDescent="0.25">
      <c r="B109" s="108"/>
      <c r="C109" s="109"/>
      <c r="D109" s="110"/>
      <c r="E109" s="111"/>
    </row>
    <row r="111" spans="2:6" x14ac:dyDescent="0.25">
      <c r="B111" s="195" t="s">
        <v>131</v>
      </c>
      <c r="C111" s="195"/>
      <c r="D111" s="195"/>
      <c r="E111" s="195"/>
      <c r="F111" s="195"/>
    </row>
    <row r="112" spans="2:6" x14ac:dyDescent="0.25">
      <c r="B112" s="189" t="s">
        <v>132</v>
      </c>
      <c r="C112" s="189"/>
      <c r="D112" s="189"/>
      <c r="E112" s="189"/>
      <c r="F112" s="189"/>
    </row>
    <row r="113" spans="2:6" x14ac:dyDescent="0.25">
      <c r="B113" s="189"/>
      <c r="C113" s="189"/>
      <c r="D113" s="189"/>
      <c r="E113" s="189"/>
      <c r="F113" s="189"/>
    </row>
    <row r="115" spans="2:6" x14ac:dyDescent="0.25">
      <c r="B115" s="3" t="s">
        <v>133</v>
      </c>
      <c r="C115" s="82">
        <f>+D97</f>
        <v>44651</v>
      </c>
      <c r="D115" s="82">
        <f>+E97</f>
        <v>44286</v>
      </c>
    </row>
    <row r="116" spans="2:6" x14ac:dyDescent="0.25">
      <c r="B116" s="83" t="s">
        <v>135</v>
      </c>
      <c r="C116" s="15">
        <v>61736.67</v>
      </c>
      <c r="D116" s="15">
        <v>0</v>
      </c>
    </row>
    <row r="117" spans="2:6" x14ac:dyDescent="0.25">
      <c r="B117" s="84" t="s">
        <v>134</v>
      </c>
      <c r="C117" s="25">
        <v>5000</v>
      </c>
      <c r="D117" s="25">
        <v>0</v>
      </c>
    </row>
    <row r="118" spans="2:6" x14ac:dyDescent="0.25">
      <c r="B118" s="85" t="s">
        <v>125</v>
      </c>
      <c r="C118" s="19">
        <f>SUM(C116:C117)</f>
        <v>66736.67</v>
      </c>
      <c r="D118" s="19">
        <f>SUM(D116:D117)</f>
        <v>0</v>
      </c>
    </row>
    <row r="119" spans="2:6" x14ac:dyDescent="0.25">
      <c r="B119" s="94"/>
      <c r="C119" s="95"/>
    </row>
    <row r="120" spans="2:6" x14ac:dyDescent="0.25">
      <c r="B120" s="189" t="s">
        <v>141</v>
      </c>
      <c r="C120" s="189"/>
      <c r="D120" s="189"/>
      <c r="E120" s="189"/>
      <c r="F120" s="189"/>
    </row>
    <row r="121" spans="2:6" x14ac:dyDescent="0.25">
      <c r="B121" s="189"/>
      <c r="C121" s="189"/>
      <c r="D121" s="189"/>
      <c r="E121" s="189"/>
      <c r="F121" s="189"/>
    </row>
    <row r="122" spans="2:6" x14ac:dyDescent="0.25">
      <c r="B122" s="61"/>
      <c r="C122" s="61"/>
      <c r="D122" s="61"/>
      <c r="E122" s="61"/>
      <c r="F122" s="61"/>
    </row>
    <row r="123" spans="2:6" x14ac:dyDescent="0.25">
      <c r="B123" s="102" t="s">
        <v>117</v>
      </c>
      <c r="C123" s="103" t="s">
        <v>139</v>
      </c>
      <c r="D123" s="82">
        <f>+C115</f>
        <v>44651</v>
      </c>
      <c r="E123" s="82">
        <f>+D115</f>
        <v>44286</v>
      </c>
      <c r="F123" s="61"/>
    </row>
    <row r="124" spans="2:6" x14ac:dyDescent="0.25">
      <c r="B124" s="101" t="s">
        <v>138</v>
      </c>
      <c r="C124" s="96" t="s">
        <v>140</v>
      </c>
      <c r="D124" s="100">
        <v>181490.78</v>
      </c>
      <c r="E124" s="100">
        <v>0</v>
      </c>
      <c r="F124" s="61"/>
    </row>
    <row r="125" spans="2:6" x14ac:dyDescent="0.25">
      <c r="B125" s="99" t="s">
        <v>154</v>
      </c>
      <c r="C125" s="97" t="s">
        <v>155</v>
      </c>
      <c r="D125" s="98">
        <v>191714.78</v>
      </c>
      <c r="E125" s="98">
        <v>0</v>
      </c>
      <c r="F125" s="61"/>
    </row>
    <row r="126" spans="2:6" x14ac:dyDescent="0.25">
      <c r="B126" s="196" t="s">
        <v>125</v>
      </c>
      <c r="C126" s="197"/>
      <c r="D126" s="19">
        <f>SUM(D124:D125)</f>
        <v>373205.56</v>
      </c>
      <c r="E126" s="19">
        <f>SUM(E124:E125)</f>
        <v>0</v>
      </c>
      <c r="F126" s="61"/>
    </row>
    <row r="128" spans="2:6" x14ac:dyDescent="0.25">
      <c r="B128" s="188" t="s">
        <v>136</v>
      </c>
      <c r="C128" s="188"/>
      <c r="D128" s="188"/>
      <c r="E128" s="188"/>
      <c r="F128" s="188"/>
    </row>
    <row r="129" spans="2:6" x14ac:dyDescent="0.25">
      <c r="B129" s="188"/>
      <c r="C129" s="188"/>
      <c r="D129" s="188"/>
      <c r="E129" s="188"/>
      <c r="F129" s="188"/>
    </row>
    <row r="131" spans="2:6" x14ac:dyDescent="0.25">
      <c r="B131" s="3" t="s">
        <v>133</v>
      </c>
      <c r="C131" s="4">
        <f>+C115</f>
        <v>44651</v>
      </c>
      <c r="D131" s="4">
        <f>+D115</f>
        <v>44286</v>
      </c>
    </row>
    <row r="132" spans="2:6" x14ac:dyDescent="0.25">
      <c r="B132" s="86" t="s">
        <v>12</v>
      </c>
      <c r="C132" s="87">
        <v>8266.06</v>
      </c>
      <c r="D132" s="87">
        <v>0</v>
      </c>
    </row>
    <row r="133" spans="2:6" x14ac:dyDescent="0.25">
      <c r="B133" s="3" t="s">
        <v>125</v>
      </c>
      <c r="C133" s="88">
        <f>SUM(C132)</f>
        <v>8266.06</v>
      </c>
      <c r="D133" s="88">
        <f>SUM(D132)</f>
        <v>0</v>
      </c>
    </row>
  </sheetData>
  <sortState xmlns:xlrd2="http://schemas.microsoft.com/office/spreadsheetml/2017/richdata2" ref="B116:D117">
    <sortCondition descending="1" ref="C116:C117"/>
  </sortState>
  <mergeCells count="34">
    <mergeCell ref="B120:F121"/>
    <mergeCell ref="B126:C126"/>
    <mergeCell ref="B102:F102"/>
    <mergeCell ref="B111:F111"/>
    <mergeCell ref="B112:F113"/>
    <mergeCell ref="B128:F129"/>
    <mergeCell ref="B105:E105"/>
    <mergeCell ref="B91:F91"/>
    <mergeCell ref="B97:C97"/>
    <mergeCell ref="B98:C98"/>
    <mergeCell ref="B99:C99"/>
    <mergeCell ref="B100:C100"/>
    <mergeCell ref="B93:F95"/>
    <mergeCell ref="B73:B74"/>
    <mergeCell ref="C73:D73"/>
    <mergeCell ref="E73:E74"/>
    <mergeCell ref="F73:F74"/>
    <mergeCell ref="B82:F83"/>
    <mergeCell ref="B58:F59"/>
    <mergeCell ref="B60:F61"/>
    <mergeCell ref="B62:F63"/>
    <mergeCell ref="B64:F65"/>
    <mergeCell ref="B71:F71"/>
    <mergeCell ref="B49:F49"/>
    <mergeCell ref="B53:F53"/>
    <mergeCell ref="B50:F51"/>
    <mergeCell ref="B55:F57"/>
    <mergeCell ref="B17:F17"/>
    <mergeCell ref="B18:F48"/>
    <mergeCell ref="B2:F2"/>
    <mergeCell ref="B3:F3"/>
    <mergeCell ref="B4:F4"/>
    <mergeCell ref="B5:F13"/>
    <mergeCell ref="B15:F15"/>
  </mergeCells>
  <hyperlinks>
    <hyperlink ref="A1" location="INDICE!A1" display="INDICE" xr:uid="{9A8B3896-ADEC-4513-89FB-6C4F057F53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20"/>
  <sheetViews>
    <sheetView showGridLines="0" topLeftCell="G1" workbookViewId="0">
      <selection activeCell="P13" sqref="P13"/>
    </sheetView>
  </sheetViews>
  <sheetFormatPr baseColWidth="10" defaultRowHeight="15" x14ac:dyDescent="0.25"/>
  <cols>
    <col min="1" max="1" width="3.5703125" style="53" customWidth="1"/>
    <col min="2" max="2" width="13.85546875" style="53" customWidth="1"/>
    <col min="3" max="3" width="27.7109375" style="53" bestFit="1" customWidth="1"/>
    <col min="4" max="5" width="11.42578125" style="53"/>
    <col min="6" max="7" width="13" style="53" bestFit="1" customWidth="1"/>
    <col min="8" max="8" width="17.140625" style="53" customWidth="1"/>
    <col min="9" max="9" width="16.7109375" style="53" customWidth="1"/>
    <col min="10" max="12" width="16.140625" style="53" customWidth="1"/>
    <col min="13" max="14" width="11.7109375" style="53" bestFit="1" customWidth="1"/>
    <col min="15" max="15" width="14.140625" style="53" customWidth="1"/>
    <col min="16" max="16" width="14" style="53" customWidth="1"/>
    <col min="17" max="17" width="14.140625" style="53" customWidth="1"/>
    <col min="18" max="18" width="16.28515625" style="53" customWidth="1"/>
    <col min="19" max="16384" width="11.42578125" style="53"/>
  </cols>
  <sheetData>
    <row r="1" spans="1:18" ht="15.75" customHeight="1" x14ac:dyDescent="0.25">
      <c r="A1" s="14" t="s">
        <v>95</v>
      </c>
      <c r="B1" s="51"/>
      <c r="C1" s="51"/>
      <c r="D1" s="51"/>
      <c r="E1" s="51"/>
      <c r="F1" s="51"/>
      <c r="G1" s="51"/>
      <c r="H1" s="51"/>
      <c r="I1" s="52"/>
      <c r="J1" s="52"/>
      <c r="K1" s="52"/>
      <c r="L1" s="51"/>
      <c r="M1" s="51"/>
      <c r="N1" s="51"/>
      <c r="O1" s="51"/>
      <c r="P1" s="51"/>
      <c r="Q1" s="51"/>
      <c r="R1" s="51"/>
    </row>
    <row r="2" spans="1:18" ht="15.75" customHeight="1" x14ac:dyDescent="0.25">
      <c r="A2" s="14"/>
      <c r="B2" s="205" t="s">
        <v>93</v>
      </c>
      <c r="C2" s="205"/>
      <c r="D2" s="205"/>
      <c r="E2" s="205"/>
      <c r="F2" s="205"/>
      <c r="G2" s="205"/>
      <c r="H2" s="205"/>
      <c r="I2" s="205"/>
      <c r="J2" s="205"/>
      <c r="K2" s="205"/>
      <c r="L2" s="205"/>
      <c r="M2" s="205"/>
      <c r="N2" s="205"/>
      <c r="O2" s="205"/>
      <c r="P2" s="205"/>
      <c r="Q2" s="205"/>
      <c r="R2" s="205"/>
    </row>
    <row r="3" spans="1:18" ht="13.5" customHeight="1" x14ac:dyDescent="0.25">
      <c r="A3" s="51"/>
      <c r="B3" s="206" t="s">
        <v>89</v>
      </c>
      <c r="C3" s="207"/>
      <c r="D3" s="207"/>
      <c r="E3" s="207"/>
      <c r="F3" s="207"/>
      <c r="G3" s="207"/>
      <c r="H3" s="207"/>
      <c r="I3" s="207"/>
      <c r="J3" s="207"/>
      <c r="K3" s="207"/>
      <c r="L3" s="207"/>
      <c r="M3" s="207"/>
      <c r="N3" s="207"/>
      <c r="O3" s="207"/>
      <c r="P3" s="207"/>
      <c r="Q3" s="207"/>
      <c r="R3" s="208"/>
    </row>
    <row r="4" spans="1:18" ht="13.5" customHeight="1" x14ac:dyDescent="0.25">
      <c r="A4" s="51"/>
      <c r="B4" s="206" t="s">
        <v>70</v>
      </c>
      <c r="C4" s="207"/>
      <c r="D4" s="207"/>
      <c r="E4" s="207"/>
      <c r="F4" s="207"/>
      <c r="G4" s="207"/>
      <c r="H4" s="207"/>
      <c r="I4" s="207"/>
      <c r="J4" s="207"/>
      <c r="K4" s="207"/>
      <c r="L4" s="207"/>
      <c r="M4" s="207"/>
      <c r="N4" s="207"/>
      <c r="O4" s="207"/>
      <c r="P4" s="207"/>
      <c r="Q4" s="207"/>
      <c r="R4" s="208"/>
    </row>
    <row r="5" spans="1:18" x14ac:dyDescent="0.25">
      <c r="A5" s="51"/>
      <c r="B5" s="209">
        <v>44651</v>
      </c>
      <c r="C5" s="207"/>
      <c r="D5" s="207"/>
      <c r="E5" s="207"/>
      <c r="F5" s="207"/>
      <c r="G5" s="207"/>
      <c r="H5" s="207"/>
      <c r="I5" s="207"/>
      <c r="J5" s="207"/>
      <c r="K5" s="207"/>
      <c r="L5" s="207"/>
      <c r="M5" s="207"/>
      <c r="N5" s="207"/>
      <c r="O5" s="207"/>
      <c r="P5" s="207"/>
      <c r="Q5" s="207"/>
      <c r="R5" s="208"/>
    </row>
    <row r="6" spans="1:18" x14ac:dyDescent="0.25">
      <c r="A6" s="51"/>
      <c r="B6" s="206" t="s">
        <v>73</v>
      </c>
      <c r="C6" s="207"/>
      <c r="D6" s="207"/>
      <c r="E6" s="207"/>
      <c r="F6" s="207"/>
      <c r="G6" s="207"/>
      <c r="H6" s="207"/>
      <c r="I6" s="207"/>
      <c r="J6" s="207"/>
      <c r="K6" s="207"/>
      <c r="L6" s="207"/>
      <c r="M6" s="207"/>
      <c r="N6" s="207"/>
      <c r="O6" s="207"/>
      <c r="P6" s="207"/>
      <c r="Q6" s="207"/>
      <c r="R6" s="208"/>
    </row>
    <row r="7" spans="1:18" s="54" customFormat="1" ht="90" x14ac:dyDescent="0.25">
      <c r="B7" s="55" t="s">
        <v>43</v>
      </c>
      <c r="C7" s="55" t="s">
        <v>44</v>
      </c>
      <c r="D7" s="55" t="s">
        <v>45</v>
      </c>
      <c r="E7" s="55" t="s">
        <v>46</v>
      </c>
      <c r="F7" s="55" t="s">
        <v>47</v>
      </c>
      <c r="G7" s="55" t="s">
        <v>48</v>
      </c>
      <c r="H7" s="55" t="s">
        <v>49</v>
      </c>
      <c r="I7" s="55" t="s">
        <v>50</v>
      </c>
      <c r="J7" s="55" t="s">
        <v>51</v>
      </c>
      <c r="K7" s="55" t="s">
        <v>52</v>
      </c>
      <c r="L7" s="55" t="s">
        <v>53</v>
      </c>
      <c r="M7" s="55" t="s">
        <v>71</v>
      </c>
      <c r="N7" s="55" t="s">
        <v>54</v>
      </c>
      <c r="O7" s="55" t="s">
        <v>88</v>
      </c>
      <c r="P7" s="55" t="s">
        <v>74</v>
      </c>
      <c r="Q7" s="55" t="s">
        <v>75</v>
      </c>
      <c r="R7" s="55" t="s">
        <v>76</v>
      </c>
    </row>
    <row r="8" spans="1:18" x14ac:dyDescent="0.25">
      <c r="B8" s="112" t="s">
        <v>156</v>
      </c>
      <c r="C8" s="113"/>
      <c r="D8" s="114" t="s">
        <v>157</v>
      </c>
      <c r="E8" s="115" t="s">
        <v>158</v>
      </c>
      <c r="F8" s="116">
        <v>44491</v>
      </c>
      <c r="G8" s="116"/>
      <c r="H8" s="114" t="s">
        <v>112</v>
      </c>
      <c r="I8" s="117">
        <v>5957577.8399999999</v>
      </c>
      <c r="J8" s="117">
        <v>5957577.8399999999</v>
      </c>
      <c r="K8" s="117">
        <v>5957577.8399999999</v>
      </c>
      <c r="L8" s="118"/>
      <c r="M8" s="119"/>
      <c r="N8" s="120"/>
      <c r="O8" s="115"/>
      <c r="P8" s="121">
        <v>0.82464266461274116</v>
      </c>
      <c r="Q8" s="122"/>
      <c r="R8" s="123"/>
    </row>
    <row r="9" spans="1:18" x14ac:dyDescent="0.25">
      <c r="B9" s="124" t="s">
        <v>156</v>
      </c>
      <c r="C9" s="125"/>
      <c r="D9" s="126" t="s">
        <v>157</v>
      </c>
      <c r="E9" s="127" t="s">
        <v>158</v>
      </c>
      <c r="F9" s="128">
        <v>44501</v>
      </c>
      <c r="G9" s="128"/>
      <c r="H9" s="126" t="s">
        <v>112</v>
      </c>
      <c r="I9" s="129">
        <v>826915.55</v>
      </c>
      <c r="J9" s="129">
        <v>826915.55</v>
      </c>
      <c r="K9" s="129">
        <v>826915.55</v>
      </c>
      <c r="L9" s="130"/>
      <c r="M9" s="131"/>
      <c r="N9" s="132"/>
      <c r="O9" s="127"/>
      <c r="P9" s="133">
        <v>0.11446092033968464</v>
      </c>
      <c r="Q9" s="134"/>
      <c r="R9" s="135"/>
    </row>
    <row r="10" spans="1:18" x14ac:dyDescent="0.25">
      <c r="B10" s="136"/>
      <c r="C10" s="137"/>
      <c r="D10" s="137"/>
      <c r="E10" s="137"/>
      <c r="F10" s="138" t="s">
        <v>159</v>
      </c>
      <c r="G10" s="138"/>
      <c r="H10" s="138"/>
      <c r="I10" s="139">
        <f>+'01'!C8</f>
        <v>66736.67</v>
      </c>
      <c r="J10" s="140" t="s">
        <v>160</v>
      </c>
      <c r="K10" s="140" t="s">
        <v>160</v>
      </c>
      <c r="L10" s="140" t="s">
        <v>160</v>
      </c>
      <c r="M10" s="137"/>
      <c r="N10" s="137"/>
      <c r="O10" s="137"/>
      <c r="P10" s="141"/>
      <c r="Q10" s="137"/>
      <c r="R10" s="142"/>
    </row>
    <row r="11" spans="1:18" x14ac:dyDescent="0.25">
      <c r="B11" s="136"/>
      <c r="C11" s="137"/>
      <c r="D11" s="137"/>
      <c r="E11" s="137"/>
      <c r="F11" s="138" t="s">
        <v>161</v>
      </c>
      <c r="G11" s="138"/>
      <c r="H11" s="138"/>
      <c r="I11" s="139">
        <f>+'01'!C16</f>
        <v>8266.06</v>
      </c>
      <c r="J11" s="140" t="s">
        <v>160</v>
      </c>
      <c r="K11" s="140" t="s">
        <v>160</v>
      </c>
      <c r="L11" s="140" t="s">
        <v>160</v>
      </c>
      <c r="M11" s="137"/>
      <c r="N11" s="137"/>
      <c r="O11" s="137"/>
      <c r="P11" s="137"/>
      <c r="Q11" s="137"/>
      <c r="R11" s="143"/>
    </row>
    <row r="12" spans="1:18" x14ac:dyDescent="0.25">
      <c r="B12" s="136"/>
      <c r="C12" s="137"/>
      <c r="D12" s="137"/>
      <c r="E12" s="137"/>
      <c r="F12" s="138" t="s">
        <v>162</v>
      </c>
      <c r="G12" s="138"/>
      <c r="H12" s="138"/>
      <c r="I12" s="144">
        <v>0</v>
      </c>
      <c r="J12" s="140" t="s">
        <v>160</v>
      </c>
      <c r="K12" s="140" t="s">
        <v>160</v>
      </c>
      <c r="L12" s="140" t="s">
        <v>160</v>
      </c>
      <c r="M12" s="137"/>
      <c r="N12" s="137"/>
      <c r="O12" s="137"/>
      <c r="P12" s="137"/>
      <c r="Q12" s="137"/>
      <c r="R12" s="143"/>
    </row>
    <row r="13" spans="1:18" x14ac:dyDescent="0.25">
      <c r="B13" s="145"/>
      <c r="C13" s="134"/>
      <c r="D13" s="134"/>
      <c r="E13" s="134"/>
      <c r="F13" s="146" t="s">
        <v>163</v>
      </c>
      <c r="G13" s="146"/>
      <c r="H13" s="146"/>
      <c r="I13" s="147">
        <f>+K8+K9+I10-I11</f>
        <v>6842964</v>
      </c>
      <c r="J13" s="148">
        <f>SUM(J8:J9)</f>
        <v>6784493.3899999997</v>
      </c>
      <c r="K13" s="148">
        <f>SUM(K8:K9)</f>
        <v>6784493.3899999997</v>
      </c>
      <c r="L13" s="149" t="s">
        <v>160</v>
      </c>
      <c r="M13" s="150"/>
      <c r="N13" s="150"/>
      <c r="O13" s="150"/>
      <c r="P13" s="211">
        <v>1</v>
      </c>
      <c r="Q13" s="134"/>
      <c r="R13" s="135"/>
    </row>
    <row r="15" spans="1:18" x14ac:dyDescent="0.25">
      <c r="B15" s="206" t="s">
        <v>89</v>
      </c>
      <c r="C15" s="207"/>
      <c r="D15" s="207"/>
      <c r="E15" s="207"/>
      <c r="F15" s="207"/>
      <c r="G15" s="207"/>
      <c r="H15" s="207"/>
      <c r="I15" s="207"/>
      <c r="J15" s="207"/>
      <c r="K15" s="207"/>
      <c r="L15" s="207"/>
      <c r="M15" s="207"/>
      <c r="N15" s="207"/>
      <c r="O15" s="207"/>
      <c r="P15" s="207"/>
      <c r="Q15" s="207"/>
      <c r="R15" s="208"/>
    </row>
    <row r="16" spans="1:18" x14ac:dyDescent="0.25">
      <c r="B16" s="206" t="s">
        <v>70</v>
      </c>
      <c r="C16" s="207"/>
      <c r="D16" s="207"/>
      <c r="E16" s="207"/>
      <c r="F16" s="207"/>
      <c r="G16" s="207"/>
      <c r="H16" s="207"/>
      <c r="I16" s="207"/>
      <c r="J16" s="207"/>
      <c r="K16" s="207"/>
      <c r="L16" s="207"/>
      <c r="M16" s="207"/>
      <c r="N16" s="207"/>
      <c r="O16" s="207"/>
      <c r="P16" s="207"/>
      <c r="Q16" s="207"/>
      <c r="R16" s="208"/>
    </row>
    <row r="17" spans="2:18" x14ac:dyDescent="0.25">
      <c r="B17" s="209">
        <v>44286</v>
      </c>
      <c r="C17" s="207"/>
      <c r="D17" s="207"/>
      <c r="E17" s="207"/>
      <c r="F17" s="207"/>
      <c r="G17" s="207"/>
      <c r="H17" s="207"/>
      <c r="I17" s="207"/>
      <c r="J17" s="207"/>
      <c r="K17" s="207"/>
      <c r="L17" s="207"/>
      <c r="M17" s="207"/>
      <c r="N17" s="207"/>
      <c r="O17" s="207"/>
      <c r="P17" s="207"/>
      <c r="Q17" s="207"/>
      <c r="R17" s="208"/>
    </row>
    <row r="18" spans="2:18" x14ac:dyDescent="0.25">
      <c r="B18" s="206" t="s">
        <v>73</v>
      </c>
      <c r="C18" s="207"/>
      <c r="D18" s="207"/>
      <c r="E18" s="207"/>
      <c r="F18" s="207"/>
      <c r="G18" s="207"/>
      <c r="H18" s="207"/>
      <c r="I18" s="207"/>
      <c r="J18" s="207"/>
      <c r="K18" s="207"/>
      <c r="L18" s="207"/>
      <c r="M18" s="207"/>
      <c r="N18" s="207"/>
      <c r="O18" s="207"/>
      <c r="P18" s="207"/>
      <c r="Q18" s="207"/>
      <c r="R18" s="208"/>
    </row>
    <row r="19" spans="2:18" ht="90" x14ac:dyDescent="0.25">
      <c r="B19" s="55" t="s">
        <v>43</v>
      </c>
      <c r="C19" s="55" t="s">
        <v>44</v>
      </c>
      <c r="D19" s="55" t="s">
        <v>45</v>
      </c>
      <c r="E19" s="55" t="s">
        <v>46</v>
      </c>
      <c r="F19" s="55" t="s">
        <v>47</v>
      </c>
      <c r="G19" s="55" t="s">
        <v>48</v>
      </c>
      <c r="H19" s="55" t="s">
        <v>49</v>
      </c>
      <c r="I19" s="55" t="s">
        <v>50</v>
      </c>
      <c r="J19" s="55" t="s">
        <v>51</v>
      </c>
      <c r="K19" s="55" t="s">
        <v>52</v>
      </c>
      <c r="L19" s="55" t="s">
        <v>53</v>
      </c>
      <c r="M19" s="55" t="s">
        <v>71</v>
      </c>
      <c r="N19" s="55" t="s">
        <v>54</v>
      </c>
      <c r="O19" s="55" t="s">
        <v>88</v>
      </c>
      <c r="P19" s="55" t="s">
        <v>74</v>
      </c>
      <c r="Q19" s="55" t="s">
        <v>75</v>
      </c>
      <c r="R19" s="55" t="s">
        <v>76</v>
      </c>
    </row>
    <row r="20" spans="2:18" x14ac:dyDescent="0.25">
      <c r="B20" s="210" t="s">
        <v>92</v>
      </c>
      <c r="C20" s="210"/>
      <c r="D20" s="210"/>
      <c r="E20" s="210"/>
      <c r="F20" s="210"/>
      <c r="G20" s="210"/>
      <c r="H20" s="210"/>
      <c r="I20" s="210"/>
      <c r="J20" s="210"/>
      <c r="K20" s="210"/>
      <c r="L20" s="210"/>
      <c r="M20" s="210"/>
      <c r="N20" s="210"/>
      <c r="O20" s="210"/>
      <c r="P20" s="210"/>
      <c r="Q20" s="210"/>
      <c r="R20" s="210"/>
    </row>
  </sheetData>
  <mergeCells count="10">
    <mergeCell ref="B20:R20"/>
    <mergeCell ref="B15:R15"/>
    <mergeCell ref="B16:R16"/>
    <mergeCell ref="B17:R17"/>
    <mergeCell ref="B18:R18"/>
    <mergeCell ref="B2:R2"/>
    <mergeCell ref="B3:R3"/>
    <mergeCell ref="B4:R4"/>
    <mergeCell ref="B5:R5"/>
    <mergeCell ref="B6:R6"/>
  </mergeCells>
  <hyperlinks>
    <hyperlink ref="A1" location="INDICE!A1" display="INDICE" xr:uid="{DD3F4B20-8830-4284-ADF0-153AC9D59580}"/>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BfWUyor7On+9gE/MgorrUu14FHOHB+oKvH9PTzsTwIY=</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mLhU2NFHzVCGgQwfOZCzG/RNxmnrlTrAkKZxhf3IwfE=</DigestValue>
    </Reference>
  </SignedInfo>
  <SignatureValue>e47z7/KcMX0/aiiBHr4XRPyq9J0kPJ/K0TjHDz6VjXI/aoUfdd1pdJcv76MUFBzlAFg118/lWxYj
MQSBvQKlMW7zkUlYwSPv1DnsefAGc5UelinS+r4s3X22EyNoirjUXXIkd5/3GGdJk6ark8UP25mb
3GPMkCli1CV5pwQQRpkCimyubL1ok6sr6ORQ62dJyAurnfCR/ziGBchJ/h2CFguT6Vr1w43N+Cwy
FlgTD9v7sha9xmhlz4lBsfnTiEE1DVj46gUR2VCKfLwcdvoOXJg5RrxjhZjwZzThOn06kT/Dgjtg
8tW1oSPBj/LaxRvDcfoPG1i3Y2TR3+0dTXhtFw==</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25OXLrw9724aZ8m5ghmXMo0nC4XARcns0IH9bBntv4w=</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venG1crPrvcDmLPjvqW7Ttg2mLx+KkjsQpL6aEICvXU=</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xn5U3ESl1Fnzsk2l0ymOJQ4OMD6OJ2EhH+/kxMBzVnA=</DigestValue>
      </Reference>
      <Reference URI="/xl/styles.xml?ContentType=application/vnd.openxmlformats-officedocument.spreadsheetml.styles+xml">
        <DigestMethod Algorithm="http://www.w3.org/2001/04/xmlenc#sha256"/>
        <DigestValue>e2dbZYqPmw4mg4v6jW4bFa9V3bmukCnNNp+bvBVEXJg=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XsvgmlXwMZ37mi8VUCPEdXb+NfWKOj4jsO8IMmkVznk=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ftU2Avfycb0cXor/n9sQ0gYT3PWyEexWAHGVuVkdZpw=</DigestValue>
      </Reference>
      <Reference URI="/xl/worksheets/sheet2.xml?ContentType=application/vnd.openxmlformats-officedocument.spreadsheetml.worksheet+xml">
        <DigestMethod Algorithm="http://www.w3.org/2001/04/xmlenc#sha256"/>
        <DigestValue>+AgK5lzonPdAOfk44jJDrQTbEKmz8VrptKC5p3uPIX0=</DigestValue>
      </Reference>
      <Reference URI="/xl/worksheets/sheet3.xml?ContentType=application/vnd.openxmlformats-officedocument.spreadsheetml.worksheet+xml">
        <DigestMethod Algorithm="http://www.w3.org/2001/04/xmlenc#sha256"/>
        <DigestValue>B7H4Qhz0Yv/rwa8q/TOSpsMm6LJ7cowbu6D3e65S7Gc=</DigestValue>
      </Reference>
      <Reference URI="/xl/worksheets/sheet4.xml?ContentType=application/vnd.openxmlformats-officedocument.spreadsheetml.worksheet+xml">
        <DigestMethod Algorithm="http://www.w3.org/2001/04/xmlenc#sha256"/>
        <DigestValue>59aw3GO7ABntVTBHrm/EUQ86cd+oQ+GGXmHiavkFJVE=</DigestValue>
      </Reference>
      <Reference URI="/xl/worksheets/sheet5.xml?ContentType=application/vnd.openxmlformats-officedocument.spreadsheetml.worksheet+xml">
        <DigestMethod Algorithm="http://www.w3.org/2001/04/xmlenc#sha256"/>
        <DigestValue>JvnuihMjLSbR0hesfs7I/EYs9cHBdP+ZX8ZgvzFIFZ8=</DigestValue>
      </Reference>
      <Reference URI="/xl/worksheets/sheet6.xml?ContentType=application/vnd.openxmlformats-officedocument.spreadsheetml.worksheet+xml">
        <DigestMethod Algorithm="http://www.w3.org/2001/04/xmlenc#sha256"/>
        <DigestValue>XkAuACE57OVWY2jvARxJuDOPAeJj/SRkpB+Ongyvmkk=</DigestValue>
      </Reference>
      <Reference URI="/xl/worksheets/sheet7.xml?ContentType=application/vnd.openxmlformats-officedocument.spreadsheetml.worksheet+xml">
        <DigestMethod Algorithm="http://www.w3.org/2001/04/xmlenc#sha256"/>
        <DigestValue>Kam7yrlIzF1irwlVmwbjB9FpiavOSiqoVmDU+v5Bq0Q=</DigestValue>
      </Reference>
      <Reference URI="/xl/worksheets/sheet8.xml?ContentType=application/vnd.openxmlformats-officedocument.spreadsheetml.worksheet+xml">
        <DigestMethod Algorithm="http://www.w3.org/2001/04/xmlenc#sha256"/>
        <DigestValue>Rcou/G9A08lXujg3uWKw3mrwTmwtLZg694CKhstYFvs=</DigestValue>
      </Reference>
    </Manifest>
    <SignatureProperties>
      <SignatureProperty Id="idSignatureTime" Target="#idPackageSignature">
        <mdssi:SignatureTime xmlns:mdssi="http://schemas.openxmlformats.org/package/2006/digital-signature">
          <mdssi:Format>YYYY-MM-DDThh:mm:ssTZD</mdssi:Format>
          <mdssi:Value>2022-06-01T18:28:55Z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2022-06-01T18:28:55Z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c9hBgo9oWs/NvF2++D/8l7qGNNKEyYzPL4befj71bTs=</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Ru+LKOQqiru/LQZj9n1B+NLYlbTElOMRP2ylN5SKxa8=</DigestValue>
    </Reference>
  </SignedInfo>
  <SignatureValue>AX2rm6y0NvV0el8PPTebJjG8QfCthO2Sd0MVWhKnThM6OGt5mkoK38Nf367lc4JNwP7+MHpQK3g5
mTbp7vIAHDixovhZx8T940zWNvhxUENlBF2mZrV1r3tlRWc66WrQf26/RQBE4bkOY/Bgt5/Kb5oS
BaIdQ+I+5IrVi6pk6uUUcZYvN6448WTwPQzihhrBnqJeWX3iBY2P5QwSleiwL8nON1eCNoqlBeUN
gWHKShPCJ/S8KFgQPIhY3MUmrKIAIXCN28svaOYmhhlede9PqpoFINeOPhjiZfUVhFdg6wzL3uro
1imAVz9s2gsQF8c5PjaTiRAef7Y/zuufgOEJ2g==</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25OXLrw9724aZ8m5ghmXMo0nC4XARcns0IH9bBntv4w=</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venG1crPrvcDmLPjvqW7Ttg2mLx+KkjsQpL6aEICvXU=</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xn5U3ESl1Fnzsk2l0ymOJQ4OMD6OJ2EhH+/kxMBzVnA=</DigestValue>
      </Reference>
      <Reference URI="/xl/styles.xml?ContentType=application/vnd.openxmlformats-officedocument.spreadsheetml.styles+xml">
        <DigestMethod Algorithm="http://www.w3.org/2001/04/xmlenc#sha256"/>
        <DigestValue>e2dbZYqPmw4mg4v6jW4bFa9V3bmukCnNNp+bvBVEXJg=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XsvgmlXwMZ37mi8VUCPEdXb+NfWKOj4jsO8IMmkVznk=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ftU2Avfycb0cXor/n9sQ0gYT3PWyEexWAHGVuVkdZpw=</DigestValue>
      </Reference>
      <Reference URI="/xl/worksheets/sheet2.xml?ContentType=application/vnd.openxmlformats-officedocument.spreadsheetml.worksheet+xml">
        <DigestMethod Algorithm="http://www.w3.org/2001/04/xmlenc#sha256"/>
        <DigestValue>+AgK5lzonPdAOfk44jJDrQTbEKmz8VrptKC5p3uPIX0=</DigestValue>
      </Reference>
      <Reference URI="/xl/worksheets/sheet3.xml?ContentType=application/vnd.openxmlformats-officedocument.spreadsheetml.worksheet+xml">
        <DigestMethod Algorithm="http://www.w3.org/2001/04/xmlenc#sha256"/>
        <DigestValue>B7H4Qhz0Yv/rwa8q/TOSpsMm6LJ7cowbu6D3e65S7Gc=</DigestValue>
      </Reference>
      <Reference URI="/xl/worksheets/sheet4.xml?ContentType=application/vnd.openxmlformats-officedocument.spreadsheetml.worksheet+xml">
        <DigestMethod Algorithm="http://www.w3.org/2001/04/xmlenc#sha256"/>
        <DigestValue>59aw3GO7ABntVTBHrm/EUQ86cd+oQ+GGXmHiavkFJVE=</DigestValue>
      </Reference>
      <Reference URI="/xl/worksheets/sheet5.xml?ContentType=application/vnd.openxmlformats-officedocument.spreadsheetml.worksheet+xml">
        <DigestMethod Algorithm="http://www.w3.org/2001/04/xmlenc#sha256"/>
        <DigestValue>JvnuihMjLSbR0hesfs7I/EYs9cHBdP+ZX8ZgvzFIFZ8=</DigestValue>
      </Reference>
      <Reference URI="/xl/worksheets/sheet6.xml?ContentType=application/vnd.openxmlformats-officedocument.spreadsheetml.worksheet+xml">
        <DigestMethod Algorithm="http://www.w3.org/2001/04/xmlenc#sha256"/>
        <DigestValue>XkAuACE57OVWY2jvARxJuDOPAeJj/SRkpB+Ongyvmkk=</DigestValue>
      </Reference>
      <Reference URI="/xl/worksheets/sheet7.xml?ContentType=application/vnd.openxmlformats-officedocument.spreadsheetml.worksheet+xml">
        <DigestMethod Algorithm="http://www.w3.org/2001/04/xmlenc#sha256"/>
        <DigestValue>Kam7yrlIzF1irwlVmwbjB9FpiavOSiqoVmDU+v5Bq0Q=</DigestValue>
      </Reference>
      <Reference URI="/xl/worksheets/sheet8.xml?ContentType=application/vnd.openxmlformats-officedocument.spreadsheetml.worksheet+xml">
        <DigestMethod Algorithm="http://www.w3.org/2001/04/xmlenc#sha256"/>
        <DigestValue>Rcou/G9A08lXujg3uWKw3mrwTmwtLZg694CKhstYFvs=</DigestValue>
      </Reference>
    </Manifest>
    <SignatureProperties>
      <SignatureProperty Id="idSignatureTime" Target="#idPackageSignature">
        <mdssi:SignatureTime xmlns:mdssi="http://schemas.openxmlformats.org/package/2006/digital-signature">
          <mdssi:Format>YYYY-MM-DDThh:mm:ssTZD</mdssi:Format>
          <mdssi:Value>2022-06-01T19:32:14Z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2022-06-01T19:32:14Z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kS8fYsie7wpWC+GtXVCyzLYNKec4Qpy98HTedRyBkKE=</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1IxFHmS1NRPah8GI/+L56xovk8IOpE4S9cpKEIcb2p0=</DigestValue>
    </Reference>
  </SignedInfo>
  <SignatureValue>m2ZFlwlSMX6IFZL3dgJIJeTyXcMusFMH7vkTwizc96j4fyhXWZYmWrUK6eHa6bLrDr2tAFkuPqYR
ICYSb1G4H8Q5y4oc14zcOgXcWBIYbj4Kv2d9qhAcBBC9uHG1g5qh5XCAp3u5T5t146+ozConF3vT
0rj5fczxtwcLou6xYYor7E5Sr9fIJp5Vw+822LJbiAng8yyEyLO4cReM541kHGRzI1O9Ia+pitn/
3k4N7V81bkqnmc/VORlAhvzqIcDKA3rN5szkYKaOu24r+fmIFwuAwT2WjDCm4vN+4Z051uu54eVQ
0uGc9Z+fEN3aHLOCJZ8CnLo/teqCIQ/U+8eG5Q==</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25OXLrw9724aZ8m5ghmXMo0nC4XARcns0IH9bBntv4w=</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venG1crPrvcDmLPjvqW7Ttg2mLx+KkjsQpL6aEICvXU=</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xn5U3ESl1Fnzsk2l0ymOJQ4OMD6OJ2EhH+/kxMBzVnA=</DigestValue>
      </Reference>
      <Reference URI="/xl/styles.xml?ContentType=application/vnd.openxmlformats-officedocument.spreadsheetml.styles+xml">
        <DigestMethod Algorithm="http://www.w3.org/2001/04/xmlenc#sha256"/>
        <DigestValue>e2dbZYqPmw4mg4v6jW4bFa9V3bmukCnNNp+bvBVEXJg=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XsvgmlXwMZ37mi8VUCPEdXb+NfWKOj4jsO8IMmkVznk=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ftU2Avfycb0cXor/n9sQ0gYT3PWyEexWAHGVuVkdZpw=</DigestValue>
      </Reference>
      <Reference URI="/xl/worksheets/sheet2.xml?ContentType=application/vnd.openxmlformats-officedocument.spreadsheetml.worksheet+xml">
        <DigestMethod Algorithm="http://www.w3.org/2001/04/xmlenc#sha256"/>
        <DigestValue>+AgK5lzonPdAOfk44jJDrQTbEKmz8VrptKC5p3uPIX0=</DigestValue>
      </Reference>
      <Reference URI="/xl/worksheets/sheet3.xml?ContentType=application/vnd.openxmlformats-officedocument.spreadsheetml.worksheet+xml">
        <DigestMethod Algorithm="http://www.w3.org/2001/04/xmlenc#sha256"/>
        <DigestValue>B7H4Qhz0Yv/rwa8q/TOSpsMm6LJ7cowbu6D3e65S7Gc=</DigestValue>
      </Reference>
      <Reference URI="/xl/worksheets/sheet4.xml?ContentType=application/vnd.openxmlformats-officedocument.spreadsheetml.worksheet+xml">
        <DigestMethod Algorithm="http://www.w3.org/2001/04/xmlenc#sha256"/>
        <DigestValue>59aw3GO7ABntVTBHrm/EUQ86cd+oQ+GGXmHiavkFJVE=</DigestValue>
      </Reference>
      <Reference URI="/xl/worksheets/sheet5.xml?ContentType=application/vnd.openxmlformats-officedocument.spreadsheetml.worksheet+xml">
        <DigestMethod Algorithm="http://www.w3.org/2001/04/xmlenc#sha256"/>
        <DigestValue>JvnuihMjLSbR0hesfs7I/EYs9cHBdP+ZX8ZgvzFIFZ8=</DigestValue>
      </Reference>
      <Reference URI="/xl/worksheets/sheet6.xml?ContentType=application/vnd.openxmlformats-officedocument.spreadsheetml.worksheet+xml">
        <DigestMethod Algorithm="http://www.w3.org/2001/04/xmlenc#sha256"/>
        <DigestValue>XkAuACE57OVWY2jvARxJuDOPAeJj/SRkpB+Ongyvmkk=</DigestValue>
      </Reference>
      <Reference URI="/xl/worksheets/sheet7.xml?ContentType=application/vnd.openxmlformats-officedocument.spreadsheetml.worksheet+xml">
        <DigestMethod Algorithm="http://www.w3.org/2001/04/xmlenc#sha256"/>
        <DigestValue>Kam7yrlIzF1irwlVmwbjB9FpiavOSiqoVmDU+v5Bq0Q=</DigestValue>
      </Reference>
      <Reference URI="/xl/worksheets/sheet8.xml?ContentType=application/vnd.openxmlformats-officedocument.spreadsheetml.worksheet+xml">
        <DigestMethod Algorithm="http://www.w3.org/2001/04/xmlenc#sha256"/>
        <DigestValue>Rcou/G9A08lXujg3uWKw3mrwTmwtLZg694CKhstYFvs=</DigestValue>
      </Reference>
    </Manifest>
    <SignatureProperties>
      <SignatureProperty Id="idSignatureTime" Target="#idPackageSignature">
        <mdssi:SignatureTime xmlns:mdssi="http://schemas.openxmlformats.org/package/2006/digital-signature">
          <mdssi:Format>YYYY-MM-DDThh:mm:ssTZD</mdssi:Format>
          <mdssi:Value>2022-06-01T19:43:37Z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2022-06-01T19:43:37Z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2022-06-01T18:28:03Z</dcterms:modified>
</cp:coreProperties>
</file>