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0490" windowHeight="7350" tabRatio="914" activeTab="4"/>
  </bookViews>
  <sheets>
    <sheet name="06" sheetId="14" r:id="rId1"/>
    <sheet name="07" sheetId="16" r:id="rId2"/>
    <sheet name="08" sheetId="19" r:id="rId3"/>
    <sheet name="09" sheetId="20" r:id="rId4"/>
    <sheet name="10" sheetId="21" r:id="rId5"/>
    <sheet name="ANEXO B" sheetId="22" r:id="rId6"/>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03" i="22" l="1"/>
  <c r="D604" i="22" s="1"/>
  <c r="D605" i="22" s="1"/>
  <c r="D606" i="22" s="1"/>
  <c r="D607" i="22" s="1"/>
  <c r="D608" i="22" s="1"/>
  <c r="D609" i="22" s="1"/>
  <c r="D610" i="22" s="1"/>
  <c r="D611" i="22" s="1"/>
  <c r="D612" i="22" s="1"/>
  <c r="D613" i="22" s="1"/>
  <c r="D614" i="22" s="1"/>
  <c r="D615" i="22" s="1"/>
  <c r="D616" i="22" s="1"/>
  <c r="D617" i="22" s="1"/>
  <c r="D618" i="22" s="1"/>
  <c r="D619" i="22" s="1"/>
  <c r="D620" i="22" s="1"/>
  <c r="D622" i="22" s="1"/>
  <c r="D20" i="14"/>
  <c r="C20" i="14"/>
  <c r="C19" i="14"/>
  <c r="D19" i="14"/>
  <c r="B4" i="22" l="1"/>
  <c r="D126" i="21"/>
  <c r="C126" i="21"/>
  <c r="C24" i="20"/>
  <c r="D7" i="16" l="1"/>
  <c r="D7" i="20" s="1"/>
  <c r="E80" i="21" s="1"/>
  <c r="D96" i="21" s="1"/>
  <c r="D106" i="21" s="1"/>
  <c r="D112" i="21" s="1"/>
  <c r="D117" i="21" s="1"/>
  <c r="D123" i="21" s="1"/>
  <c r="D128" i="21" s="1"/>
  <c r="C7" i="16"/>
  <c r="C7" i="20" s="1"/>
  <c r="D80" i="21" s="1"/>
  <c r="C96" i="21" s="1"/>
  <c r="C106" i="21" s="1"/>
  <c r="C112" i="21" s="1"/>
  <c r="C117" i="21" s="1"/>
  <c r="C123" i="21" s="1"/>
  <c r="C128" i="21" s="1"/>
  <c r="B4" i="16"/>
  <c r="B4" i="20" s="1"/>
  <c r="C119" i="21" l="1"/>
  <c r="D119" i="21"/>
  <c r="D130" i="21"/>
  <c r="C130" i="21"/>
  <c r="D114" i="21"/>
  <c r="D108" i="21"/>
  <c r="C99" i="21" l="1"/>
  <c r="C13" i="14" s="1"/>
  <c r="D99" i="21"/>
  <c r="D13" i="14" s="1"/>
  <c r="E83" i="21"/>
  <c r="D29" i="20"/>
  <c r="D24" i="20"/>
  <c r="C29" i="20"/>
  <c r="C12" i="19"/>
  <c r="E8" i="19"/>
  <c r="D19" i="16"/>
  <c r="D12" i="16"/>
  <c r="C13" i="19" l="1"/>
  <c r="D31" i="20"/>
  <c r="D20" i="16"/>
  <c r="C31" i="20"/>
  <c r="C108" i="21" l="1"/>
  <c r="C12" i="16"/>
  <c r="C114" i="21"/>
  <c r="C19" i="16"/>
  <c r="D83" i="21"/>
  <c r="C20" i="16" l="1"/>
  <c r="D13" i="19" s="1"/>
  <c r="E14" i="19" s="1"/>
</calcChain>
</file>

<file path=xl/sharedStrings.xml><?xml version="1.0" encoding="utf-8"?>
<sst xmlns="http://schemas.openxmlformats.org/spreadsheetml/2006/main" count="4745" uniqueCount="227">
  <si>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</si>
  <si>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</si>
  <si>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</si>
  <si>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</si>
  <si>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</si>
  <si>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</si>
  <si>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</si>
  <si>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</si>
  <si>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</si>
  <si>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</si>
  <si>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</si>
  <si>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</si>
  <si>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</si>
  <si>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</si>
  <si>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</si>
  <si>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</si>
  <si>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</si>
  <si>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</si>
  <si>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</si>
  <si>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</si>
  <si>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</si>
  <si>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</si>
  <si>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</si>
  <si>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</si>
  <si>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</si>
  <si>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</si>
  <si>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</si>
  <si>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</si>
  <si>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</si>
  <si>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</si>
  <si>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</si>
  <si>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</si>
  <si>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</si>
  <si>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</si>
  <si>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</si>
  <si>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</si>
  <si>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</si>
  <si>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</si>
  <si>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</si>
  <si>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</si>
  <si>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</si>
  <si>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</si>
  <si>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</si>
  <si>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</si>
  <si>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</si>
  <si>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</si>
  <si>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</si>
  <si>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</si>
  <si>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</si>
  <si>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</si>
  <si>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</si>
  <si>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</si>
  <si>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</si>
  <si>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</si>
  <si>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</si>
  <si>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</si>
  <si>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 De las Inversiones con Relac. al Pat. Neto del Fondo</t>
  </si>
  <si>
    <t>Instrumento</t>
  </si>
  <si>
    <t>Emisor</t>
  </si>
  <si>
    <t>Sector</t>
  </si>
  <si>
    <t>País</t>
  </si>
  <si>
    <t>Fecha
Compra</t>
  </si>
  <si>
    <t>Fecha
 Vto.</t>
  </si>
  <si>
    <t>Moneda</t>
  </si>
  <si>
    <t>Monto</t>
  </si>
  <si>
    <t>Val. Compra</t>
  </si>
  <si>
    <t>Val. Contable</t>
  </si>
  <si>
    <t>Val. Nominal</t>
  </si>
  <si>
    <t>Tasa</t>
  </si>
  <si>
    <t>CDA</t>
  </si>
  <si>
    <t>Financiero</t>
  </si>
  <si>
    <t>Paraguay</t>
  </si>
  <si>
    <t>PYG</t>
  </si>
  <si>
    <t>Hasta 10%</t>
  </si>
  <si>
    <t>-</t>
  </si>
  <si>
    <t>TOTALES: Banco Continental S.A.E.C.A.</t>
  </si>
  <si>
    <t>Banco GNB Paraguay S.A.</t>
  </si>
  <si>
    <t>TOTALES: Banco GNB Paraguay S.A.</t>
  </si>
  <si>
    <t>BONOS</t>
  </si>
  <si>
    <t>Banco Itaú Paraguay S.A.</t>
  </si>
  <si>
    <t>TOTALES: Banco Itaú Paraguay S.A.</t>
  </si>
  <si>
    <t>Banco Regional S.A.E.C.A.</t>
  </si>
  <si>
    <t>TOTALES: Banco Regional S.A.E.C.A.</t>
  </si>
  <si>
    <t>Interfisa Banco S.A.E.C.A.</t>
  </si>
  <si>
    <t>TOTALES: Interfisa Banco S.A.E.C.A.</t>
  </si>
  <si>
    <t>Vision Banco S.A.E.C.A.</t>
  </si>
  <si>
    <t>TOTALES: Vision Banco S.A.E.C.A.</t>
  </si>
  <si>
    <t>TOTAL DISPONIBILIDADES</t>
  </si>
  <si>
    <t xml:space="preserve">-   </t>
  </si>
  <si>
    <t>TOTAL COMISION ACUMULADA</t>
  </si>
  <si>
    <t>(-) TOTAL DEVOLUCION DE COMISION</t>
  </si>
  <si>
    <t>TOTAL GENERAL</t>
  </si>
  <si>
    <t>COMPOSICIÓN DE LAS INVERSIONES DEL FONDO</t>
  </si>
  <si>
    <t>% Precio de Mercado</t>
  </si>
  <si>
    <t>% Segun Reglamento Interno</t>
  </si>
  <si>
    <t>% De las Inversiones por Grupo Económico</t>
  </si>
  <si>
    <t>% De las Inversiones en Relac. al Pat. Neto del Emisor</t>
  </si>
  <si>
    <t>Intereses vencimientos de cupones</t>
  </si>
  <si>
    <t>Intereses Devengados</t>
  </si>
  <si>
    <t>Ganancia ordinaria del período</t>
  </si>
  <si>
    <t>(Aumento) Disminución Deudores por operaciones</t>
  </si>
  <si>
    <t>Banco Itaú</t>
  </si>
  <si>
    <t>Banco Basa S.A</t>
  </si>
  <si>
    <t>TOTALES: Banco Basa S.A</t>
  </si>
  <si>
    <t>Banco Continental S.A.E.C.</t>
  </si>
  <si>
    <t xml:space="preserve">BONOS </t>
  </si>
  <si>
    <t>TOTAL PASIVO</t>
  </si>
  <si>
    <t>Banco Rio S.A.E.C.A.</t>
  </si>
  <si>
    <t>TOTALES: Banco Rio S.A.E.C.A.</t>
  </si>
  <si>
    <t>Núcleo S.A.</t>
  </si>
  <si>
    <t>TOTALES: Núcleo S.A.</t>
  </si>
  <si>
    <t>Telecel S.A.</t>
  </si>
  <si>
    <t>TOTALES: Telecel S.A.</t>
  </si>
  <si>
    <t>Banco Continental S.A.E.C.A.</t>
  </si>
  <si>
    <t>ESTADO DEL ACTIVO NETO</t>
  </si>
  <si>
    <t>ESTADO DE INGRESOS Y EGRESOS</t>
  </si>
  <si>
    <t>ESTADO DE VARIACIÓN DEL ACTIVO NETO</t>
  </si>
  <si>
    <t>ESTADO DE FLUJO DE EFECTIVO</t>
  </si>
  <si>
    <t>En Gs.</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</si>
  <si>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</si>
  <si>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</si>
  <si>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</si>
  <si>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</si>
  <si>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</si>
  <si>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</si>
  <si>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</si>
  <si>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</si>
  <si>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</si>
  <si>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</si>
  <si>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</si>
  <si>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</si>
  <si>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b) Diferencia de Cambio en Moneda Extranjera:</t>
  </si>
  <si>
    <t>_Gastos Operacionales y comisión de la Sociedad Administradora:</t>
  </si>
  <si>
    <t>_Información Estadística</t>
  </si>
  <si>
    <t>4) Composición de las Cuentas</t>
  </si>
  <si>
    <t>Resultado por Tenencia</t>
  </si>
  <si>
    <t>Ajuste por Redondeo Décimales</t>
  </si>
  <si>
    <t>OTROS INGRESOS</t>
  </si>
  <si>
    <t>OTROS EGRESOS</t>
  </si>
  <si>
    <t>Las 4 Notas que acompañan son parte integrante de estos Estados Financieros</t>
  </si>
  <si>
    <t>FONDO MUTUO CRECIMIENTO RENTA FIJA EN GUARANÍES</t>
  </si>
  <si>
    <t>LA ADMINISTRADORA será responsable de la administración del FONDO MUTUO CRECIMIENTO RENTA FIJA EN GUARANÍES, que en adelante se denominará FONDO CRECIMIENTO, registrado en la Comisión Nacional de Valores de conformidad con la Resolución Nº 17 E/18 de fecha 19 de marzo del 2018, el cual se regirá por el REGLAMENTO INTERNO, aprobado por Resolución 17 E/18 de fecha 19 de marzo del 2018. El objeto del FONDO CRECIMIENTO será invertir en instrumentos de deuda de emisores nacionales. Está dirigido a personas físicas y jurídicas con horizonte de inversión acordes con la política de inversión del fondo, cuyo interés sea invertir indirectamente en instrumentos de deuda. El riesgo del inversionista estará determinado por la naturaleza de los instrumentos en los que se inviertan los activos del FONDO, de acuerdo con lo expuesto en la política de inversiones y diversificación de estas.</t>
  </si>
  <si>
    <t>El informe corresponde al Fondo Mutuo Crecimiento Renta Fija en Guaraníes, por ende las operaciones están realizadas exclusivamente en moneda local.</t>
  </si>
  <si>
    <t>La comisión de administración que se está utilizando es de 2,75% anual IVA incluido. Esta comisión se calcula diariamente de los fondos bajo manejo y se pagan mensualmente a la administradora, generalmente el primer día hábil siguiente al cierre del mes anterior.</t>
  </si>
  <si>
    <t>Banco Basa</t>
  </si>
  <si>
    <t>COMPOSICION DE LAS INVERSIONES DEL FONDO</t>
  </si>
  <si>
    <t>(GUARANIES)</t>
  </si>
  <si>
    <t>% 
Precio 
de 
Mercado</t>
  </si>
  <si>
    <t>% Segun Reglamento
 Interno</t>
  </si>
  <si>
    <t>% De las
Inversiones
por Grupo
Económico</t>
  </si>
  <si>
    <t>% De las
Inversiones 
en Relac. al Pat.
Neto del Emisor</t>
  </si>
  <si>
    <t>Automaq S.A.E.C.A.</t>
  </si>
  <si>
    <t>TOTALES: Automaq S.A.E.C.A.</t>
  </si>
  <si>
    <t>TOTALES: CEFISA (Crisol y Encarnación Financiera S.A.)</t>
  </si>
  <si>
    <t>Electroban S.A.</t>
  </si>
  <si>
    <t>TOTALES: Electroban S.A.</t>
  </si>
  <si>
    <t xml:space="preserve">Financiera Paraguayo </t>
  </si>
  <si>
    <t>TOTALES: Financiera Paraguayo Japonesa S.A.E.C.A.</t>
  </si>
  <si>
    <t>Finexpar S.A.E.C.A.</t>
  </si>
  <si>
    <t>CUPON</t>
  </si>
  <si>
    <t>TOTALES: Finexpar S.A.E.C.A.</t>
  </si>
  <si>
    <t>Gas Corona S.A.E.C.A.</t>
  </si>
  <si>
    <t>TOTALES: Gas Corona S.A.E.C.A.</t>
  </si>
  <si>
    <t>TOTALES: Izaguirre Barrail Inversora S.A.E.C.A.</t>
  </si>
  <si>
    <t>LCR S.A.E.C.A</t>
  </si>
  <si>
    <t>TOTALES: LCR S.A.E.C.A</t>
  </si>
  <si>
    <t>Rieder &amp; Cia S.A.C.I.</t>
  </si>
  <si>
    <t>TOTALES: Rieder &amp; Cia S.A.C.I.</t>
  </si>
  <si>
    <t>TOTALES: Solar Ahorro y Finanzas S.A.E.C.A.</t>
  </si>
  <si>
    <t>Tape Ruvicha S.A.E.C.A.</t>
  </si>
  <si>
    <t>TOTALES: Tape Ruvicha S.A.E.C.A.</t>
  </si>
  <si>
    <t>Tu Financiera S.A.</t>
  </si>
  <si>
    <t>TOTALES: Tu Financiera S.A.</t>
  </si>
  <si>
    <t>Cargos por Rescate</t>
  </si>
  <si>
    <t>Gastos Financieros</t>
  </si>
  <si>
    <t>INDICE</t>
  </si>
  <si>
    <t>Ajuste Dif Cupón</t>
  </si>
  <si>
    <t>Redondeo Décimales (+)</t>
  </si>
  <si>
    <t>Finlatina S.A de Finanzas</t>
  </si>
  <si>
    <t>TOTALES: Finlatina S.A de Finanzas</t>
  </si>
  <si>
    <t xml:space="preserve">Izaguirre Barrail Inversora </t>
  </si>
  <si>
    <t>Solar Ahorro y Finanzas S.</t>
  </si>
  <si>
    <t>TOTALES: LC Risk Management S.A.E.C.A.</t>
  </si>
  <si>
    <t>Ventas de Instrumentos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</si>
  <si>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</si>
  <si>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</si>
  <si>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</si>
  <si>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</si>
  <si>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</si>
  <si>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</si>
  <si>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El Fondo Mutuo solo opera en moneda local, por eso no cuenta con reporte sobre </t>
    </r>
    <r>
      <rPr>
        <i/>
        <u/>
        <sz val="11"/>
        <color theme="1"/>
        <rFont val="Museo Sans 100"/>
        <family val="3"/>
      </rPr>
      <t>Posición en Moneda Extranjera.</t>
    </r>
  </si>
  <si>
    <r>
      <t xml:space="preserve">El Fondo Mutuo opera de forma exclusiva en moneda local, razón por la cual no arroja </t>
    </r>
    <r>
      <rPr>
        <i/>
        <u/>
        <sz val="11"/>
        <color theme="1"/>
        <rFont val="Museo Sans 100"/>
        <family val="3"/>
      </rPr>
      <t>Diferencia de Cambio en Moneda Extranjera</t>
    </r>
  </si>
  <si>
    <r>
      <t>A la fecha del presente</t>
    </r>
    <r>
      <rPr>
        <sz val="11"/>
        <color rgb="FFFF0000"/>
        <rFont val="Museo Sans 100"/>
        <family val="3"/>
      </rPr>
      <t xml:space="preserve"> i</t>
    </r>
    <r>
      <rPr>
        <sz val="11"/>
        <color theme="1"/>
        <rFont val="Museo Sans 100"/>
        <family val="3"/>
      </rPr>
      <t>nforme no se cuenta con saldos que reportar</t>
    </r>
  </si>
  <si>
    <r>
      <t xml:space="preserve">    </t>
    </r>
    <r>
      <rPr>
        <b/>
        <sz val="11"/>
        <color theme="1"/>
        <rFont val="Museo Sans 100"/>
        <family val="3"/>
      </rPr>
      <t xml:space="preserve">4.5) </t>
    </r>
    <r>
      <rPr>
        <b/>
        <u/>
        <sz val="11"/>
        <color theme="1"/>
        <rFont val="Museo Sans 100"/>
        <family val="3"/>
      </rPr>
      <t>Cargos por Rescate:</t>
    </r>
    <r>
      <rPr>
        <sz val="11"/>
        <color theme="1"/>
        <rFont val="Museo Sans 100"/>
        <family val="3"/>
      </rPr>
      <t xml:space="preserve"> Está compuesto por los importes cobrados según Art. 30 del reglamento interno.</t>
    </r>
  </si>
  <si>
    <r>
      <t xml:space="preserve">    </t>
    </r>
    <r>
      <rPr>
        <b/>
        <sz val="11"/>
        <color theme="1"/>
        <rFont val="Museo Sans 100"/>
        <family val="3"/>
      </rPr>
      <t xml:space="preserve">4.6) </t>
    </r>
    <r>
      <rPr>
        <b/>
        <u/>
        <sz val="11"/>
        <color theme="1"/>
        <rFont val="Museo Sans 100"/>
        <family val="3"/>
      </rPr>
      <t>Otros Ingesos / Otros Egresos</t>
    </r>
    <r>
      <rPr>
        <u/>
        <sz val="11"/>
        <color theme="1"/>
        <rFont val="Museo Sans 100"/>
        <family val="3"/>
      </rPr>
      <t>:</t>
    </r>
    <r>
      <rPr>
        <sz val="11"/>
        <color theme="1"/>
        <rFont val="Museo Sans 100"/>
        <family val="3"/>
      </rPr>
      <t xml:space="preserve"> Esta cuenta se compone por importes que no son parte de las operaciones ordinarias.</t>
    </r>
  </si>
  <si>
    <r>
      <t xml:space="preserve">Cargos por Rescate </t>
    </r>
    <r>
      <rPr>
        <b/>
        <sz val="11"/>
        <color theme="1"/>
        <rFont val="Museo Sans 100"/>
        <family val="3"/>
      </rPr>
      <t>(Nota 4.5)</t>
    </r>
  </si>
  <si>
    <r>
      <t xml:space="preserve">Otros Ingresos </t>
    </r>
    <r>
      <rPr>
        <b/>
        <sz val="11"/>
        <color theme="1"/>
        <rFont val="Museo Sans 100"/>
        <family val="3"/>
      </rPr>
      <t>(Nota 4.6)</t>
    </r>
  </si>
  <si>
    <r>
      <t xml:space="preserve">Otros Egresos </t>
    </r>
    <r>
      <rPr>
        <b/>
        <sz val="11"/>
        <color theme="1"/>
        <rFont val="Museo Sans 100"/>
        <family val="3"/>
      </rPr>
      <t>(Nota 4.6)</t>
    </r>
  </si>
  <si>
    <r>
      <t xml:space="preserve">Inversiones </t>
    </r>
    <r>
      <rPr>
        <b/>
        <sz val="11"/>
        <color rgb="FF000000"/>
        <rFont val="Museo Sans 100"/>
        <family val="3"/>
      </rPr>
      <t>ANEXO B</t>
    </r>
  </si>
  <si>
    <t>Op Reporto</t>
  </si>
  <si>
    <t>Contratos en Reporto</t>
  </si>
  <si>
    <t>Cadiem AFPISA, es la encargada de la custodia de activos del Fondo. Todos los títulos físicos son resguardados en una Caja de Seguridad en el Banco Familiar SAECA, sucursal de la Avda. España c/ Washington.</t>
  </si>
  <si>
    <t xml:space="preserve">El período que cubre los Estados Contables es del 01 de enero al 31 de marzo del 2020 de forma comparativa con el mismo periodo del año anterior. </t>
  </si>
  <si>
    <t>Banco Basa S.A.</t>
  </si>
  <si>
    <t>TOTALES: Banco Basa S.A.</t>
  </si>
  <si>
    <t>Cementos Concepción S.A.E.</t>
  </si>
  <si>
    <t>TOTALES: Cementos Concepción S.A.E.</t>
  </si>
  <si>
    <t>Inversiones Repo</t>
  </si>
  <si>
    <r>
      <t>Com</t>
    </r>
    <r>
      <rPr>
        <sz val="11"/>
        <rFont val="Museo Sans 100"/>
        <family val="3"/>
      </rPr>
      <t>i</t>
    </r>
    <r>
      <rPr>
        <sz val="11"/>
        <color theme="1"/>
        <rFont val="Museo Sans 100"/>
        <family val="3"/>
      </rPr>
      <t>sión por Administración</t>
    </r>
  </si>
  <si>
    <t>Alpaca S.A.</t>
  </si>
  <si>
    <t>TOTALES: Alpaca S.A.</t>
  </si>
  <si>
    <t>CEFISA (Crisol y Encarnación Financiera S.A.)</t>
  </si>
  <si>
    <t>FIC S.A. de Finanzas</t>
  </si>
  <si>
    <t>TOTALES: FIC S.A. de Finanzas</t>
  </si>
  <si>
    <t>Financiera Paraguayo Japonesa S.A.E.C.A.</t>
  </si>
  <si>
    <t>Izaguirre Barrail Inversora S.A.E.C.A.</t>
  </si>
  <si>
    <t>Solar Ahorro y Finanzas S.A.E.C.A.</t>
  </si>
  <si>
    <t>AL 31/03/2019</t>
  </si>
  <si>
    <t>Fideicomiso Stilo Hogar 02</t>
  </si>
  <si>
    <t>TOTALES: Fideicomiso Stilo Hogar 02</t>
  </si>
  <si>
    <t>LC Risk Management S.A.E.</t>
  </si>
  <si>
    <r>
      <t xml:space="preserve">    </t>
    </r>
    <r>
      <rPr>
        <b/>
        <sz val="11"/>
        <color theme="1"/>
        <rFont val="Museo Sans 100"/>
        <family val="3"/>
      </rPr>
      <t xml:space="preserve">4.3) </t>
    </r>
    <r>
      <rPr>
        <b/>
        <u/>
        <sz val="11"/>
        <color theme="1"/>
        <rFont val="Museo Sans 100"/>
        <family val="3"/>
      </rPr>
      <t>Comision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</si>
  <si>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al 31/12/2020 comparado al 31/03/2019.</t>
    </r>
  </si>
  <si>
    <t>Correspondiente al 31/03/2020 con cifras comparativas al 31/03/2019</t>
  </si>
  <si>
    <t>Correspondiente al 31/03/2020 con cifras comparativas al 31/12/2019</t>
  </si>
  <si>
    <t>TOTAL 31/12/2019</t>
  </si>
  <si>
    <t>TOTAL 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</si>
</sst>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0"/>
    <numFmt numFmtId="168" formatCode="dd/mm/yyyy"/>
    <numFmt numFmtId="169" formatCode="_(* #,##0.00_);_(* \(#,##0.00\);_(* &quot;-&quot;??_);_(@_)"/>
    <numFmt numFmtId="170" formatCode="#,##0.00\'%\'"/>
  </numFmts>
  <fonts count="24">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b/>
      <sz val="11"/>
      <color theme="1"/>
      <name val="Museo Sans 100"/>
      <family val="3"/>
    </font>
    <font>
      <sz val="11"/>
      <color theme="1"/>
      <name val="Museo Sans 100"/>
      <family val="3"/>
    </font>
    <font>
      <u/>
      <sz val="11"/>
      <color theme="10"/>
      <name val="Museo Sans 100"/>
      <family val="3"/>
    </font>
    <font>
      <u/>
      <sz val="11"/>
      <color theme="1"/>
      <name val="Museo Sans 100"/>
      <family val="3"/>
    </font>
    <font>
      <b/>
      <sz val="11"/>
      <name val="Museo Sans 100"/>
      <family val="3"/>
    </font>
    <font>
      <sz val="11"/>
      <name val="Museo Sans 100"/>
      <family val="3"/>
    </font>
    <font>
      <b/>
      <sz val="11"/>
      <color indexed="8"/>
      <name val="Museo Sans 100"/>
      <family val="3"/>
    </font>
    <font>
      <sz val="11"/>
      <color rgb="FFFF0000"/>
      <name val="Museo Sans 100"/>
      <family val="3"/>
    </font>
    <font>
      <sz val="11"/>
      <color indexed="8"/>
      <name val="Museo Sans 100"/>
      <family val="3"/>
    </font>
    <font>
      <b/>
      <u/>
      <sz val="11"/>
      <color indexed="8"/>
      <name val="Museo Sans 100"/>
      <family val="3"/>
    </font>
    <font>
      <b/>
      <u/>
      <sz val="11"/>
      <color theme="1"/>
      <name val="Museo Sans 100"/>
      <family val="3"/>
    </font>
    <font>
      <b/>
      <sz val="11"/>
      <color rgb="FF000000"/>
      <name val="Museo Sans 100"/>
      <family val="3"/>
    </font>
    <font>
      <sz val="11"/>
      <color rgb="FF000000"/>
      <name val="Museo Sans 100"/>
      <family val="3"/>
    </font>
    <font>
      <i/>
      <u/>
      <sz val="11"/>
      <color theme="1"/>
      <name val="Museo Sans 100"/>
      <family val="3"/>
    </font>
    <font>
      <b/>
      <u/>
      <sz val="11"/>
      <color rgb="FFFF0000"/>
      <name val="Museo Sans 100"/>
      <family val="3"/>
    </font>
    <font>
      <b/>
      <sz val="11"/>
      <color indexed="72"/>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cellStyleXfs>
  <cellXfs count="196">
    <xf numFmtId="0" fontId="0" fillId="0" borderId="0" xfId="0"/>
    <xf numFmtId="0" fontId="8" fillId="0" borderId="0" xfId="0" applyFont="1"/>
    <xf numFmtId="0" fontId="9" fillId="0" borderId="0" xfId="9" applyFont="1"/>
    <xf numFmtId="14" fontId="8" fillId="0" borderId="0" xfId="0" applyNumberFormat="1" applyFont="1"/>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8" fillId="0" borderId="1" xfId="0" applyFont="1" applyBorder="1" applyAlignment="1">
      <alignment horizontal="justify" vertical="center"/>
    </xf>
    <xf numFmtId="165" fontId="8" fillId="0" borderId="1" xfId="1"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41" fontId="8" fillId="0" borderId="4" xfId="1" applyFont="1" applyBorder="1" applyAlignment="1">
      <alignment horizontal="center" vertical="center"/>
    </xf>
    <xf numFmtId="41" fontId="8" fillId="0" borderId="1" xfId="1" applyFont="1" applyBorder="1" applyAlignment="1">
      <alignment horizontal="center" vertical="center"/>
    </xf>
    <xf numFmtId="0" fontId="8" fillId="0" borderId="3" xfId="0" applyFont="1" applyBorder="1"/>
    <xf numFmtId="0" fontId="7" fillId="0" borderId="0" xfId="0" applyFont="1"/>
    <xf numFmtId="41" fontId="7" fillId="0" borderId="1" xfId="1" applyFont="1" applyBorder="1" applyAlignment="1">
      <alignment horizontal="center" vertical="center"/>
    </xf>
    <xf numFmtId="41" fontId="8" fillId="0" borderId="1" xfId="1" applyFont="1" applyBorder="1"/>
    <xf numFmtId="41" fontId="8" fillId="0" borderId="0" xfId="1" applyFont="1"/>
    <xf numFmtId="41" fontId="8" fillId="0" borderId="0" xfId="0" applyNumberFormat="1" applyFont="1"/>
    <xf numFmtId="0" fontId="7" fillId="0" borderId="0" xfId="0" applyFont="1" applyAlignment="1">
      <alignment wrapText="1"/>
    </xf>
    <xf numFmtId="0" fontId="8" fillId="0" borderId="2" xfId="0" applyFont="1" applyBorder="1"/>
    <xf numFmtId="41" fontId="8" fillId="0" borderId="2" xfId="1" applyFont="1" applyBorder="1"/>
    <xf numFmtId="41" fontId="8" fillId="0" borderId="3" xfId="1" applyFont="1" applyBorder="1"/>
    <xf numFmtId="0" fontId="8" fillId="0" borderId="4" xfId="0" applyFont="1" applyBorder="1"/>
    <xf numFmtId="41" fontId="8" fillId="0" borderId="4" xfId="1" applyFont="1" applyBorder="1"/>
    <xf numFmtId="0" fontId="7" fillId="0" borderId="1" xfId="0" applyFont="1" applyBorder="1"/>
    <xf numFmtId="0" fontId="8" fillId="0" borderId="0" xfId="0" applyFont="1" applyAlignment="1"/>
    <xf numFmtId="0" fontId="7" fillId="0" borderId="0" xfId="0" applyFont="1" applyAlignment="1">
      <alignment horizontal="center"/>
    </xf>
    <xf numFmtId="0" fontId="8" fillId="0" borderId="0" xfId="0" applyFont="1" applyAlignment="1">
      <alignment wrapText="1"/>
    </xf>
    <xf numFmtId="41" fontId="8" fillId="0" borderId="3" xfId="1" applyFont="1" applyBorder="1" applyAlignment="1">
      <alignment horizontal="center" vertical="center"/>
    </xf>
    <xf numFmtId="41" fontId="8" fillId="0" borderId="2" xfId="1" applyFont="1" applyBorder="1" applyAlignment="1">
      <alignment horizontal="center" vertical="center"/>
    </xf>
    <xf numFmtId="0" fontId="8" fillId="0" borderId="0" xfId="0" applyFont="1" applyAlignment="1">
      <alignment horizontal="left" wrapText="1"/>
    </xf>
    <xf numFmtId="164" fontId="8" fillId="0" borderId="2" xfId="1" applyNumberFormat="1" applyFont="1" applyBorder="1" applyAlignment="1">
      <alignment horizontal="center" vertical="center"/>
    </xf>
    <xf numFmtId="164" fontId="8" fillId="0" borderId="3" xfId="1" applyNumberFormat="1" applyFont="1" applyBorder="1" applyAlignment="1">
      <alignment horizontal="center" vertical="center"/>
    </xf>
    <xf numFmtId="164" fontId="8" fillId="0" borderId="4" xfId="1" applyNumberFormat="1" applyFont="1" applyBorder="1" applyAlignment="1">
      <alignment horizontal="center" vertical="center"/>
    </xf>
    <xf numFmtId="0" fontId="8" fillId="0" borderId="2" xfId="0" applyFont="1" applyBorder="1" applyAlignment="1">
      <alignment horizontal="left" vertical="center"/>
    </xf>
    <xf numFmtId="0" fontId="7" fillId="0" borderId="4" xfId="0" applyFont="1" applyBorder="1" applyAlignment="1">
      <alignment horizontal="center" vertical="center"/>
    </xf>
    <xf numFmtId="0" fontId="8" fillId="0" borderId="1" xfId="0" applyFont="1" applyBorder="1"/>
    <xf numFmtId="165" fontId="8" fillId="0" borderId="0" xfId="1" applyNumberFormat="1" applyFont="1"/>
    <xf numFmtId="43" fontId="8" fillId="0" borderId="0" xfId="0" applyNumberFormat="1" applyFont="1"/>
    <xf numFmtId="0" fontId="17" fillId="0" borderId="8" xfId="0" applyFont="1" applyBorder="1"/>
    <xf numFmtId="0" fontId="8" fillId="0" borderId="8" xfId="0" applyFont="1" applyBorder="1"/>
    <xf numFmtId="0" fontId="7" fillId="0" borderId="8" xfId="0" applyFont="1" applyBorder="1"/>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wrapText="1"/>
    </xf>
    <xf numFmtId="0" fontId="7" fillId="0" borderId="0" xfId="0" applyFont="1" applyAlignment="1">
      <alignment horizontal="left" wrapText="1"/>
    </xf>
    <xf numFmtId="165" fontId="8" fillId="0" borderId="0" xfId="0" applyNumberFormat="1" applyFont="1"/>
    <xf numFmtId="0" fontId="7" fillId="0" borderId="1" xfId="0" applyFont="1" applyBorder="1" applyAlignment="1">
      <alignment horizontal="center"/>
    </xf>
    <xf numFmtId="0" fontId="7" fillId="0" borderId="2" xfId="0" applyFont="1" applyBorder="1"/>
    <xf numFmtId="0" fontId="7" fillId="0" borderId="4" xfId="0" applyFont="1" applyBorder="1"/>
    <xf numFmtId="14" fontId="7" fillId="0" borderId="1" xfId="0" applyNumberFormat="1" applyFont="1" applyBorder="1" applyAlignment="1">
      <alignment horizontal="center"/>
    </xf>
    <xf numFmtId="0" fontId="7" fillId="0" borderId="5" xfId="0" applyFont="1" applyBorder="1"/>
    <xf numFmtId="0" fontId="18" fillId="2" borderId="1" xfId="0" applyFont="1" applyFill="1" applyBorder="1" applyAlignment="1">
      <alignment horizontal="center" vertical="center"/>
    </xf>
    <xf numFmtId="14" fontId="18" fillId="2" borderId="1" xfId="0" applyNumberFormat="1" applyFont="1" applyFill="1" applyBorder="1" applyAlignment="1">
      <alignment horizontal="center" vertical="center"/>
    </xf>
    <xf numFmtId="14" fontId="18" fillId="2" borderId="0" xfId="0" applyNumberFormat="1" applyFont="1" applyFill="1" applyAlignment="1">
      <alignment horizontal="center" vertical="center"/>
    </xf>
    <xf numFmtId="0" fontId="19" fillId="2" borderId="3" xfId="0" applyFont="1" applyFill="1" applyBorder="1" applyAlignment="1">
      <alignment vertical="center"/>
    </xf>
    <xf numFmtId="41" fontId="19" fillId="2" borderId="0" xfId="1" applyFont="1" applyFill="1" applyAlignment="1">
      <alignment horizontal="center" vertical="center"/>
    </xf>
    <xf numFmtId="41" fontId="19" fillId="2" borderId="8" xfId="1" applyFont="1" applyFill="1" applyBorder="1" applyAlignment="1">
      <alignment horizontal="center" vertical="center"/>
    </xf>
    <xf numFmtId="0" fontId="19" fillId="2" borderId="4" xfId="0" applyFont="1" applyFill="1" applyBorder="1" applyAlignment="1">
      <alignment vertical="center"/>
    </xf>
    <xf numFmtId="0" fontId="18" fillId="2" borderId="4" xfId="0" applyFont="1" applyFill="1" applyBorder="1" applyAlignment="1">
      <alignment vertical="center"/>
    </xf>
    <xf numFmtId="41" fontId="18" fillId="2" borderId="0" xfId="1" applyFont="1" applyFill="1" applyAlignment="1">
      <alignment horizontal="center" vertical="center"/>
    </xf>
    <xf numFmtId="0" fontId="18" fillId="2" borderId="1" xfId="0" applyFont="1" applyFill="1" applyBorder="1" applyAlignment="1">
      <alignment vertical="center"/>
    </xf>
    <xf numFmtId="0" fontId="19" fillId="2" borderId="2" xfId="0" applyFont="1" applyFill="1" applyBorder="1" applyAlignment="1">
      <alignment vertical="center"/>
    </xf>
    <xf numFmtId="0" fontId="19" fillId="2" borderId="3" xfId="0" applyFont="1" applyFill="1" applyBorder="1" applyAlignment="1">
      <alignment horizontal="left" vertical="center"/>
    </xf>
    <xf numFmtId="164" fontId="18" fillId="2" borderId="1" xfId="1" applyNumberFormat="1" applyFont="1" applyFill="1" applyBorder="1" applyAlignment="1">
      <alignment horizontal="center" vertical="center"/>
    </xf>
    <xf numFmtId="164" fontId="18" fillId="2" borderId="0" xfId="1" applyNumberFormat="1" applyFont="1" applyFill="1" applyAlignment="1">
      <alignment horizontal="center" vertical="center"/>
    </xf>
    <xf numFmtId="164" fontId="18" fillId="0" borderId="1" xfId="1" applyNumberFormat="1" applyFont="1" applyBorder="1" applyAlignment="1">
      <alignment horizontal="center" vertical="center"/>
    </xf>
    <xf numFmtId="164" fontId="8" fillId="0" borderId="0" xfId="1" applyNumberFormat="1" applyFont="1"/>
    <xf numFmtId="166" fontId="8" fillId="0" borderId="0" xfId="0" applyNumberFormat="1" applyFont="1"/>
    <xf numFmtId="41" fontId="7" fillId="0" borderId="1" xfId="1" applyFont="1" applyBorder="1"/>
    <xf numFmtId="41" fontId="7" fillId="0" borderId="2" xfId="1" applyFont="1" applyBorder="1"/>
    <xf numFmtId="41" fontId="7" fillId="0" borderId="3" xfId="1" applyFont="1" applyBorder="1"/>
    <xf numFmtId="41" fontId="7" fillId="0" borderId="1" xfId="1" applyFont="1" applyBorder="1" applyAlignment="1">
      <alignment horizontal="center" vertical="center" wrapText="1"/>
    </xf>
    <xf numFmtId="41" fontId="8" fillId="0" borderId="9" xfId="1" applyFont="1" applyBorder="1" applyAlignment="1">
      <alignment horizontal="center"/>
    </xf>
    <xf numFmtId="41" fontId="7" fillId="0" borderId="1" xfId="1" applyFont="1" applyBorder="1" applyAlignment="1">
      <alignment horizontal="center"/>
    </xf>
    <xf numFmtId="41" fontId="7" fillId="0" borderId="4" xfId="1" applyFont="1" applyBorder="1"/>
    <xf numFmtId="41" fontId="7" fillId="0" borderId="6" xfId="1" applyFont="1" applyBorder="1"/>
    <xf numFmtId="41" fontId="19" fillId="0" borderId="3" xfId="1" applyFont="1" applyBorder="1" applyAlignment="1">
      <alignment horizontal="center" vertical="center"/>
    </xf>
    <xf numFmtId="41" fontId="19" fillId="2" borderId="3" xfId="1" applyFont="1" applyFill="1" applyBorder="1" applyAlignment="1">
      <alignment horizontal="center" vertical="center"/>
    </xf>
    <xf numFmtId="41" fontId="19" fillId="2" borderId="4" xfId="1" applyFont="1" applyFill="1" applyBorder="1" applyAlignment="1">
      <alignment horizontal="center" vertical="center"/>
    </xf>
    <xf numFmtId="41" fontId="18" fillId="2" borderId="1" xfId="1" applyFont="1" applyFill="1" applyBorder="1" applyAlignment="1">
      <alignment horizontal="center" vertical="center"/>
    </xf>
    <xf numFmtId="41" fontId="19" fillId="2" borderId="2" xfId="1" applyFont="1" applyFill="1" applyBorder="1" applyAlignment="1">
      <alignment horizontal="center" vertical="center"/>
    </xf>
    <xf numFmtId="0" fontId="12" fillId="0" borderId="0" xfId="0" applyFont="1"/>
    <xf numFmtId="0" fontId="12" fillId="0" borderId="0" xfId="0" applyFont="1" applyAlignment="1">
      <alignment horizontal="center" vertical="center" wrapText="1"/>
    </xf>
    <xf numFmtId="0" fontId="22" fillId="0" borderId="1" xfId="2" applyFont="1" applyBorder="1" applyAlignment="1">
      <alignment horizontal="center" vertical="center" wrapText="1"/>
    </xf>
    <xf numFmtId="0" fontId="15" fillId="0" borderId="10" xfId="0" applyFont="1" applyBorder="1" applyAlignment="1">
      <alignment horizontal="center" vertical="top"/>
    </xf>
    <xf numFmtId="0" fontId="15" fillId="0" borderId="11" xfId="0" applyFont="1" applyBorder="1" applyAlignment="1">
      <alignment vertical="top"/>
    </xf>
    <xf numFmtId="0" fontId="15" fillId="0" borderId="11" xfId="0" applyFont="1" applyBorder="1" applyAlignment="1">
      <alignment horizontal="center" vertical="top"/>
    </xf>
    <xf numFmtId="168" fontId="15" fillId="0" borderId="11" xfId="0" applyNumberFormat="1" applyFont="1" applyBorder="1" applyAlignment="1">
      <alignment horizontal="center" vertical="top"/>
    </xf>
    <xf numFmtId="170" fontId="15" fillId="0" borderId="11" xfId="0" applyNumberFormat="1" applyFont="1" applyBorder="1" applyAlignment="1">
      <alignment horizontal="center"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8" xfId="0" applyFont="1" applyBorder="1" applyAlignment="1">
      <alignment horizontal="center" vertical="top"/>
    </xf>
    <xf numFmtId="0" fontId="15" fillId="0" borderId="0" xfId="0" applyFont="1" applyAlignment="1">
      <alignment vertical="top"/>
    </xf>
    <xf numFmtId="0" fontId="15" fillId="0" borderId="0" xfId="0" applyFont="1" applyAlignment="1">
      <alignment horizontal="center" vertical="top"/>
    </xf>
    <xf numFmtId="168" fontId="15" fillId="0" borderId="0" xfId="0" applyNumberFormat="1" applyFont="1" applyAlignment="1">
      <alignment horizontal="center" vertical="top"/>
    </xf>
    <xf numFmtId="170" fontId="15" fillId="0" borderId="0" xfId="0" applyNumberFormat="1" applyFont="1" applyAlignment="1">
      <alignment horizontal="center" vertical="top"/>
    </xf>
    <xf numFmtId="0" fontId="15" fillId="0" borderId="0" xfId="0" applyFont="1" applyAlignment="1">
      <alignment horizontal="left" vertical="top"/>
    </xf>
    <xf numFmtId="0" fontId="15" fillId="0" borderId="9" xfId="0" applyFont="1" applyBorder="1" applyAlignment="1">
      <alignment horizontal="left" vertical="top"/>
    </xf>
    <xf numFmtId="0" fontId="13" fillId="0" borderId="8" xfId="0" applyFont="1" applyBorder="1" applyAlignment="1">
      <alignment vertical="top"/>
    </xf>
    <xf numFmtId="0" fontId="13" fillId="0" borderId="0" xfId="0" applyFont="1" applyAlignment="1">
      <alignment vertical="top"/>
    </xf>
    <xf numFmtId="170" fontId="13" fillId="0" borderId="9" xfId="0" applyNumberFormat="1" applyFont="1" applyBorder="1" applyAlignment="1">
      <alignment horizontal="center" vertical="top"/>
    </xf>
    <xf numFmtId="0" fontId="15" fillId="0" borderId="14" xfId="0" applyFont="1" applyBorder="1" applyAlignment="1">
      <alignment horizontal="left" vertical="top"/>
    </xf>
    <xf numFmtId="0" fontId="15" fillId="0" borderId="10" xfId="0" applyFont="1" applyBorder="1" applyAlignment="1">
      <alignment horizontal="left" vertical="top"/>
    </xf>
    <xf numFmtId="0" fontId="13" fillId="0" borderId="11" xfId="0" applyFont="1" applyBorder="1" applyAlignment="1">
      <alignment vertical="top"/>
    </xf>
    <xf numFmtId="0" fontId="12" fillId="0" borderId="0" xfId="0" applyFont="1" applyAlignment="1">
      <alignment horizontal="left" vertical="top"/>
    </xf>
    <xf numFmtId="0" fontId="15" fillId="0" borderId="8" xfId="0" applyFont="1" applyBorder="1" applyAlignment="1">
      <alignment horizontal="left" vertical="top"/>
    </xf>
    <xf numFmtId="0" fontId="12" fillId="0" borderId="9" xfId="0" applyFont="1" applyBorder="1"/>
    <xf numFmtId="0" fontId="15" fillId="0" borderId="13" xfId="0" applyFont="1" applyBorder="1" applyAlignment="1">
      <alignment horizontal="left" vertical="top"/>
    </xf>
    <xf numFmtId="0" fontId="16" fillId="0" borderId="14" xfId="0" applyFont="1" applyBorder="1" applyAlignment="1">
      <alignment vertical="top"/>
    </xf>
    <xf numFmtId="0" fontId="15" fillId="0" borderId="15" xfId="0" applyFont="1" applyBorder="1" applyAlignment="1">
      <alignment horizontal="left" vertical="top"/>
    </xf>
    <xf numFmtId="3" fontId="22" fillId="0" borderId="0" xfId="0" applyNumberFormat="1" applyFont="1" applyAlignment="1">
      <alignment vertical="top"/>
    </xf>
    <xf numFmtId="3" fontId="15" fillId="0" borderId="11" xfId="0" applyNumberFormat="1" applyFont="1" applyBorder="1" applyAlignment="1">
      <alignment horizontal="right" vertical="top"/>
    </xf>
    <xf numFmtId="3" fontId="15" fillId="0" borderId="11" xfId="0" applyNumberFormat="1" applyFont="1" applyBorder="1" applyAlignment="1">
      <alignment vertical="top"/>
    </xf>
    <xf numFmtId="3" fontId="15" fillId="0" borderId="0" xfId="0" applyNumberFormat="1" applyFont="1" applyAlignment="1">
      <alignment horizontal="right" vertical="top"/>
    </xf>
    <xf numFmtId="3" fontId="15" fillId="0" borderId="0" xfId="0" applyNumberFormat="1" applyFont="1" applyAlignment="1">
      <alignment vertical="top"/>
    </xf>
    <xf numFmtId="3" fontId="13" fillId="0" borderId="0" xfId="0" applyNumberFormat="1" applyFont="1" applyAlignment="1">
      <alignment horizontal="right" vertical="top"/>
    </xf>
    <xf numFmtId="3" fontId="13" fillId="0" borderId="0" xfId="0" applyNumberFormat="1" applyFont="1" applyAlignment="1">
      <alignment vertical="top"/>
    </xf>
    <xf numFmtId="167" fontId="16" fillId="0" borderId="14" xfId="0" applyNumberFormat="1" applyFont="1" applyBorder="1" applyAlignment="1">
      <alignment vertical="top"/>
    </xf>
    <xf numFmtId="0" fontId="23" fillId="0" borderId="14" xfId="0" applyFont="1" applyBorder="1" applyAlignment="1">
      <alignment horizontal="left" vertical="top"/>
    </xf>
    <xf numFmtId="0" fontId="11" fillId="0" borderId="0" xfId="0" applyFont="1"/>
    <xf numFmtId="0" fontId="8" fillId="0" borderId="14" xfId="0" applyFont="1" applyBorder="1"/>
    <xf numFmtId="0" fontId="8" fillId="0" borderId="11" xfId="0" applyFont="1" applyBorder="1"/>
    <xf numFmtId="0" fontId="17" fillId="0" borderId="2" xfId="0" applyFont="1" applyBorder="1"/>
    <xf numFmtId="2" fontId="15" fillId="0" borderId="11" xfId="1" applyNumberFormat="1" applyFont="1" applyBorder="1" applyAlignment="1" applyProtection="1">
      <alignment horizontal="center" vertical="top"/>
    </xf>
    <xf numFmtId="2" fontId="15" fillId="0" borderId="11" xfId="0" applyNumberFormat="1" applyFont="1" applyBorder="1" applyAlignment="1">
      <alignment vertical="top"/>
    </xf>
    <xf numFmtId="2" fontId="15" fillId="0" borderId="0" xfId="1" applyNumberFormat="1" applyFont="1" applyBorder="1" applyAlignment="1" applyProtection="1">
      <alignment horizontal="center" vertical="top"/>
    </xf>
    <xf numFmtId="2" fontId="15" fillId="0" borderId="0" xfId="0" applyNumberFormat="1" applyFont="1" applyAlignment="1">
      <alignment vertical="top"/>
    </xf>
    <xf numFmtId="2" fontId="15" fillId="0" borderId="0" xfId="1" applyNumberFormat="1" applyFont="1" applyBorder="1" applyAlignment="1" applyProtection="1">
      <alignment horizontal="left" vertical="top"/>
    </xf>
    <xf numFmtId="2" fontId="13" fillId="0" borderId="0" xfId="0" applyNumberFormat="1" applyFont="1" applyAlignment="1">
      <alignment vertical="top"/>
    </xf>
    <xf numFmtId="3" fontId="13" fillId="0" borderId="11" xfId="1" applyNumberFormat="1" applyFont="1" applyBorder="1" applyAlignment="1" applyProtection="1">
      <alignment horizontal="right" vertical="top"/>
    </xf>
    <xf numFmtId="0" fontId="13" fillId="0" borderId="11" xfId="1" applyNumberFormat="1" applyFont="1" applyBorder="1" applyAlignment="1" applyProtection="1">
      <alignment horizontal="right" vertical="top"/>
    </xf>
    <xf numFmtId="2" fontId="13" fillId="0" borderId="11" xfId="0" applyNumberFormat="1" applyFont="1" applyBorder="1" applyAlignment="1">
      <alignment vertical="top"/>
    </xf>
    <xf numFmtId="3" fontId="13" fillId="0" borderId="0" xfId="1" applyNumberFormat="1" applyFont="1" applyBorder="1" applyAlignment="1" applyProtection="1">
      <alignment horizontal="right" vertical="top"/>
    </xf>
    <xf numFmtId="0" fontId="13" fillId="0" borderId="0" xfId="1" applyNumberFormat="1" applyFont="1" applyBorder="1" applyAlignment="1" applyProtection="1">
      <alignment horizontal="right" vertical="top"/>
    </xf>
    <xf numFmtId="3" fontId="16" fillId="0" borderId="14" xfId="1" applyNumberFormat="1" applyFont="1" applyBorder="1" applyAlignment="1" applyProtection="1">
      <alignment horizontal="right" vertical="top"/>
    </xf>
    <xf numFmtId="0" fontId="22" fillId="0" borderId="1" xfId="0" applyFont="1" applyBorder="1" applyAlignment="1">
      <alignment horizontal="center" vertical="center" wrapText="1"/>
    </xf>
    <xf numFmtId="0" fontId="8" fillId="0" borderId="10" xfId="0" applyFont="1" applyBorder="1"/>
    <xf numFmtId="14" fontId="8" fillId="0" borderId="11" xfId="0" applyNumberFormat="1" applyFont="1" applyBorder="1"/>
    <xf numFmtId="41" fontId="8" fillId="0" borderId="11" xfId="1" applyFont="1" applyFill="1" applyBorder="1" applyAlignment="1"/>
    <xf numFmtId="165" fontId="8" fillId="0" borderId="11" xfId="1" applyNumberFormat="1" applyFont="1" applyFill="1" applyBorder="1" applyAlignment="1"/>
    <xf numFmtId="165" fontId="8" fillId="0" borderId="12" xfId="1" applyNumberFormat="1" applyFont="1" applyFill="1" applyBorder="1" applyAlignment="1"/>
    <xf numFmtId="41" fontId="8" fillId="0" borderId="0" xfId="1" applyFont="1" applyFill="1" applyBorder="1" applyAlignment="1"/>
    <xf numFmtId="165" fontId="8" fillId="0" borderId="0" xfId="1" applyNumberFormat="1" applyFont="1" applyFill="1" applyBorder="1" applyAlignment="1"/>
    <xf numFmtId="165" fontId="8" fillId="0" borderId="9" xfId="1" applyNumberFormat="1" applyFont="1" applyFill="1" applyBorder="1" applyAlignment="1"/>
    <xf numFmtId="14" fontId="7" fillId="0" borderId="0" xfId="0" applyNumberFormat="1" applyFont="1"/>
    <xf numFmtId="41" fontId="7" fillId="0" borderId="0" xfId="1" applyFont="1" applyFill="1" applyBorder="1" applyAlignment="1"/>
    <xf numFmtId="165" fontId="7" fillId="0" borderId="0" xfId="1" applyNumberFormat="1" applyFont="1" applyFill="1" applyBorder="1" applyAlignment="1"/>
    <xf numFmtId="165" fontId="7" fillId="0" borderId="9" xfId="1" applyNumberFormat="1" applyFont="1" applyFill="1" applyBorder="1" applyAlignment="1"/>
    <xf numFmtId="0" fontId="8" fillId="0" borderId="13" xfId="0" applyFont="1" applyBorder="1"/>
    <xf numFmtId="14" fontId="8" fillId="0" borderId="14" xfId="0" applyNumberFormat="1" applyFont="1" applyBorder="1"/>
    <xf numFmtId="41" fontId="8" fillId="0" borderId="14" xfId="1" applyFont="1" applyFill="1" applyBorder="1" applyAlignment="1"/>
    <xf numFmtId="165" fontId="8" fillId="0" borderId="14" xfId="1" applyNumberFormat="1" applyFont="1" applyFill="1" applyBorder="1" applyAlignment="1"/>
    <xf numFmtId="165" fontId="8" fillId="0" borderId="15" xfId="1" applyNumberFormat="1" applyFont="1" applyFill="1" applyBorder="1" applyAlignment="1"/>
    <xf numFmtId="41" fontId="7" fillId="0" borderId="0" xfId="1" applyFont="1" applyFill="1" applyBorder="1" applyAlignment="1">
      <alignment horizontal="right"/>
    </xf>
    <xf numFmtId="165" fontId="7" fillId="0" borderId="0" xfId="1" applyNumberFormat="1" applyFont="1" applyFill="1" applyBorder="1" applyAlignment="1">
      <alignment horizontal="right"/>
    </xf>
    <xf numFmtId="0" fontId="7" fillId="0" borderId="0" xfId="0" applyFont="1" applyAlignment="1">
      <alignment horizontal="right"/>
    </xf>
    <xf numFmtId="0" fontId="7" fillId="0" borderId="9" xfId="0" applyFont="1" applyBorder="1"/>
    <xf numFmtId="0" fontId="17" fillId="0" borderId="14" xfId="0" applyFont="1" applyBorder="1"/>
    <xf numFmtId="41" fontId="17" fillId="0" borderId="14" xfId="1" applyFont="1" applyFill="1" applyBorder="1" applyAlignment="1">
      <alignment horizontal="right"/>
    </xf>
    <xf numFmtId="165" fontId="17" fillId="0" borderId="14" xfId="1" applyNumberFormat="1" applyFont="1" applyFill="1" applyBorder="1" applyAlignment="1">
      <alignment horizontal="right"/>
    </xf>
    <xf numFmtId="0" fontId="17" fillId="0" borderId="14" xfId="0" applyFont="1" applyBorder="1" applyAlignment="1">
      <alignment horizontal="right"/>
    </xf>
    <xf numFmtId="0" fontId="7" fillId="0" borderId="14" xfId="0" applyFont="1" applyBorder="1"/>
    <xf numFmtId="0" fontId="7" fillId="0" borderId="15" xfId="0" applyFont="1" applyBorder="1"/>
    <xf numFmtId="0" fontId="7" fillId="3" borderId="0" xfId="0" applyFont="1" applyFill="1" applyAlignment="1">
      <alignment horizontal="center"/>
    </xf>
    <xf numFmtId="0" fontId="7" fillId="0" borderId="0" xfId="0" applyFont="1" applyAlignment="1">
      <alignment horizontal="left"/>
    </xf>
    <xf numFmtId="0" fontId="8" fillId="0" borderId="0" xfId="0" applyFont="1" applyAlignment="1">
      <alignment horizontal="center"/>
    </xf>
    <xf numFmtId="0" fontId="17" fillId="0" borderId="0" xfId="0" applyFont="1" applyAlignment="1">
      <alignment horizontal="center"/>
    </xf>
    <xf numFmtId="0" fontId="7" fillId="0" borderId="0" xfId="0" applyFont="1" applyAlignment="1">
      <alignment horizontal="center"/>
    </xf>
    <xf numFmtId="0" fontId="21" fillId="0" borderId="0" xfId="0" applyFont="1" applyAlignment="1">
      <alignment horizontal="left"/>
    </xf>
    <xf numFmtId="0" fontId="7" fillId="0" borderId="2" xfId="0" applyFont="1" applyBorder="1" applyAlignment="1">
      <alignment horizontal="left" wrapText="1"/>
    </xf>
    <xf numFmtId="0" fontId="7" fillId="0" borderId="4" xfId="0" applyFont="1" applyBorder="1" applyAlignment="1">
      <alignment horizontal="left" wrapText="1"/>
    </xf>
    <xf numFmtId="41" fontId="7" fillId="0" borderId="2" xfId="1" applyFont="1" applyBorder="1" applyAlignment="1">
      <alignment horizontal="center"/>
    </xf>
    <xf numFmtId="41" fontId="7" fillId="0" borderId="4" xfId="1" applyFont="1" applyBorder="1" applyAlignment="1">
      <alignment horizontal="center"/>
    </xf>
    <xf numFmtId="0" fontId="8" fillId="0" borderId="0" xfId="0" applyFont="1" applyAlignment="1">
      <alignment horizontal="left" wrapText="1"/>
    </xf>
    <xf numFmtId="0" fontId="8" fillId="0" borderId="0" xfId="0" applyFont="1" applyAlignment="1">
      <alignment horizontal="left" vertical="top" wrapText="1"/>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8" fillId="0" borderId="15" xfId="0" applyFont="1" applyBorder="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left" wrapText="1"/>
    </xf>
    <xf numFmtId="0" fontId="7" fillId="0" borderId="10"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17" fillId="0" borderId="0" xfId="0" applyFont="1" applyAlignment="1">
      <alignment horizontal="center" wrapText="1"/>
    </xf>
    <xf numFmtId="0" fontId="7" fillId="0" borderId="0" xfId="0" applyFont="1" applyAlignment="1">
      <alignment horizontal="left" vertical="center" wrapText="1"/>
    </xf>
    <xf numFmtId="0" fontId="11" fillId="0" borderId="1" xfId="0" applyFont="1" applyBorder="1" applyAlignment="1">
      <alignment horizontal="center" vertical="center"/>
    </xf>
    <xf numFmtId="0" fontId="22" fillId="0" borderId="5" xfId="2" applyFont="1" applyBorder="1" applyAlignment="1">
      <alignment horizontal="center" vertical="top"/>
    </xf>
    <xf numFmtId="0" fontId="22" fillId="0" borderId="6" xfId="2" applyFont="1" applyBorder="1" applyAlignment="1">
      <alignment horizontal="center" vertical="top"/>
    </xf>
    <xf numFmtId="0" fontId="22" fillId="0" borderId="7" xfId="2" applyFont="1" applyBorder="1" applyAlignment="1">
      <alignment horizontal="center" vertical="top"/>
    </xf>
    <xf numFmtId="14" fontId="11" fillId="0" borderId="5" xfId="2" applyNumberFormat="1" applyFont="1" applyBorder="1" applyAlignment="1">
      <alignment horizontal="center" vertical="top"/>
    </xf>
    <xf numFmtId="0" fontId="11" fillId="0" borderId="6" xfId="2" applyFont="1" applyBorder="1" applyAlignment="1">
      <alignment horizontal="center" vertical="top"/>
    </xf>
    <xf numFmtId="0" fontId="11" fillId="0" borderId="7" xfId="2" applyFont="1" applyBorder="1" applyAlignment="1">
      <alignment horizontal="center" vertical="top"/>
    </xf>
    <xf numFmtId="0" fontId="11" fillId="0" borderId="5" xfId="2" applyFont="1" applyBorder="1" applyAlignment="1">
      <alignment horizontal="center" vertical="top"/>
    </xf>
  </cellXfs>
  <cellStyles count="10">
    <cellStyle name="Hipervínculo" xfId="9" builtinId="8"/>
    <cellStyle name="Millares [0]" xfId="1" builtinId="6"/>
    <cellStyle name="Millares [0] 2" xfId="3"/>
    <cellStyle name="Millares 2" xfId="7"/>
    <cellStyle name="Normal" xfId="0" builtinId="0"/>
    <cellStyle name="Normal 10" xfId="8"/>
    <cellStyle name="Normal 11" xfId="4"/>
    <cellStyle name="Normal 2" xfId="2"/>
    <cellStyle name="Normal 3" xfId="5"/>
    <cellStyle name="Porcentaje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9"/>
  <sheetViews>
    <sheetView showGridLines="0" workbookViewId="0">
      <selection activeCell="C7" sqref="C7:D7"/>
    </sheetView>
  </sheetViews>
  <sheetFormatPr baseColWidth="10" defaultColWidth="9.140625" defaultRowHeight="15"/>
  <cols>
    <col min="1" max="1" width="3.5703125" style="1" customWidth="1"/>
    <col min="2" max="2" width="52.7109375" style="1" customWidth="1"/>
    <col min="3" max="4" width="20.85546875" style="1" customWidth="1"/>
    <col min="5" max="5" width="3.5703125" style="1" customWidth="1"/>
    <col min="6" max="6" width="9.140625" style="1"/>
    <col min="7" max="9" width="7" style="37" customWidth="1"/>
    <col min="10" max="16384" width="9.140625" style="1"/>
  </cols>
  <sheetData>
    <row r="1" spans="1:6">
      <c r="A1" s="2" t="s">
        <v>175</v>
      </c>
    </row>
    <row r="2" spans="1:6" ht="15.75">
      <c r="B2" s="164" t="s">
        <v>140</v>
      </c>
      <c r="C2" s="164"/>
      <c r="D2" s="164"/>
    </row>
    <row r="3" spans="1:6" ht="15.75">
      <c r="B3" s="167" t="s">
        <v>114</v>
      </c>
      <c r="C3" s="167"/>
      <c r="D3" s="167"/>
    </row>
    <row r="4" spans="1:6" ht="15.75">
      <c r="B4" s="168" t="s">
        <v>223</v>
      </c>
      <c r="C4" s="168"/>
      <c r="D4" s="168"/>
    </row>
    <row r="5" spans="1:6" ht="15.75">
      <c r="B5" s="168" t="s">
        <v>118</v>
      </c>
      <c r="C5" s="168"/>
      <c r="D5" s="168"/>
    </row>
    <row r="7" spans="1:6" ht="15.75">
      <c r="B7" s="52" t="s">
        <v>0</v>
      </c>
      <c r="C7" s="53">
        <v>43921</v>
      </c>
      <c r="D7" s="53">
        <v>43555</v>
      </c>
      <c r="E7" s="54"/>
    </row>
    <row r="8" spans="1:6" ht="15.75">
      <c r="B8" s="55" t="s">
        <v>188</v>
      </c>
      <c r="C8" s="77">
        <v>233550754</v>
      </c>
      <c r="D8" s="77">
        <v>166263653</v>
      </c>
      <c r="E8" s="56"/>
    </row>
    <row r="9" spans="1:6" ht="18.75" customHeight="1">
      <c r="B9" s="55" t="s">
        <v>1</v>
      </c>
      <c r="C9" s="78">
        <v>0</v>
      </c>
      <c r="D9" s="78">
        <v>0</v>
      </c>
      <c r="E9" s="56"/>
    </row>
    <row r="10" spans="1:6" ht="18.75" customHeight="1">
      <c r="B10" s="55" t="s">
        <v>98</v>
      </c>
      <c r="C10" s="77">
        <v>28969179</v>
      </c>
      <c r="D10" s="77">
        <v>12267600</v>
      </c>
      <c r="E10" s="57"/>
      <c r="F10" s="166"/>
    </row>
    <row r="11" spans="1:6" ht="18.75" customHeight="1">
      <c r="B11" s="55" t="s">
        <v>207</v>
      </c>
      <c r="C11" s="77">
        <v>11755233374</v>
      </c>
      <c r="D11" s="77">
        <v>0</v>
      </c>
      <c r="E11" s="57"/>
      <c r="F11" s="166"/>
    </row>
    <row r="12" spans="1:6" ht="18.75" customHeight="1">
      <c r="B12" s="58" t="s">
        <v>198</v>
      </c>
      <c r="C12" s="79">
        <v>83392132031</v>
      </c>
      <c r="D12" s="79">
        <v>41731693820</v>
      </c>
      <c r="E12" s="57"/>
      <c r="F12" s="166"/>
    </row>
    <row r="13" spans="1:6" ht="15.75">
      <c r="B13" s="59" t="s">
        <v>2</v>
      </c>
      <c r="C13" s="80">
        <f>SUM(C8:C12)</f>
        <v>95409885338</v>
      </c>
      <c r="D13" s="80">
        <f>SUM(D8:D12)</f>
        <v>41910225073</v>
      </c>
      <c r="E13" s="60"/>
    </row>
    <row r="14" spans="1:6" ht="15.75">
      <c r="B14" s="61" t="s">
        <v>3</v>
      </c>
      <c r="C14" s="80"/>
      <c r="D14" s="80"/>
      <c r="E14" s="60"/>
    </row>
    <row r="15" spans="1:6">
      <c r="B15" s="62" t="s">
        <v>4</v>
      </c>
      <c r="C15" s="81">
        <v>0</v>
      </c>
      <c r="D15" s="81">
        <v>0</v>
      </c>
      <c r="E15" s="56"/>
    </row>
    <row r="16" spans="1:6" ht="15.75">
      <c r="B16" s="63" t="s">
        <v>189</v>
      </c>
      <c r="C16" s="78">
        <v>196097920</v>
      </c>
      <c r="D16" s="78">
        <v>84833170</v>
      </c>
      <c r="E16" s="56"/>
    </row>
    <row r="17" spans="2:5">
      <c r="B17" s="63" t="s">
        <v>199</v>
      </c>
      <c r="C17" s="78">
        <v>10432012825</v>
      </c>
      <c r="D17" s="78">
        <v>0</v>
      </c>
      <c r="E17" s="56"/>
    </row>
    <row r="18" spans="2:5">
      <c r="B18" s="55" t="s">
        <v>5</v>
      </c>
      <c r="C18" s="78">
        <v>0</v>
      </c>
      <c r="D18" s="78">
        <v>0</v>
      </c>
      <c r="E18" s="56"/>
    </row>
    <row r="19" spans="2:5" ht="15.75">
      <c r="B19" s="61" t="s">
        <v>106</v>
      </c>
      <c r="C19" s="80">
        <f>SUM(C15:C18)</f>
        <v>10628110745</v>
      </c>
      <c r="D19" s="80">
        <f>SUM(D15:D18)</f>
        <v>84833170</v>
      </c>
      <c r="E19" s="56"/>
    </row>
    <row r="20" spans="2:5" ht="15.75">
      <c r="B20" s="61" t="s">
        <v>6</v>
      </c>
      <c r="C20" s="80">
        <f>+C13-C19</f>
        <v>84781774593</v>
      </c>
      <c r="D20" s="80">
        <f>+D13-D19</f>
        <v>41825391903</v>
      </c>
      <c r="E20" s="60"/>
    </row>
    <row r="21" spans="2:5" ht="15.75">
      <c r="B21" s="61" t="s">
        <v>7</v>
      </c>
      <c r="C21" s="64">
        <v>71240.719551000002</v>
      </c>
      <c r="D21" s="64">
        <v>38486.195570000003</v>
      </c>
      <c r="E21" s="65"/>
    </row>
    <row r="22" spans="2:5" ht="15.75">
      <c r="B22" s="61" t="s">
        <v>8</v>
      </c>
      <c r="C22" s="66">
        <v>1190074.652918</v>
      </c>
      <c r="D22" s="66">
        <v>1086763.4819090001</v>
      </c>
      <c r="E22" s="65"/>
    </row>
    <row r="24" spans="2:5" ht="15.75">
      <c r="B24" s="165" t="s">
        <v>139</v>
      </c>
      <c r="C24" s="165"/>
      <c r="D24" s="165"/>
    </row>
    <row r="25" spans="2:5" ht="15.75">
      <c r="B25" s="13"/>
      <c r="C25" s="111"/>
      <c r="D25" s="17"/>
      <c r="E25" s="17"/>
    </row>
    <row r="26" spans="2:5">
      <c r="C26" s="16"/>
      <c r="D26" s="16"/>
      <c r="E26" s="16"/>
    </row>
    <row r="27" spans="2:5">
      <c r="C27" s="16"/>
      <c r="D27" s="16"/>
      <c r="E27" s="46"/>
    </row>
    <row r="28" spans="2:5">
      <c r="C28" s="67"/>
      <c r="D28" s="67"/>
    </row>
    <row r="29" spans="2:5">
      <c r="C29" s="68"/>
      <c r="D29" s="68"/>
    </row>
  </sheetData>
  <mergeCells count="6">
    <mergeCell ref="B2:D2"/>
    <mergeCell ref="B24:D24"/>
    <mergeCell ref="F10:F12"/>
    <mergeCell ref="B3:D3"/>
    <mergeCell ref="B4:D4"/>
    <mergeCell ref="B5:D5"/>
  </mergeCells>
  <hyperlinks>
    <hyperlink ref="A1" location="INDICE!A1" display="INDICE"/>
  </hyperlinks>
  <pageMargins left="0.7" right="0.7" top="0.75" bottom="0.75" header="0.3" footer="0.3"/>
  <pageSetup orientation="portrait" r:id="rId1"/>
  <ignoredErrors>
    <ignoredError sqref="C13:D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23"/>
  <sheetViews>
    <sheetView showGridLines="0" workbookViewId="0">
      <selection activeCell="D13" sqref="D13"/>
    </sheetView>
  </sheetViews>
  <sheetFormatPr baseColWidth="10" defaultRowHeight="15"/>
  <cols>
    <col min="1" max="1" width="3.5703125" style="1" customWidth="1"/>
    <col min="2" max="2" width="52.7109375" style="1" customWidth="1"/>
    <col min="3" max="4" width="18.7109375" style="1" customWidth="1"/>
    <col min="5" max="5" width="3.5703125" style="1" customWidth="1"/>
    <col min="6" max="16384" width="11.42578125" style="1"/>
  </cols>
  <sheetData>
    <row r="1" spans="1:9">
      <c r="A1" s="2" t="s">
        <v>175</v>
      </c>
    </row>
    <row r="2" spans="1:9" ht="15.75">
      <c r="B2" s="164" t="s">
        <v>140</v>
      </c>
      <c r="C2" s="164"/>
      <c r="D2" s="164"/>
    </row>
    <row r="3" spans="1:9" ht="15.75">
      <c r="B3" s="167" t="s">
        <v>115</v>
      </c>
      <c r="C3" s="167"/>
      <c r="D3" s="167"/>
    </row>
    <row r="4" spans="1:9" ht="15.75">
      <c r="B4" s="168" t="str">
        <f>+'06'!B4:D4</f>
        <v>Correspondiente al 31/03/2020 con cifras comparativas al 31/03/2019</v>
      </c>
      <c r="C4" s="168"/>
      <c r="D4" s="168"/>
    </row>
    <row r="5" spans="1:9" ht="15.75">
      <c r="B5" s="168" t="s">
        <v>118</v>
      </c>
      <c r="C5" s="168"/>
      <c r="D5" s="168"/>
    </row>
    <row r="6" spans="1:9" ht="15.75">
      <c r="B6" s="26"/>
      <c r="C6" s="26"/>
      <c r="D6" s="26"/>
    </row>
    <row r="7" spans="1:9" s="13" customFormat="1" ht="15.75">
      <c r="B7" s="47" t="s">
        <v>9</v>
      </c>
      <c r="C7" s="50">
        <f>+'06'!C7</f>
        <v>43921</v>
      </c>
      <c r="D7" s="50">
        <f>+'06'!D7</f>
        <v>43555</v>
      </c>
    </row>
    <row r="8" spans="1:9" ht="15.75">
      <c r="B8" s="12" t="s">
        <v>187</v>
      </c>
      <c r="C8" s="20">
        <v>448239727</v>
      </c>
      <c r="D8" s="20">
        <v>126107261</v>
      </c>
      <c r="F8" s="37"/>
      <c r="G8" s="37"/>
      <c r="H8" s="37"/>
      <c r="I8" s="38"/>
    </row>
    <row r="9" spans="1:9">
      <c r="B9" s="12" t="s">
        <v>97</v>
      </c>
      <c r="C9" s="21">
        <v>1938076556</v>
      </c>
      <c r="D9" s="21">
        <v>811346124</v>
      </c>
    </row>
    <row r="10" spans="1:9" ht="15.75">
      <c r="B10" s="12" t="s">
        <v>195</v>
      </c>
      <c r="C10" s="21">
        <v>18417946</v>
      </c>
      <c r="D10" s="21">
        <v>9244947</v>
      </c>
    </row>
    <row r="11" spans="1:9" ht="18.75" customHeight="1">
      <c r="B11" s="12" t="s">
        <v>196</v>
      </c>
      <c r="C11" s="21">
        <v>323431</v>
      </c>
      <c r="D11" s="21">
        <v>0</v>
      </c>
    </row>
    <row r="12" spans="1:9" s="13" customFormat="1" ht="18.75" customHeight="1">
      <c r="B12" s="24" t="s">
        <v>10</v>
      </c>
      <c r="C12" s="69">
        <f>SUM(C8:C11)</f>
        <v>2405057660</v>
      </c>
      <c r="D12" s="69">
        <f>SUM(D8:D11)</f>
        <v>946698332</v>
      </c>
    </row>
    <row r="13" spans="1:9" s="13" customFormat="1" ht="15.75">
      <c r="B13" s="51" t="s">
        <v>11</v>
      </c>
      <c r="C13" s="76"/>
      <c r="D13" s="76"/>
    </row>
    <row r="14" spans="1:9">
      <c r="B14" s="19" t="s">
        <v>12</v>
      </c>
      <c r="C14" s="20">
        <v>554706157</v>
      </c>
      <c r="D14" s="20">
        <v>220090947</v>
      </c>
    </row>
    <row r="15" spans="1:9">
      <c r="B15" s="12" t="s">
        <v>174</v>
      </c>
      <c r="C15" s="21">
        <v>4094015</v>
      </c>
      <c r="D15" s="21">
        <v>0</v>
      </c>
    </row>
    <row r="16" spans="1:9">
      <c r="B16" s="12" t="s">
        <v>14</v>
      </c>
      <c r="C16" s="21">
        <v>0</v>
      </c>
      <c r="D16" s="21">
        <v>0</v>
      </c>
    </row>
    <row r="17" spans="2:4">
      <c r="B17" s="12" t="s">
        <v>13</v>
      </c>
      <c r="C17" s="21">
        <v>0</v>
      </c>
      <c r="D17" s="21">
        <v>0</v>
      </c>
    </row>
    <row r="18" spans="2:4" ht="15.75">
      <c r="B18" s="12" t="s">
        <v>197</v>
      </c>
      <c r="C18" s="21">
        <v>0</v>
      </c>
      <c r="D18" s="21">
        <v>125</v>
      </c>
    </row>
    <row r="19" spans="2:4" s="13" customFormat="1" ht="15.75">
      <c r="B19" s="24" t="s">
        <v>15</v>
      </c>
      <c r="C19" s="69">
        <f>SUM(C14:C18)</f>
        <v>558800172</v>
      </c>
      <c r="D19" s="69">
        <f>SUM(D14:D18)</f>
        <v>220091072</v>
      </c>
    </row>
    <row r="20" spans="2:4" s="13" customFormat="1" ht="15.75">
      <c r="B20" s="24" t="s">
        <v>16</v>
      </c>
      <c r="C20" s="69">
        <f>+C12-C19</f>
        <v>1846257488</v>
      </c>
      <c r="D20" s="69">
        <f>+D12-D19</f>
        <v>726607260</v>
      </c>
    </row>
    <row r="21" spans="2:4" ht="15.75">
      <c r="B21" s="169"/>
      <c r="C21" s="169"/>
      <c r="D21" s="169"/>
    </row>
    <row r="22" spans="2:4">
      <c r="C22" s="17"/>
      <c r="D22" s="17"/>
    </row>
    <row r="23" spans="2:4" ht="15.75">
      <c r="B23" s="165" t="s">
        <v>139</v>
      </c>
      <c r="C23" s="165"/>
      <c r="D23" s="165"/>
    </row>
  </sheetData>
  <mergeCells count="6">
    <mergeCell ref="B23:D23"/>
    <mergeCell ref="B2:D2"/>
    <mergeCell ref="B3:D3"/>
    <mergeCell ref="B4:D4"/>
    <mergeCell ref="B5:D5"/>
    <mergeCell ref="B21:D21"/>
  </mergeCells>
  <hyperlinks>
    <hyperlink ref="A1" location="INDICE!A1" display="INDICE"/>
  </hyperlinks>
  <pageMargins left="0.7" right="0.7" top="0.75" bottom="0.75" header="0.3" footer="0.3"/>
  <pageSetup orientation="portrait" r:id="rId1"/>
  <ignoredErrors>
    <ignoredError sqref="C12:D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22"/>
  <sheetViews>
    <sheetView showGridLines="0" workbookViewId="0">
      <selection activeCell="E13" sqref="E13"/>
    </sheetView>
  </sheetViews>
  <sheetFormatPr baseColWidth="10" defaultRowHeight="15"/>
  <cols>
    <col min="1" max="1" width="3.5703125" style="1" customWidth="1"/>
    <col min="2" max="2" width="30.85546875" style="1" customWidth="1"/>
    <col min="3" max="4" width="20" style="1" customWidth="1"/>
    <col min="5" max="5" width="22.28515625" style="1" customWidth="1"/>
    <col min="6" max="6" width="3.5703125" style="1" customWidth="1"/>
    <col min="7" max="16384" width="11.42578125" style="1"/>
  </cols>
  <sheetData>
    <row r="1" spans="1:10">
      <c r="A1" s="2" t="s">
        <v>175</v>
      </c>
    </row>
    <row r="2" spans="1:10" ht="15.75">
      <c r="B2" s="164" t="s">
        <v>140</v>
      </c>
      <c r="C2" s="164"/>
      <c r="D2" s="164"/>
      <c r="E2" s="164"/>
    </row>
    <row r="3" spans="1:10" ht="15.75">
      <c r="B3" s="167" t="s">
        <v>116</v>
      </c>
      <c r="C3" s="167"/>
      <c r="D3" s="167"/>
      <c r="E3" s="167"/>
    </row>
    <row r="4" spans="1:10" ht="15.75">
      <c r="B4" s="168" t="s">
        <v>224</v>
      </c>
      <c r="C4" s="168"/>
      <c r="D4" s="168"/>
      <c r="E4" s="168"/>
    </row>
    <row r="5" spans="1:10" ht="15.75">
      <c r="B5" s="168" t="s">
        <v>118</v>
      </c>
      <c r="C5" s="168"/>
      <c r="D5" s="168"/>
      <c r="E5" s="168"/>
    </row>
    <row r="7" spans="1:10" ht="15.75">
      <c r="B7" s="47" t="s">
        <v>17</v>
      </c>
      <c r="C7" s="47" t="s">
        <v>18</v>
      </c>
      <c r="D7" s="47" t="s">
        <v>19</v>
      </c>
      <c r="E7" s="47" t="s">
        <v>225</v>
      </c>
    </row>
    <row r="8" spans="1:10" ht="15.75">
      <c r="B8" s="24" t="s">
        <v>20</v>
      </c>
      <c r="C8" s="69">
        <v>71455190859</v>
      </c>
      <c r="D8" s="69">
        <v>4889689799</v>
      </c>
      <c r="E8" s="69">
        <f>+C8+D8</f>
        <v>76344880658</v>
      </c>
      <c r="G8" s="37"/>
      <c r="H8" s="37"/>
      <c r="I8" s="37"/>
      <c r="J8" s="38"/>
    </row>
    <row r="9" spans="1:10" ht="15.75">
      <c r="B9" s="48" t="s">
        <v>21</v>
      </c>
      <c r="C9" s="20"/>
      <c r="D9" s="20"/>
      <c r="E9" s="20"/>
    </row>
    <row r="10" spans="1:10">
      <c r="B10" s="12" t="s">
        <v>22</v>
      </c>
      <c r="C10" s="21">
        <v>7411390507</v>
      </c>
      <c r="D10" s="21"/>
      <c r="E10" s="21"/>
    </row>
    <row r="11" spans="1:10">
      <c r="B11" s="12" t="s">
        <v>23</v>
      </c>
      <c r="C11" s="21">
        <v>-820754060</v>
      </c>
      <c r="D11" s="21"/>
      <c r="E11" s="21"/>
    </row>
    <row r="12" spans="1:10" ht="15.75">
      <c r="B12" s="49" t="s">
        <v>24</v>
      </c>
      <c r="C12" s="75">
        <f>+C10+C11</f>
        <v>6590636447</v>
      </c>
      <c r="D12" s="23"/>
      <c r="E12" s="23"/>
    </row>
    <row r="13" spans="1:10" ht="15.75">
      <c r="B13" s="170" t="s">
        <v>25</v>
      </c>
      <c r="C13" s="172">
        <f>+E8+C12</f>
        <v>82935517105</v>
      </c>
      <c r="D13" s="172">
        <f>+'07'!C20</f>
        <v>1846257488</v>
      </c>
      <c r="E13" s="123" t="s">
        <v>226</v>
      </c>
    </row>
    <row r="14" spans="1:10" ht="15.75">
      <c r="B14" s="171"/>
      <c r="C14" s="173"/>
      <c r="D14" s="173"/>
      <c r="E14" s="75">
        <f>+C13+D13</f>
        <v>84781774593</v>
      </c>
    </row>
    <row r="16" spans="1:10" ht="15.75">
      <c r="B16" s="165" t="s">
        <v>139</v>
      </c>
      <c r="C16" s="165"/>
      <c r="D16" s="165"/>
      <c r="E16" s="165"/>
    </row>
    <row r="17" spans="3:5">
      <c r="D17" s="17"/>
      <c r="E17" s="17"/>
    </row>
    <row r="18" spans="3:5">
      <c r="D18" s="17"/>
    </row>
    <row r="19" spans="3:5">
      <c r="C19" s="16"/>
    </row>
    <row r="20" spans="3:5">
      <c r="C20" s="16"/>
    </row>
    <row r="21" spans="3:5">
      <c r="C21" s="16"/>
    </row>
    <row r="22" spans="3:5">
      <c r="C22" s="17"/>
      <c r="D22" s="17"/>
    </row>
  </sheetData>
  <mergeCells count="8">
    <mergeCell ref="B2:E2"/>
    <mergeCell ref="B3:E3"/>
    <mergeCell ref="B4:E4"/>
    <mergeCell ref="B5:E5"/>
    <mergeCell ref="B16:E16"/>
    <mergeCell ref="B13:B14"/>
    <mergeCell ref="C13:C14"/>
    <mergeCell ref="D13:D14"/>
  </mergeCells>
  <hyperlinks>
    <hyperlink ref="A1" location="INDICE!A1" display="INDIC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I37"/>
  <sheetViews>
    <sheetView showGridLines="0" zoomScaleNormal="100" workbookViewId="0">
      <selection activeCell="D1" sqref="D1"/>
    </sheetView>
  </sheetViews>
  <sheetFormatPr baseColWidth="10" defaultRowHeight="15"/>
  <cols>
    <col min="1" max="1" width="3.5703125" style="1" customWidth="1"/>
    <col min="2" max="2" width="57.42578125" style="1" customWidth="1"/>
    <col min="3" max="4" width="18.7109375" style="1" customWidth="1"/>
    <col min="5" max="5" width="3.5703125" style="1" customWidth="1"/>
    <col min="6" max="16384" width="11.42578125" style="1"/>
  </cols>
  <sheetData>
    <row r="1" spans="1:9">
      <c r="A1" s="2" t="s">
        <v>175</v>
      </c>
    </row>
    <row r="2" spans="1:9" ht="15.75">
      <c r="B2" s="164" t="s">
        <v>140</v>
      </c>
      <c r="C2" s="164"/>
      <c r="D2" s="164"/>
    </row>
    <row r="3" spans="1:9" ht="15.75">
      <c r="B3" s="167" t="s">
        <v>117</v>
      </c>
      <c r="C3" s="167"/>
      <c r="D3" s="167"/>
    </row>
    <row r="4" spans="1:9" ht="15.75">
      <c r="B4" s="168" t="str">
        <f>+'07'!B4:D4</f>
        <v>Correspondiente al 31/03/2020 con cifras comparativas al 31/03/2019</v>
      </c>
      <c r="C4" s="168"/>
      <c r="D4" s="168"/>
    </row>
    <row r="5" spans="1:9" ht="15.75">
      <c r="B5" s="168" t="s">
        <v>118</v>
      </c>
      <c r="C5" s="168"/>
      <c r="D5" s="168"/>
    </row>
    <row r="7" spans="1:9" s="13" customFormat="1" ht="15.75">
      <c r="B7" s="4" t="s">
        <v>26</v>
      </c>
      <c r="C7" s="5">
        <f>+'07'!C7</f>
        <v>43921</v>
      </c>
      <c r="D7" s="5">
        <f>+'07'!D7</f>
        <v>43555</v>
      </c>
      <c r="F7" s="37"/>
      <c r="G7" s="37"/>
      <c r="H7" s="37"/>
      <c r="I7" s="38"/>
    </row>
    <row r="8" spans="1:9" s="13" customFormat="1" ht="15.75">
      <c r="B8" s="24" t="s">
        <v>38</v>
      </c>
      <c r="C8" s="69">
        <v>207649619</v>
      </c>
      <c r="D8" s="69">
        <v>129503556</v>
      </c>
    </row>
    <row r="9" spans="1:9" s="13" customFormat="1" ht="15.75">
      <c r="B9" s="39" t="s">
        <v>27</v>
      </c>
      <c r="C9" s="70"/>
      <c r="D9" s="70"/>
    </row>
    <row r="10" spans="1:9" s="13" customFormat="1" ht="15.75">
      <c r="B10" s="39" t="s">
        <v>28</v>
      </c>
      <c r="C10" s="71"/>
      <c r="D10" s="71"/>
    </row>
    <row r="11" spans="1:9">
      <c r="B11" s="40" t="s">
        <v>99</v>
      </c>
      <c r="C11" s="21">
        <v>323286</v>
      </c>
      <c r="D11" s="21">
        <v>0</v>
      </c>
    </row>
    <row r="12" spans="1:9">
      <c r="B12" s="40" t="s">
        <v>200</v>
      </c>
      <c r="C12" s="21">
        <v>10427918810</v>
      </c>
      <c r="D12" s="21">
        <v>0</v>
      </c>
    </row>
    <row r="13" spans="1:9">
      <c r="B13" s="40" t="s">
        <v>173</v>
      </c>
      <c r="C13" s="21">
        <v>18417946</v>
      </c>
      <c r="D13" s="21">
        <v>0</v>
      </c>
    </row>
    <row r="14" spans="1:9">
      <c r="B14" s="40" t="s">
        <v>39</v>
      </c>
      <c r="C14" s="21">
        <v>0</v>
      </c>
      <c r="D14" s="21">
        <v>9244947</v>
      </c>
    </row>
    <row r="15" spans="1:9" s="13" customFormat="1" ht="15.75">
      <c r="B15" s="41" t="s">
        <v>29</v>
      </c>
      <c r="C15" s="71">
        <v>0</v>
      </c>
      <c r="D15" s="71">
        <v>0</v>
      </c>
    </row>
    <row r="16" spans="1:9">
      <c r="B16" s="40" t="s">
        <v>100</v>
      </c>
      <c r="C16" s="21">
        <v>0</v>
      </c>
      <c r="D16" s="21">
        <v>0</v>
      </c>
    </row>
    <row r="17" spans="2:4">
      <c r="B17" s="40" t="s">
        <v>40</v>
      </c>
      <c r="C17" s="21">
        <v>-81007108954</v>
      </c>
      <c r="D17" s="21">
        <v>-55594041708</v>
      </c>
    </row>
    <row r="18" spans="2:4">
      <c r="B18" s="40" t="s">
        <v>41</v>
      </c>
      <c r="C18" s="21">
        <v>-387236068</v>
      </c>
      <c r="D18" s="21">
        <v>-202293373</v>
      </c>
    </row>
    <row r="19" spans="2:4">
      <c r="B19" s="40" t="s">
        <v>30</v>
      </c>
      <c r="C19" s="21">
        <v>0</v>
      </c>
      <c r="D19" s="21">
        <v>0</v>
      </c>
    </row>
    <row r="20" spans="2:4">
      <c r="B20" s="40" t="s">
        <v>31</v>
      </c>
      <c r="C20" s="21">
        <v>0</v>
      </c>
      <c r="D20" s="21">
        <v>0</v>
      </c>
    </row>
    <row r="21" spans="2:4">
      <c r="B21" s="40" t="s">
        <v>42</v>
      </c>
      <c r="C21" s="21">
        <v>38644705309</v>
      </c>
      <c r="D21" s="21">
        <v>2958910883</v>
      </c>
    </row>
    <row r="22" spans="2:4">
      <c r="B22" s="40" t="s">
        <v>183</v>
      </c>
      <c r="C22" s="21">
        <v>25738244359</v>
      </c>
      <c r="D22" s="21">
        <v>40861816209</v>
      </c>
    </row>
    <row r="23" spans="2:4">
      <c r="B23" s="40" t="s">
        <v>32</v>
      </c>
      <c r="C23" s="23">
        <v>0</v>
      </c>
      <c r="D23" s="23">
        <v>0</v>
      </c>
    </row>
    <row r="24" spans="2:4" s="43" customFormat="1" ht="31.5">
      <c r="B24" s="42" t="s">
        <v>33</v>
      </c>
      <c r="C24" s="72">
        <f>SUM(C9:C23)</f>
        <v>-6564735312</v>
      </c>
      <c r="D24" s="72">
        <f>SUM(D9:D23)</f>
        <v>-11966363042</v>
      </c>
    </row>
    <row r="25" spans="2:4" ht="6.75" customHeight="1">
      <c r="B25" s="40"/>
      <c r="C25" s="20"/>
      <c r="D25" s="20"/>
    </row>
    <row r="26" spans="2:4" s="13" customFormat="1" ht="15.75">
      <c r="B26" s="39" t="s">
        <v>34</v>
      </c>
      <c r="C26" s="71"/>
      <c r="D26" s="71"/>
    </row>
    <row r="27" spans="2:4">
      <c r="B27" s="40" t="s">
        <v>35</v>
      </c>
      <c r="C27" s="21">
        <v>-820754060</v>
      </c>
      <c r="D27" s="21">
        <v>-316852261</v>
      </c>
    </row>
    <row r="28" spans="2:4">
      <c r="B28" s="40" t="s">
        <v>22</v>
      </c>
      <c r="C28" s="23">
        <v>7411390507</v>
      </c>
      <c r="D28" s="23">
        <v>12319975400</v>
      </c>
    </row>
    <row r="29" spans="2:4" s="45" customFormat="1" ht="31.5">
      <c r="B29" s="44" t="s">
        <v>36</v>
      </c>
      <c r="C29" s="72">
        <f>+C27+C28</f>
        <v>6590636447</v>
      </c>
      <c r="D29" s="72">
        <f>+D27+D28</f>
        <v>12003123139</v>
      </c>
    </row>
    <row r="30" spans="2:4" ht="6.75" customHeight="1">
      <c r="B30" s="40"/>
      <c r="C30" s="73"/>
      <c r="D30" s="73"/>
    </row>
    <row r="31" spans="2:4" s="13" customFormat="1" ht="15.75">
      <c r="B31" s="24" t="s">
        <v>37</v>
      </c>
      <c r="C31" s="74">
        <f>+C8+C24+C29</f>
        <v>233550754</v>
      </c>
      <c r="D31" s="74">
        <f>+D8+D24+D29</f>
        <v>166263653</v>
      </c>
    </row>
    <row r="33" spans="2:4" ht="15.75">
      <c r="B33" s="165" t="s">
        <v>139</v>
      </c>
      <c r="C33" s="165"/>
      <c r="D33" s="165"/>
    </row>
    <row r="34" spans="2:4">
      <c r="C34" s="17"/>
      <c r="D34" s="17"/>
    </row>
    <row r="35" spans="2:4">
      <c r="C35" s="17"/>
      <c r="D35" s="17"/>
    </row>
    <row r="36" spans="2:4">
      <c r="C36" s="16"/>
    </row>
    <row r="37" spans="2:4">
      <c r="C37" s="16"/>
    </row>
  </sheetData>
  <mergeCells count="5">
    <mergeCell ref="B2:D2"/>
    <mergeCell ref="B3:D3"/>
    <mergeCell ref="B4:D4"/>
    <mergeCell ref="B5:D5"/>
    <mergeCell ref="B33:D33"/>
  </mergeCells>
  <hyperlinks>
    <hyperlink ref="A1" location="INDICE!A1" display="INDICE"/>
  </hyperlinks>
  <pageMargins left="0.7" right="0.7" top="0.75" bottom="0.75" header="0.3" footer="0.3"/>
  <ignoredErrors>
    <ignoredError sqref="C24:D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F130"/>
  <sheetViews>
    <sheetView showGridLines="0" tabSelected="1" workbookViewId="0">
      <pane ySplit="3" topLeftCell="A62" activePane="bottomLeft" state="frozen"/>
      <selection activeCell="F11" sqref="F11"/>
      <selection pane="bottomLeft" activeCell="B72" sqref="B72:F73"/>
    </sheetView>
  </sheetViews>
  <sheetFormatPr baseColWidth="10" defaultRowHeight="16.5" customHeight="1"/>
  <cols>
    <col min="1" max="1" width="3.5703125" style="1" customWidth="1"/>
    <col min="2" max="2" width="35" style="1" customWidth="1"/>
    <col min="3" max="6" width="19.28515625" style="1" customWidth="1"/>
    <col min="7" max="7" width="3.5703125" style="1" customWidth="1"/>
    <col min="8" max="16384" width="11.42578125" style="1"/>
  </cols>
  <sheetData>
    <row r="1" spans="1:6" ht="16.5" customHeight="1">
      <c r="A1" s="2" t="s">
        <v>175</v>
      </c>
    </row>
    <row r="2" spans="1:6" ht="16.5" customHeight="1">
      <c r="B2" s="164" t="s">
        <v>140</v>
      </c>
      <c r="C2" s="164"/>
      <c r="D2" s="164"/>
      <c r="E2" s="164"/>
      <c r="F2" s="164"/>
    </row>
    <row r="3" spans="1:6" ht="16.5" customHeight="1">
      <c r="B3" s="186" t="s">
        <v>119</v>
      </c>
      <c r="C3" s="186"/>
      <c r="D3" s="186"/>
      <c r="E3" s="186"/>
      <c r="F3" s="186"/>
    </row>
    <row r="4" spans="1:6" ht="16.5" customHeight="1">
      <c r="B4" s="182" t="s">
        <v>120</v>
      </c>
      <c r="C4" s="182"/>
      <c r="D4" s="182"/>
      <c r="E4" s="182"/>
      <c r="F4" s="182"/>
    </row>
    <row r="6" spans="1:6" ht="16.5" customHeight="1">
      <c r="B6" s="175" t="s">
        <v>141</v>
      </c>
      <c r="C6" s="175"/>
      <c r="D6" s="175"/>
      <c r="E6" s="175"/>
      <c r="F6" s="175"/>
    </row>
    <row r="7" spans="1:6" ht="16.5" customHeight="1">
      <c r="B7" s="175"/>
      <c r="C7" s="175"/>
      <c r="D7" s="175"/>
      <c r="E7" s="175"/>
      <c r="F7" s="175"/>
    </row>
    <row r="8" spans="1:6" ht="16.5" customHeight="1">
      <c r="B8" s="175"/>
      <c r="C8" s="175"/>
      <c r="D8" s="175"/>
      <c r="E8" s="175"/>
      <c r="F8" s="175"/>
    </row>
    <row r="9" spans="1:6" ht="16.5" customHeight="1">
      <c r="B9" s="175"/>
      <c r="C9" s="175"/>
      <c r="D9" s="175"/>
      <c r="E9" s="175"/>
      <c r="F9" s="175"/>
    </row>
    <row r="10" spans="1:6" ht="16.5" customHeight="1">
      <c r="B10" s="175"/>
      <c r="C10" s="175"/>
      <c r="D10" s="175"/>
      <c r="E10" s="175"/>
      <c r="F10" s="175"/>
    </row>
    <row r="11" spans="1:6" ht="16.5" customHeight="1">
      <c r="B11" s="175"/>
      <c r="C11" s="175"/>
      <c r="D11" s="175"/>
      <c r="E11" s="175"/>
      <c r="F11" s="175"/>
    </row>
    <row r="12" spans="1:6" ht="16.5" customHeight="1">
      <c r="B12" s="175"/>
      <c r="C12" s="175"/>
      <c r="D12" s="175"/>
      <c r="E12" s="175"/>
      <c r="F12" s="175"/>
    </row>
    <row r="13" spans="1:6" ht="16.5" customHeight="1">
      <c r="B13" s="175"/>
      <c r="C13" s="175"/>
      <c r="D13" s="175"/>
      <c r="E13" s="175"/>
      <c r="F13" s="175"/>
    </row>
    <row r="14" spans="1:6" ht="16.5" customHeight="1">
      <c r="B14" s="175"/>
      <c r="C14" s="175"/>
      <c r="D14" s="175"/>
      <c r="E14" s="175"/>
      <c r="F14" s="175"/>
    </row>
    <row r="15" spans="1:6" ht="16.5" customHeight="1">
      <c r="B15" s="182" t="s">
        <v>121</v>
      </c>
      <c r="C15" s="182"/>
      <c r="D15" s="182"/>
      <c r="E15" s="182"/>
      <c r="F15" s="182"/>
    </row>
    <row r="17" spans="2:6" ht="16.5" customHeight="1">
      <c r="B17" s="182" t="s">
        <v>122</v>
      </c>
      <c r="C17" s="182"/>
      <c r="D17" s="182"/>
      <c r="E17" s="182"/>
      <c r="F17" s="182"/>
    </row>
    <row r="18" spans="2:6" ht="16.5" customHeight="1">
      <c r="B18" s="175" t="s">
        <v>184</v>
      </c>
      <c r="C18" s="175"/>
      <c r="D18" s="175"/>
      <c r="E18" s="175"/>
      <c r="F18" s="175"/>
    </row>
    <row r="19" spans="2:6" ht="16.5" customHeight="1">
      <c r="B19" s="175"/>
      <c r="C19" s="175"/>
      <c r="D19" s="175"/>
      <c r="E19" s="175"/>
      <c r="F19" s="175"/>
    </row>
    <row r="20" spans="2:6" ht="16.5" customHeight="1">
      <c r="B20" s="175"/>
      <c r="C20" s="175"/>
      <c r="D20" s="175"/>
      <c r="E20" s="175"/>
      <c r="F20" s="175"/>
    </row>
    <row r="21" spans="2:6" ht="16.5" customHeight="1">
      <c r="B21" s="175"/>
      <c r="C21" s="175"/>
      <c r="D21" s="175"/>
      <c r="E21" s="175"/>
      <c r="F21" s="175"/>
    </row>
    <row r="22" spans="2:6" ht="16.5" customHeight="1">
      <c r="B22" s="175"/>
      <c r="C22" s="175"/>
      <c r="D22" s="175"/>
      <c r="E22" s="175"/>
      <c r="F22" s="175"/>
    </row>
    <row r="23" spans="2:6" ht="16.5" customHeight="1">
      <c r="B23" s="175"/>
      <c r="C23" s="175"/>
      <c r="D23" s="175"/>
      <c r="E23" s="175"/>
      <c r="F23" s="175"/>
    </row>
    <row r="24" spans="2:6" ht="16.5" customHeight="1">
      <c r="B24" s="175"/>
      <c r="C24" s="175"/>
      <c r="D24" s="175"/>
      <c r="E24" s="175"/>
      <c r="F24" s="175"/>
    </row>
    <row r="25" spans="2:6" ht="16.5" customHeight="1">
      <c r="B25" s="175"/>
      <c r="C25" s="175"/>
      <c r="D25" s="175"/>
      <c r="E25" s="175"/>
      <c r="F25" s="175"/>
    </row>
    <row r="26" spans="2:6" ht="16.5" customHeight="1">
      <c r="B26" s="175"/>
      <c r="C26" s="175"/>
      <c r="D26" s="175"/>
      <c r="E26" s="175"/>
      <c r="F26" s="175"/>
    </row>
    <row r="27" spans="2:6" ht="16.5" customHeight="1">
      <c r="B27" s="175"/>
      <c r="C27" s="175"/>
      <c r="D27" s="175"/>
      <c r="E27" s="175"/>
      <c r="F27" s="175"/>
    </row>
    <row r="28" spans="2:6" ht="16.5" customHeight="1">
      <c r="B28" s="175"/>
      <c r="C28" s="175"/>
      <c r="D28" s="175"/>
      <c r="E28" s="175"/>
      <c r="F28" s="175"/>
    </row>
    <row r="29" spans="2:6" ht="16.5" customHeight="1">
      <c r="B29" s="175"/>
      <c r="C29" s="175"/>
      <c r="D29" s="175"/>
      <c r="E29" s="175"/>
      <c r="F29" s="175"/>
    </row>
    <row r="30" spans="2:6" ht="16.5" customHeight="1">
      <c r="B30" s="175"/>
      <c r="C30" s="175"/>
      <c r="D30" s="175"/>
      <c r="E30" s="175"/>
      <c r="F30" s="175"/>
    </row>
    <row r="31" spans="2:6" ht="16.5" customHeight="1">
      <c r="B31" s="175"/>
      <c r="C31" s="175"/>
      <c r="D31" s="175"/>
      <c r="E31" s="175"/>
      <c r="F31" s="175"/>
    </row>
    <row r="32" spans="2:6" ht="16.5" customHeight="1">
      <c r="B32" s="175"/>
      <c r="C32" s="175"/>
      <c r="D32" s="175"/>
      <c r="E32" s="175"/>
      <c r="F32" s="175"/>
    </row>
    <row r="33" spans="2:6" ht="16.5" customHeight="1">
      <c r="B33" s="175"/>
      <c r="C33" s="175"/>
      <c r="D33" s="175"/>
      <c r="E33" s="175"/>
      <c r="F33" s="175"/>
    </row>
    <row r="34" spans="2:6" ht="16.5" customHeight="1">
      <c r="B34" s="175"/>
      <c r="C34" s="175"/>
      <c r="D34" s="175"/>
      <c r="E34" s="175"/>
      <c r="F34" s="175"/>
    </row>
    <row r="35" spans="2:6" ht="16.5" customHeight="1">
      <c r="B35" s="175"/>
      <c r="C35" s="175"/>
      <c r="D35" s="175"/>
      <c r="E35" s="175"/>
      <c r="F35" s="175"/>
    </row>
    <row r="36" spans="2:6" ht="16.5" customHeight="1">
      <c r="B36" s="175"/>
      <c r="C36" s="175"/>
      <c r="D36" s="175"/>
      <c r="E36" s="175"/>
      <c r="F36" s="175"/>
    </row>
    <row r="37" spans="2:6" ht="16.5" customHeight="1">
      <c r="B37" s="175"/>
      <c r="C37" s="175"/>
      <c r="D37" s="175"/>
      <c r="E37" s="175"/>
      <c r="F37" s="175"/>
    </row>
    <row r="38" spans="2:6" ht="16.5" customHeight="1">
      <c r="B38" s="175"/>
      <c r="C38" s="175"/>
      <c r="D38" s="175"/>
      <c r="E38" s="175"/>
      <c r="F38" s="175"/>
    </row>
    <row r="39" spans="2:6" ht="16.5" customHeight="1">
      <c r="B39" s="175"/>
      <c r="C39" s="175"/>
      <c r="D39" s="175"/>
      <c r="E39" s="175"/>
      <c r="F39" s="175"/>
    </row>
    <row r="40" spans="2:6" ht="16.5" customHeight="1">
      <c r="B40" s="175"/>
      <c r="C40" s="175"/>
      <c r="D40" s="175"/>
      <c r="E40" s="175"/>
      <c r="F40" s="175"/>
    </row>
    <row r="41" spans="2:6" ht="16.5" customHeight="1">
      <c r="B41" s="175"/>
      <c r="C41" s="175"/>
      <c r="D41" s="175"/>
      <c r="E41" s="175"/>
      <c r="F41" s="175"/>
    </row>
    <row r="42" spans="2:6" ht="16.5" customHeight="1">
      <c r="B42" s="175"/>
      <c r="C42" s="175"/>
      <c r="D42" s="175"/>
      <c r="E42" s="175"/>
      <c r="F42" s="175"/>
    </row>
    <row r="43" spans="2:6" ht="16.5" customHeight="1">
      <c r="B43" s="175"/>
      <c r="C43" s="175"/>
      <c r="D43" s="175"/>
      <c r="E43" s="175"/>
      <c r="F43" s="175"/>
    </row>
    <row r="44" spans="2:6" ht="16.5" customHeight="1">
      <c r="B44" s="175"/>
      <c r="C44" s="175"/>
      <c r="D44" s="175"/>
      <c r="E44" s="175"/>
      <c r="F44" s="175"/>
    </row>
    <row r="45" spans="2:6" ht="16.5" customHeight="1">
      <c r="B45" s="182" t="s">
        <v>123</v>
      </c>
      <c r="C45" s="182"/>
      <c r="D45" s="182"/>
      <c r="E45" s="182"/>
      <c r="F45" s="182"/>
    </row>
    <row r="46" spans="2:6" ht="16.5" customHeight="1">
      <c r="B46" s="175" t="s">
        <v>201</v>
      </c>
      <c r="C46" s="175"/>
      <c r="D46" s="175"/>
      <c r="E46" s="175"/>
      <c r="F46" s="175"/>
    </row>
    <row r="47" spans="2:6" ht="16.5" customHeight="1">
      <c r="B47" s="175"/>
      <c r="C47" s="175"/>
      <c r="D47" s="175"/>
      <c r="E47" s="175"/>
      <c r="F47" s="175"/>
    </row>
    <row r="48" spans="2:6" ht="16.5" customHeight="1">
      <c r="B48" s="187" t="s">
        <v>124</v>
      </c>
      <c r="C48" s="187"/>
      <c r="D48" s="187"/>
      <c r="E48" s="187"/>
      <c r="F48" s="187"/>
    </row>
    <row r="50" spans="2:6" ht="16.5" customHeight="1">
      <c r="B50" s="175" t="s">
        <v>125</v>
      </c>
      <c r="C50" s="175"/>
      <c r="D50" s="175"/>
      <c r="E50" s="175"/>
      <c r="F50" s="175"/>
    </row>
    <row r="51" spans="2:6" ht="16.5" customHeight="1">
      <c r="B51" s="175"/>
      <c r="C51" s="175"/>
      <c r="D51" s="175"/>
      <c r="E51" s="175"/>
      <c r="F51" s="175"/>
    </row>
    <row r="52" spans="2:6" ht="16.5" customHeight="1">
      <c r="B52" s="175" t="s">
        <v>202</v>
      </c>
      <c r="C52" s="175"/>
      <c r="D52" s="175"/>
      <c r="E52" s="175"/>
      <c r="F52" s="175"/>
    </row>
    <row r="53" spans="2:6" ht="16.5" customHeight="1">
      <c r="B53" s="175"/>
      <c r="C53" s="175"/>
      <c r="D53" s="175"/>
      <c r="E53" s="175"/>
      <c r="F53" s="175"/>
    </row>
    <row r="54" spans="2:6" ht="16.5" customHeight="1">
      <c r="B54" s="175" t="s">
        <v>126</v>
      </c>
      <c r="C54" s="175"/>
      <c r="D54" s="175"/>
      <c r="E54" s="175"/>
      <c r="F54" s="175"/>
    </row>
    <row r="55" spans="2:6" ht="16.5" customHeight="1">
      <c r="B55" s="175"/>
      <c r="C55" s="175"/>
      <c r="D55" s="175"/>
      <c r="E55" s="175"/>
      <c r="F55" s="175"/>
    </row>
    <row r="56" spans="2:6" ht="16.5" customHeight="1">
      <c r="B56" s="175" t="s">
        <v>127</v>
      </c>
      <c r="C56" s="175"/>
      <c r="D56" s="175"/>
      <c r="E56" s="175"/>
      <c r="F56" s="175"/>
    </row>
    <row r="57" spans="2:6" ht="16.5" customHeight="1">
      <c r="B57" s="175"/>
      <c r="C57" s="175"/>
      <c r="D57" s="175"/>
      <c r="E57" s="175"/>
      <c r="F57" s="175"/>
    </row>
    <row r="58" spans="2:6" ht="16.5" customHeight="1">
      <c r="B58" s="174" t="s">
        <v>128</v>
      </c>
      <c r="C58" s="174"/>
      <c r="D58" s="174"/>
      <c r="E58" s="174"/>
      <c r="F58" s="174"/>
    </row>
    <row r="59" spans="2:6" ht="16.5" customHeight="1">
      <c r="B59" s="174" t="s">
        <v>129</v>
      </c>
      <c r="C59" s="174"/>
      <c r="D59" s="174"/>
      <c r="E59" s="174"/>
      <c r="F59" s="174"/>
    </row>
    <row r="60" spans="2:6" ht="16.5" customHeight="1">
      <c r="B60" s="174"/>
      <c r="C60" s="174"/>
      <c r="D60" s="174"/>
      <c r="E60" s="174"/>
      <c r="F60" s="174"/>
    </row>
    <row r="61" spans="2:6" ht="16.5" customHeight="1">
      <c r="B61" s="174" t="s">
        <v>142</v>
      </c>
      <c r="C61" s="174"/>
      <c r="D61" s="174"/>
      <c r="E61" s="174"/>
      <c r="F61" s="174"/>
    </row>
    <row r="62" spans="2:6" ht="16.5" customHeight="1">
      <c r="B62" s="174"/>
      <c r="C62" s="174"/>
      <c r="D62" s="174"/>
      <c r="E62" s="174"/>
      <c r="F62" s="174"/>
    </row>
    <row r="64" spans="2:6" ht="16.5" customHeight="1">
      <c r="B64" s="4" t="s">
        <v>26</v>
      </c>
      <c r="C64" s="5">
        <v>43921</v>
      </c>
      <c r="D64" s="5">
        <v>43555</v>
      </c>
      <c r="E64" s="5">
        <v>43830</v>
      </c>
      <c r="F64" s="18"/>
    </row>
    <row r="65" spans="2:6" ht="16.5" customHeight="1">
      <c r="B65" s="6" t="s">
        <v>43</v>
      </c>
      <c r="C65" s="7">
        <v>6554.28</v>
      </c>
      <c r="D65" s="7">
        <v>6175.18</v>
      </c>
      <c r="E65" s="7">
        <v>6442.33</v>
      </c>
      <c r="F65" s="25"/>
    </row>
    <row r="66" spans="2:6" ht="16.5" customHeight="1">
      <c r="B66" s="6" t="s">
        <v>44</v>
      </c>
      <c r="C66" s="7">
        <v>6571.73</v>
      </c>
      <c r="D66" s="7">
        <v>6187.55</v>
      </c>
      <c r="E66" s="7">
        <v>6463.95</v>
      </c>
      <c r="F66" s="25"/>
    </row>
    <row r="67" spans="2:6" ht="16.5" customHeight="1">
      <c r="B67" s="27"/>
      <c r="C67" s="27"/>
      <c r="D67" s="27"/>
      <c r="E67" s="27"/>
      <c r="F67" s="27"/>
    </row>
    <row r="68" spans="2:6" ht="16.5" customHeight="1">
      <c r="B68" s="182" t="s">
        <v>130</v>
      </c>
      <c r="C68" s="182"/>
      <c r="D68" s="182"/>
      <c r="E68" s="182"/>
      <c r="F68" s="182"/>
    </row>
    <row r="69" spans="2:6" ht="16.5" customHeight="1">
      <c r="B69" s="175" t="s">
        <v>190</v>
      </c>
      <c r="C69" s="175"/>
      <c r="D69" s="175"/>
      <c r="E69" s="175"/>
      <c r="F69" s="175"/>
    </row>
    <row r="70" spans="2:6" ht="16.5" customHeight="1">
      <c r="B70" s="175"/>
      <c r="C70" s="175"/>
      <c r="D70" s="175"/>
      <c r="E70" s="175"/>
      <c r="F70" s="175"/>
    </row>
    <row r="71" spans="2:6" ht="16.5" customHeight="1">
      <c r="B71" s="182" t="s">
        <v>131</v>
      </c>
      <c r="C71" s="182"/>
      <c r="D71" s="182"/>
      <c r="E71" s="182"/>
      <c r="F71" s="182"/>
    </row>
    <row r="72" spans="2:6" ht="16.5" customHeight="1">
      <c r="B72" s="174" t="s">
        <v>191</v>
      </c>
      <c r="C72" s="174"/>
      <c r="D72" s="174"/>
      <c r="E72" s="174"/>
      <c r="F72" s="174"/>
    </row>
    <row r="73" spans="2:6" ht="16.5" customHeight="1">
      <c r="B73" s="174"/>
      <c r="C73" s="174"/>
      <c r="D73" s="174"/>
      <c r="E73" s="174"/>
      <c r="F73" s="174"/>
    </row>
    <row r="75" spans="2:6" ht="16.5" customHeight="1">
      <c r="B75" s="165" t="s">
        <v>132</v>
      </c>
      <c r="C75" s="165"/>
      <c r="D75" s="165"/>
      <c r="E75" s="165"/>
      <c r="F75" s="165"/>
    </row>
    <row r="76" spans="2:6" ht="16.5" customHeight="1">
      <c r="B76" s="174" t="s">
        <v>143</v>
      </c>
      <c r="C76" s="174"/>
      <c r="D76" s="174"/>
      <c r="E76" s="174"/>
      <c r="F76" s="174"/>
    </row>
    <row r="77" spans="2:6" ht="16.5" customHeight="1">
      <c r="B77" s="174"/>
      <c r="C77" s="174"/>
      <c r="D77" s="174"/>
      <c r="E77" s="174"/>
      <c r="F77" s="174"/>
    </row>
    <row r="78" spans="2:6" ht="16.5" customHeight="1">
      <c r="B78" s="174"/>
      <c r="C78" s="174"/>
      <c r="D78" s="174"/>
      <c r="E78" s="174"/>
      <c r="F78" s="174"/>
    </row>
    <row r="79" spans="2:6" ht="16.5" customHeight="1">
      <c r="B79" s="30"/>
      <c r="C79" s="30"/>
      <c r="D79" s="30"/>
      <c r="E79" s="30"/>
      <c r="F79" s="30"/>
    </row>
    <row r="80" spans="2:6" ht="16.5" customHeight="1">
      <c r="B80" s="180" t="s">
        <v>26</v>
      </c>
      <c r="C80" s="181"/>
      <c r="D80" s="5">
        <f>+'09'!C7</f>
        <v>43921</v>
      </c>
      <c r="E80" s="5">
        <f>+'09'!D7</f>
        <v>43555</v>
      </c>
      <c r="F80" s="27"/>
    </row>
    <row r="81" spans="2:6" ht="16.5" customHeight="1">
      <c r="B81" s="176" t="s">
        <v>12</v>
      </c>
      <c r="C81" s="177"/>
      <c r="D81" s="29">
        <v>554706157</v>
      </c>
      <c r="E81" s="29">
        <v>220090947</v>
      </c>
      <c r="F81" s="27"/>
    </row>
    <row r="82" spans="2:6" ht="16.5" customHeight="1">
      <c r="B82" s="178" t="s">
        <v>45</v>
      </c>
      <c r="C82" s="179"/>
      <c r="D82" s="10">
        <v>0</v>
      </c>
      <c r="E82" s="10">
        <v>0</v>
      </c>
      <c r="F82" s="27"/>
    </row>
    <row r="83" spans="2:6" ht="16.5" customHeight="1">
      <c r="B83" s="180" t="s">
        <v>47</v>
      </c>
      <c r="C83" s="181"/>
      <c r="D83" s="14">
        <f>SUM(D81:D82)</f>
        <v>554706157</v>
      </c>
      <c r="E83" s="14">
        <f>SUM(E81:E82)</f>
        <v>220090947</v>
      </c>
      <c r="F83" s="27"/>
    </row>
    <row r="84" spans="2:6" ht="16.5" customHeight="1">
      <c r="B84" s="27"/>
      <c r="C84" s="27"/>
      <c r="D84" s="27"/>
      <c r="E84" s="27"/>
      <c r="F84" s="27"/>
    </row>
    <row r="85" spans="2:6" ht="16.5" customHeight="1">
      <c r="B85" s="182" t="s">
        <v>133</v>
      </c>
      <c r="C85" s="182"/>
      <c r="D85" s="182"/>
      <c r="E85" s="182"/>
      <c r="F85" s="182"/>
    </row>
    <row r="86" spans="2:6" ht="16.5" customHeight="1">
      <c r="B86" s="27"/>
      <c r="C86" s="27"/>
      <c r="D86" s="27"/>
      <c r="E86" s="27"/>
      <c r="F86" s="27"/>
    </row>
    <row r="87" spans="2:6" ht="47.25" customHeight="1">
      <c r="B87" s="8" t="s">
        <v>46</v>
      </c>
      <c r="C87" s="8" t="s">
        <v>48</v>
      </c>
      <c r="D87" s="8" t="s">
        <v>49</v>
      </c>
      <c r="E87" s="8" t="s">
        <v>50</v>
      </c>
    </row>
    <row r="88" spans="2:6" ht="16.5" customHeight="1">
      <c r="B88" s="183" t="s">
        <v>51</v>
      </c>
      <c r="C88" s="184"/>
      <c r="D88" s="184"/>
      <c r="E88" s="185"/>
    </row>
    <row r="89" spans="2:6" ht="16.5" customHeight="1">
      <c r="B89" s="19" t="s">
        <v>52</v>
      </c>
      <c r="C89" s="31">
        <v>1172158.3258169999</v>
      </c>
      <c r="D89" s="29">
        <v>79644720091</v>
      </c>
      <c r="E89" s="29">
        <v>666</v>
      </c>
    </row>
    <row r="90" spans="2:6" ht="16.5" customHeight="1">
      <c r="B90" s="12" t="s">
        <v>53</v>
      </c>
      <c r="C90" s="32">
        <v>1181041.0649260001</v>
      </c>
      <c r="D90" s="28">
        <v>82741442541</v>
      </c>
      <c r="E90" s="28">
        <v>701</v>
      </c>
    </row>
    <row r="91" spans="2:6" ht="16.5" customHeight="1">
      <c r="B91" s="22" t="s">
        <v>54</v>
      </c>
      <c r="C91" s="33">
        <v>1190074.652918</v>
      </c>
      <c r="D91" s="10">
        <v>84781774593</v>
      </c>
      <c r="E91" s="10">
        <v>714</v>
      </c>
    </row>
    <row r="93" spans="2:6" ht="16.5" customHeight="1">
      <c r="B93" s="165" t="s">
        <v>134</v>
      </c>
      <c r="C93" s="165"/>
      <c r="D93" s="165"/>
      <c r="E93" s="165"/>
      <c r="F93" s="165"/>
    </row>
    <row r="94" spans="2:6" ht="16.5" customHeight="1">
      <c r="B94" s="174" t="s">
        <v>185</v>
      </c>
      <c r="C94" s="174"/>
      <c r="D94" s="174"/>
      <c r="E94" s="174"/>
      <c r="F94" s="174"/>
    </row>
    <row r="95" spans="2:6" ht="16.5" customHeight="1">
      <c r="B95" s="174"/>
      <c r="C95" s="174"/>
      <c r="D95" s="174"/>
      <c r="E95" s="174"/>
      <c r="F95" s="174"/>
    </row>
    <row r="96" spans="2:6" ht="16.5" customHeight="1">
      <c r="B96" s="9" t="s">
        <v>55</v>
      </c>
      <c r="C96" s="5">
        <f>+D80</f>
        <v>43921</v>
      </c>
      <c r="D96" s="5">
        <f>+E80</f>
        <v>43555</v>
      </c>
      <c r="E96" s="25"/>
      <c r="F96" s="25"/>
    </row>
    <row r="97" spans="2:6" ht="16.5" customHeight="1">
      <c r="B97" s="19" t="s">
        <v>101</v>
      </c>
      <c r="C97" s="20">
        <v>233550754</v>
      </c>
      <c r="D97" s="20">
        <v>166263653</v>
      </c>
      <c r="E97" s="25"/>
      <c r="F97" s="25"/>
    </row>
    <row r="98" spans="2:6" ht="16.5" customHeight="1">
      <c r="B98" s="12" t="s">
        <v>144</v>
      </c>
      <c r="C98" s="21">
        <v>0</v>
      </c>
      <c r="D98" s="21">
        <v>0</v>
      </c>
      <c r="E98" s="25"/>
      <c r="F98" s="25"/>
    </row>
    <row r="99" spans="2:6" ht="16.5" customHeight="1">
      <c r="B99" s="4" t="s">
        <v>47</v>
      </c>
      <c r="C99" s="14">
        <f>SUM(C97:C98)</f>
        <v>233550754</v>
      </c>
      <c r="D99" s="14">
        <f>SUM(D97:D98)</f>
        <v>166263653</v>
      </c>
      <c r="E99" s="25"/>
      <c r="F99" s="25"/>
    </row>
    <row r="100" spans="2:6" ht="16.5" customHeight="1">
      <c r="B100" s="25"/>
      <c r="C100" s="25"/>
      <c r="D100" s="25"/>
      <c r="E100" s="25"/>
      <c r="F100" s="25"/>
    </row>
    <row r="101" spans="2:6" ht="16.5" customHeight="1">
      <c r="B101" s="174" t="s">
        <v>186</v>
      </c>
      <c r="C101" s="174"/>
      <c r="D101" s="174"/>
      <c r="E101" s="174"/>
      <c r="F101" s="174"/>
    </row>
    <row r="102" spans="2:6" ht="16.5" customHeight="1">
      <c r="B102" s="174" t="s">
        <v>192</v>
      </c>
      <c r="C102" s="174"/>
      <c r="D102" s="174"/>
      <c r="E102" s="174"/>
      <c r="F102" s="174"/>
    </row>
    <row r="104" spans="2:6" ht="16.5" customHeight="1">
      <c r="B104" s="174" t="s">
        <v>221</v>
      </c>
      <c r="C104" s="174"/>
      <c r="D104" s="174"/>
      <c r="E104" s="174"/>
      <c r="F104" s="174"/>
    </row>
    <row r="105" spans="2:6" ht="16.5" customHeight="1">
      <c r="B105" s="174"/>
      <c r="C105" s="174"/>
      <c r="D105" s="174"/>
      <c r="E105" s="174"/>
      <c r="F105" s="174"/>
    </row>
    <row r="106" spans="2:6" ht="16.5" customHeight="1">
      <c r="B106" s="4" t="s">
        <v>26</v>
      </c>
      <c r="C106" s="5">
        <f>+C96</f>
        <v>43921</v>
      </c>
      <c r="D106" s="5">
        <f>+D96</f>
        <v>43555</v>
      </c>
      <c r="E106" s="25"/>
      <c r="F106" s="25"/>
    </row>
    <row r="107" spans="2:6" ht="16.5" customHeight="1">
      <c r="B107" s="36" t="s">
        <v>208</v>
      </c>
      <c r="C107" s="15">
        <v>196097920</v>
      </c>
      <c r="D107" s="15">
        <v>84833170</v>
      </c>
      <c r="E107" s="25"/>
      <c r="F107" s="25"/>
    </row>
    <row r="108" spans="2:6" ht="16.5" customHeight="1">
      <c r="B108" s="4" t="s">
        <v>47</v>
      </c>
      <c r="C108" s="14">
        <f>SUM(C107)</f>
        <v>196097920</v>
      </c>
      <c r="D108" s="14">
        <f>SUM(D107)</f>
        <v>84833170</v>
      </c>
      <c r="E108" s="25"/>
      <c r="F108" s="25"/>
    </row>
    <row r="110" spans="2:6" ht="16.5" customHeight="1">
      <c r="B110" s="174" t="s">
        <v>222</v>
      </c>
      <c r="C110" s="174"/>
      <c r="D110" s="174"/>
      <c r="E110" s="174"/>
      <c r="F110" s="174"/>
    </row>
    <row r="111" spans="2:6" ht="16.5" customHeight="1">
      <c r="B111" s="174"/>
      <c r="C111" s="174"/>
      <c r="D111" s="174"/>
      <c r="E111" s="174"/>
      <c r="F111" s="174"/>
    </row>
    <row r="112" spans="2:6" ht="16.5" customHeight="1">
      <c r="B112" s="4" t="s">
        <v>26</v>
      </c>
      <c r="C112" s="5">
        <f>+C106</f>
        <v>43921</v>
      </c>
      <c r="D112" s="5">
        <f>+D106</f>
        <v>43555</v>
      </c>
      <c r="E112" s="25"/>
      <c r="F112" s="25"/>
    </row>
    <row r="113" spans="2:6" ht="16.5" customHeight="1">
      <c r="B113" s="36" t="s">
        <v>135</v>
      </c>
      <c r="C113" s="15">
        <v>448239727</v>
      </c>
      <c r="D113" s="15">
        <v>126107261</v>
      </c>
      <c r="E113" s="25"/>
      <c r="F113" s="25"/>
    </row>
    <row r="114" spans="2:6" ht="16.5" customHeight="1">
      <c r="B114" s="4" t="s">
        <v>47</v>
      </c>
      <c r="C114" s="14">
        <f>SUM(C113)</f>
        <v>448239727</v>
      </c>
      <c r="D114" s="14">
        <f>SUM(D113)</f>
        <v>126107261</v>
      </c>
      <c r="E114" s="25"/>
      <c r="F114" s="25"/>
    </row>
    <row r="115" spans="2:6" ht="16.5" customHeight="1">
      <c r="B115" s="25"/>
      <c r="C115" s="25"/>
      <c r="D115" s="25"/>
      <c r="E115" s="25"/>
      <c r="F115" s="25"/>
    </row>
    <row r="116" spans="2:6" ht="16.5" customHeight="1">
      <c r="B116" s="175" t="s">
        <v>193</v>
      </c>
      <c r="C116" s="175"/>
      <c r="D116" s="175"/>
      <c r="E116" s="175"/>
      <c r="F116" s="175"/>
    </row>
    <row r="117" spans="2:6" ht="16.5" customHeight="1">
      <c r="B117" s="4" t="s">
        <v>137</v>
      </c>
      <c r="C117" s="5">
        <f>+C112</f>
        <v>43921</v>
      </c>
      <c r="D117" s="5">
        <f>+D112</f>
        <v>43555</v>
      </c>
      <c r="E117" s="25"/>
      <c r="F117" s="25"/>
    </row>
    <row r="118" spans="2:6" ht="16.5" customHeight="1">
      <c r="B118" s="36" t="s">
        <v>173</v>
      </c>
      <c r="C118" s="15">
        <v>18417946</v>
      </c>
      <c r="D118" s="15">
        <v>9244947</v>
      </c>
      <c r="E118" s="25"/>
      <c r="F118" s="25"/>
    </row>
    <row r="119" spans="2:6" ht="16.5" customHeight="1">
      <c r="B119" s="4" t="s">
        <v>47</v>
      </c>
      <c r="C119" s="14">
        <f>SUM(C118:C118)</f>
        <v>18417946</v>
      </c>
      <c r="D119" s="14">
        <f>SUM(D118:D118)</f>
        <v>9244947</v>
      </c>
      <c r="E119" s="25"/>
      <c r="F119" s="25"/>
    </row>
    <row r="121" spans="2:6" ht="16.5" customHeight="1">
      <c r="B121" s="174" t="s">
        <v>194</v>
      </c>
      <c r="C121" s="174"/>
      <c r="D121" s="174"/>
      <c r="E121" s="174"/>
      <c r="F121" s="174"/>
    </row>
    <row r="122" spans="2:6" ht="16.5" customHeight="1">
      <c r="B122" s="174"/>
      <c r="C122" s="174"/>
      <c r="D122" s="174"/>
      <c r="E122" s="174"/>
      <c r="F122" s="174"/>
    </row>
    <row r="123" spans="2:6" ht="16.5" customHeight="1">
      <c r="B123" s="9" t="s">
        <v>137</v>
      </c>
      <c r="C123" s="5">
        <f>+C117</f>
        <v>43921</v>
      </c>
      <c r="D123" s="5">
        <f>+D117</f>
        <v>43555</v>
      </c>
      <c r="E123" s="25"/>
      <c r="F123" s="25"/>
    </row>
    <row r="124" spans="2:6" ht="16.5" customHeight="1">
      <c r="B124" s="34" t="s">
        <v>176</v>
      </c>
      <c r="C124" s="29">
        <v>323288</v>
      </c>
      <c r="D124" s="29">
        <v>0</v>
      </c>
      <c r="E124" s="25"/>
      <c r="F124" s="25"/>
    </row>
    <row r="125" spans="2:6" ht="16.5" customHeight="1">
      <c r="B125" s="22" t="s">
        <v>177</v>
      </c>
      <c r="C125" s="23">
        <v>143</v>
      </c>
      <c r="D125" s="23">
        <v>0</v>
      </c>
      <c r="E125" s="25"/>
      <c r="F125" s="25"/>
    </row>
    <row r="126" spans="2:6" ht="16.5" customHeight="1">
      <c r="B126" s="35" t="s">
        <v>47</v>
      </c>
      <c r="C126" s="14">
        <f>SUM(C124:C125)</f>
        <v>323431</v>
      </c>
      <c r="D126" s="14">
        <f>SUM(D124:D125)</f>
        <v>0</v>
      </c>
    </row>
    <row r="127" spans="2:6" ht="16.5" customHeight="1">
      <c r="B127" s="25"/>
      <c r="C127" s="25"/>
      <c r="D127" s="25"/>
      <c r="E127" s="25"/>
      <c r="F127" s="25"/>
    </row>
    <row r="128" spans="2:6" ht="16.5" customHeight="1">
      <c r="B128" s="4" t="s">
        <v>138</v>
      </c>
      <c r="C128" s="5">
        <f>+C123</f>
        <v>43921</v>
      </c>
      <c r="D128" s="5">
        <f>+D123</f>
        <v>43555</v>
      </c>
      <c r="E128" s="25"/>
      <c r="F128" s="25"/>
    </row>
    <row r="129" spans="2:6" ht="16.5" customHeight="1">
      <c r="B129" s="36" t="s">
        <v>136</v>
      </c>
      <c r="C129" s="11">
        <v>0</v>
      </c>
      <c r="D129" s="11">
        <v>125</v>
      </c>
      <c r="E129" s="25"/>
      <c r="F129" s="25"/>
    </row>
    <row r="130" spans="2:6" ht="16.5" customHeight="1">
      <c r="B130" s="4" t="s">
        <v>47</v>
      </c>
      <c r="C130" s="14">
        <f>SUM(C129)</f>
        <v>0</v>
      </c>
      <c r="D130" s="14">
        <f>SUM(D129)</f>
        <v>125</v>
      </c>
      <c r="E130" s="25"/>
      <c r="F130" s="25"/>
    </row>
  </sheetData>
  <mergeCells count="37">
    <mergeCell ref="B52:F53"/>
    <mergeCell ref="B2:F2"/>
    <mergeCell ref="B3:F3"/>
    <mergeCell ref="B4:F4"/>
    <mergeCell ref="B6:F14"/>
    <mergeCell ref="B15:F15"/>
    <mergeCell ref="B17:F17"/>
    <mergeCell ref="B18:F44"/>
    <mergeCell ref="B45:F45"/>
    <mergeCell ref="B46:F47"/>
    <mergeCell ref="B48:F48"/>
    <mergeCell ref="B50:F51"/>
    <mergeCell ref="B80:C80"/>
    <mergeCell ref="B54:F55"/>
    <mergeCell ref="B56:F57"/>
    <mergeCell ref="B58:F58"/>
    <mergeCell ref="B59:F60"/>
    <mergeCell ref="B61:F62"/>
    <mergeCell ref="B68:F68"/>
    <mergeCell ref="B69:F70"/>
    <mergeCell ref="B71:F71"/>
    <mergeCell ref="B72:F73"/>
    <mergeCell ref="B75:F75"/>
    <mergeCell ref="B76:F78"/>
    <mergeCell ref="B93:F93"/>
    <mergeCell ref="B94:F95"/>
    <mergeCell ref="B101:F101"/>
    <mergeCell ref="B81:C81"/>
    <mergeCell ref="B82:C82"/>
    <mergeCell ref="B83:C83"/>
    <mergeCell ref="B85:F85"/>
    <mergeCell ref="B88:E88"/>
    <mergeCell ref="B102:F102"/>
    <mergeCell ref="B104:F105"/>
    <mergeCell ref="B110:F111"/>
    <mergeCell ref="B116:F116"/>
    <mergeCell ref="B121:F122"/>
  </mergeCells>
  <hyperlinks>
    <hyperlink ref="A1" location="INDICE!A1" display="INDICE"/>
  </hyperlinks>
  <pageMargins left="0.7" right="0.7" top="0.75" bottom="0.75" header="0.3" footer="0.3"/>
  <ignoredErrors>
    <ignoredError sqref="D83:E83 C119:D11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U810"/>
  <sheetViews>
    <sheetView showGridLines="0" topLeftCell="A502" workbookViewId="0">
      <selection activeCell="E511" sqref="E511"/>
    </sheetView>
  </sheetViews>
  <sheetFormatPr baseColWidth="10" defaultRowHeight="15"/>
  <cols>
    <col min="1" max="1" width="3.5703125" style="82" customWidth="1"/>
    <col min="2" max="2" width="11.42578125" style="82"/>
    <col min="3" max="3" width="27.7109375" style="82" bestFit="1" customWidth="1"/>
    <col min="4" max="5" width="11.42578125" style="82"/>
    <col min="6" max="6" width="12.85546875" style="82" bestFit="1" customWidth="1"/>
    <col min="7" max="7" width="13" style="82" bestFit="1" customWidth="1"/>
    <col min="8" max="8" width="11.42578125" style="82"/>
    <col min="9" max="9" width="18.140625" style="82" bestFit="1" customWidth="1"/>
    <col min="10" max="10" width="17.28515625" style="82" bestFit="1" customWidth="1"/>
    <col min="11" max="11" width="18.140625" style="82" bestFit="1" customWidth="1"/>
    <col min="12" max="12" width="18.28515625" style="82" bestFit="1" customWidth="1"/>
    <col min="13" max="14" width="11.7109375" style="82" bestFit="1" customWidth="1"/>
    <col min="15" max="15" width="12.140625" style="82" customWidth="1"/>
    <col min="16" max="16" width="12.85546875" style="82" customWidth="1"/>
    <col min="17" max="17" width="13.28515625" style="82" customWidth="1"/>
    <col min="18" max="18" width="13.42578125" style="82" customWidth="1"/>
    <col min="19" max="19" width="13.7109375" style="82" bestFit="1" customWidth="1"/>
    <col min="20" max="20" width="11.42578125" style="82"/>
    <col min="21" max="21" width="13.7109375" style="82" bestFit="1" customWidth="1"/>
    <col min="22" max="22" width="11.42578125" style="82"/>
    <col min="23" max="23" width="13.7109375" style="82" bestFit="1" customWidth="1"/>
    <col min="24" max="24" width="12.7109375" style="82" bestFit="1" customWidth="1"/>
    <col min="25" max="26" width="11.42578125" style="82"/>
    <col min="27" max="27" width="13.7109375" style="82" bestFit="1" customWidth="1"/>
    <col min="28" max="28" width="12.7109375" style="82" bestFit="1" customWidth="1"/>
    <col min="29" max="30" width="11.42578125" style="82"/>
    <col min="31" max="32" width="13.7109375" style="82" bestFit="1" customWidth="1"/>
    <col min="33" max="34" width="11.42578125" style="82"/>
    <col min="35" max="35" width="11.5703125" style="82" bestFit="1" customWidth="1"/>
    <col min="36" max="37" width="11.42578125" style="82"/>
    <col min="38" max="38" width="11.5703125" style="82" bestFit="1" customWidth="1"/>
    <col min="39" max="42" width="11.42578125" style="82"/>
    <col min="43" max="43" width="11.5703125" style="82" bestFit="1" customWidth="1"/>
    <col min="44" max="47" width="11.42578125" style="82"/>
    <col min="48" max="48" width="11.5703125" style="82" bestFit="1" customWidth="1"/>
    <col min="49" max="16384" width="11.42578125" style="82"/>
  </cols>
  <sheetData>
    <row r="1" spans="1:18" ht="21.75" customHeight="1">
      <c r="A1" s="2" t="s">
        <v>175</v>
      </c>
    </row>
    <row r="2" spans="1:18" ht="13.5" customHeight="1">
      <c r="B2" s="189" t="s">
        <v>140</v>
      </c>
      <c r="C2" s="190"/>
      <c r="D2" s="190"/>
      <c r="E2" s="190"/>
      <c r="F2" s="190"/>
      <c r="G2" s="190"/>
      <c r="H2" s="190"/>
      <c r="I2" s="190"/>
      <c r="J2" s="190"/>
      <c r="K2" s="190"/>
      <c r="L2" s="190"/>
      <c r="M2" s="190"/>
      <c r="N2" s="190"/>
      <c r="O2" s="190"/>
      <c r="P2" s="190"/>
      <c r="Q2" s="190"/>
      <c r="R2" s="191"/>
    </row>
    <row r="3" spans="1:18" ht="13.5" customHeight="1">
      <c r="B3" s="189" t="s">
        <v>145</v>
      </c>
      <c r="C3" s="190"/>
      <c r="D3" s="190"/>
      <c r="E3" s="190"/>
      <c r="F3" s="190"/>
      <c r="G3" s="190"/>
      <c r="H3" s="190"/>
      <c r="I3" s="190"/>
      <c r="J3" s="190"/>
      <c r="K3" s="190"/>
      <c r="L3" s="190"/>
      <c r="M3" s="190"/>
      <c r="N3" s="190"/>
      <c r="O3" s="190"/>
      <c r="P3" s="190"/>
      <c r="Q3" s="190"/>
      <c r="R3" s="191"/>
    </row>
    <row r="4" spans="1:18" ht="13.5" customHeight="1">
      <c r="B4" s="192" t="e">
        <f>+#REF!</f>
        <v>#REF!</v>
      </c>
      <c r="C4" s="193"/>
      <c r="D4" s="193"/>
      <c r="E4" s="193"/>
      <c r="F4" s="193"/>
      <c r="G4" s="193"/>
      <c r="H4" s="193"/>
      <c r="I4" s="193"/>
      <c r="J4" s="193"/>
      <c r="K4" s="193"/>
      <c r="L4" s="193"/>
      <c r="M4" s="193"/>
      <c r="N4" s="193"/>
      <c r="O4" s="193"/>
      <c r="P4" s="193"/>
      <c r="Q4" s="193"/>
      <c r="R4" s="194"/>
    </row>
    <row r="5" spans="1:18" ht="14.25" customHeight="1">
      <c r="B5" s="195" t="s">
        <v>146</v>
      </c>
      <c r="C5" s="193"/>
      <c r="D5" s="193"/>
      <c r="E5" s="193"/>
      <c r="F5" s="193"/>
      <c r="G5" s="193"/>
      <c r="H5" s="193"/>
      <c r="I5" s="193"/>
      <c r="J5" s="193"/>
      <c r="K5" s="193"/>
      <c r="L5" s="193"/>
      <c r="M5" s="193"/>
      <c r="N5" s="193"/>
      <c r="O5" s="193"/>
      <c r="P5" s="193"/>
      <c r="Q5" s="193"/>
      <c r="R5" s="194"/>
    </row>
    <row r="6" spans="1:18" s="83" customFormat="1" ht="110.25">
      <c r="B6" s="84" t="s">
        <v>57</v>
      </c>
      <c r="C6" s="84" t="s">
        <v>58</v>
      </c>
      <c r="D6" s="84" t="s">
        <v>59</v>
      </c>
      <c r="E6" s="84" t="s">
        <v>60</v>
      </c>
      <c r="F6" s="84" t="s">
        <v>61</v>
      </c>
      <c r="G6" s="84" t="s">
        <v>62</v>
      </c>
      <c r="H6" s="84" t="s">
        <v>63</v>
      </c>
      <c r="I6" s="84" t="s">
        <v>64</v>
      </c>
      <c r="J6" s="84" t="s">
        <v>65</v>
      </c>
      <c r="K6" s="84" t="s">
        <v>66</v>
      </c>
      <c r="L6" s="84" t="s">
        <v>67</v>
      </c>
      <c r="M6" s="84" t="s">
        <v>147</v>
      </c>
      <c r="N6" s="84" t="s">
        <v>68</v>
      </c>
      <c r="O6" s="84" t="s">
        <v>148</v>
      </c>
      <c r="P6" s="84" t="s">
        <v>56</v>
      </c>
      <c r="Q6" s="84" t="s">
        <v>149</v>
      </c>
      <c r="R6" s="84" t="s">
        <v>150</v>
      </c>
    </row>
    <row r="7" spans="1:18">
      <c r="B7" s="85" t="s">
        <v>78</v>
      </c>
      <c r="C7" s="86" t="s">
        <v>209</v>
      </c>
      <c r="D7" s="87" t="s">
        <v>70</v>
      </c>
      <c r="E7" s="86" t="s">
        <v>71</v>
      </c>
      <c r="F7" s="88">
        <v>43889.564826388843</v>
      </c>
      <c r="G7" s="88">
        <v>45685</v>
      </c>
      <c r="H7" s="87" t="s">
        <v>72</v>
      </c>
      <c r="I7" s="112">
        <v>2434193831</v>
      </c>
      <c r="J7" s="113">
        <v>1508859700</v>
      </c>
      <c r="K7" s="112">
        <v>1525229666.2510583</v>
      </c>
      <c r="L7" s="113">
        <v>2434193831</v>
      </c>
      <c r="M7" s="89">
        <v>0.68491770725199996</v>
      </c>
      <c r="N7" s="124">
        <v>12.714344776700001</v>
      </c>
      <c r="O7" s="86" t="s">
        <v>73</v>
      </c>
      <c r="P7" s="125">
        <v>0.60726882979999997</v>
      </c>
      <c r="Q7" s="90"/>
      <c r="R7" s="91"/>
    </row>
    <row r="8" spans="1:18">
      <c r="B8" s="92" t="s">
        <v>78</v>
      </c>
      <c r="C8" s="93" t="s">
        <v>209</v>
      </c>
      <c r="D8" s="94" t="s">
        <v>70</v>
      </c>
      <c r="E8" s="93" t="s">
        <v>71</v>
      </c>
      <c r="F8" s="95">
        <v>43861.520868055522</v>
      </c>
      <c r="G8" s="95">
        <v>44593</v>
      </c>
      <c r="H8" s="94" t="s">
        <v>72</v>
      </c>
      <c r="I8" s="114">
        <v>617982875</v>
      </c>
      <c r="J8" s="115">
        <v>501160960</v>
      </c>
      <c r="K8" s="114">
        <v>510699745.98536307</v>
      </c>
      <c r="L8" s="115">
        <v>617982875</v>
      </c>
      <c r="M8" s="96">
        <v>0.62658513337199995</v>
      </c>
      <c r="N8" s="126">
        <v>13.0977778476</v>
      </c>
      <c r="O8" s="93" t="s">
        <v>73</v>
      </c>
      <c r="P8" s="127">
        <v>1.8238770859</v>
      </c>
      <c r="Q8" s="97"/>
      <c r="R8" s="98"/>
    </row>
    <row r="9" spans="1:18">
      <c r="B9" s="92" t="s">
        <v>78</v>
      </c>
      <c r="C9" s="93" t="s">
        <v>209</v>
      </c>
      <c r="D9" s="94" t="s">
        <v>70</v>
      </c>
      <c r="E9" s="93" t="s">
        <v>71</v>
      </c>
      <c r="F9" s="95">
        <v>43889.565856481437</v>
      </c>
      <c r="G9" s="95">
        <v>46049</v>
      </c>
      <c r="H9" s="94" t="s">
        <v>72</v>
      </c>
      <c r="I9" s="114">
        <v>3539342470</v>
      </c>
      <c r="J9" s="115">
        <v>2013112329</v>
      </c>
      <c r="K9" s="114">
        <v>2035561289.412004</v>
      </c>
      <c r="L9" s="115">
        <v>3539342470</v>
      </c>
      <c r="M9" s="96">
        <v>0.82639789328400004</v>
      </c>
      <c r="N9" s="126">
        <v>12.153499356999999</v>
      </c>
      <c r="O9" s="93" t="s">
        <v>73</v>
      </c>
      <c r="P9" s="127">
        <v>0.61069725109999995</v>
      </c>
      <c r="Q9" s="97"/>
      <c r="R9" s="98"/>
    </row>
    <row r="10" spans="1:18">
      <c r="B10" s="92" t="s">
        <v>78</v>
      </c>
      <c r="C10" s="93" t="s">
        <v>209</v>
      </c>
      <c r="D10" s="94" t="s">
        <v>70</v>
      </c>
      <c r="E10" s="93" t="s">
        <v>71</v>
      </c>
      <c r="F10" s="95">
        <v>43861.524699074216</v>
      </c>
      <c r="G10" s="95">
        <v>44957</v>
      </c>
      <c r="H10" s="94" t="s">
        <v>72</v>
      </c>
      <c r="I10" s="114">
        <v>2653282191</v>
      </c>
      <c r="J10" s="115">
        <v>1954541094</v>
      </c>
      <c r="K10" s="114">
        <v>1992644218.5976803</v>
      </c>
      <c r="L10" s="115">
        <v>2653282191</v>
      </c>
      <c r="M10" s="96">
        <v>0.57512413864</v>
      </c>
      <c r="N10" s="126">
        <v>13.4839624511</v>
      </c>
      <c r="O10" s="93" t="s">
        <v>73</v>
      </c>
      <c r="P10" s="127">
        <v>2.4341341339000002</v>
      </c>
      <c r="Q10" s="97"/>
      <c r="R10" s="98"/>
    </row>
    <row r="11" spans="1:18">
      <c r="B11" s="92" t="s">
        <v>78</v>
      </c>
      <c r="C11" s="93" t="s">
        <v>209</v>
      </c>
      <c r="D11" s="94" t="s">
        <v>70</v>
      </c>
      <c r="E11" s="93" t="s">
        <v>71</v>
      </c>
      <c r="F11" s="95">
        <v>43889.564224536996</v>
      </c>
      <c r="G11" s="95">
        <v>45321</v>
      </c>
      <c r="H11" s="94" t="s">
        <v>72</v>
      </c>
      <c r="I11" s="114">
        <v>741450688</v>
      </c>
      <c r="J11" s="115">
        <v>502531844</v>
      </c>
      <c r="K11" s="114">
        <v>507832705.26532209</v>
      </c>
      <c r="L11" s="115">
        <v>741450688</v>
      </c>
      <c r="M11" s="96">
        <v>0.75101104034699995</v>
      </c>
      <c r="N11" s="126">
        <v>12.462695741699999</v>
      </c>
      <c r="O11" s="93" t="s">
        <v>73</v>
      </c>
      <c r="P11" s="127">
        <v>2.382813691</v>
      </c>
      <c r="Q11" s="97"/>
      <c r="R11" s="98"/>
    </row>
    <row r="12" spans="1:18" ht="15.75">
      <c r="B12" s="99" t="s">
        <v>210</v>
      </c>
      <c r="C12" s="100"/>
      <c r="D12" s="100"/>
      <c r="E12" s="100"/>
      <c r="F12" s="100"/>
      <c r="G12" s="100"/>
      <c r="H12" s="94"/>
      <c r="I12" s="116">
        <v>9986252055</v>
      </c>
      <c r="J12" s="117">
        <v>6480205927</v>
      </c>
      <c r="K12" s="116">
        <v>6571967625.5114269</v>
      </c>
      <c r="L12" s="117">
        <v>9986252055</v>
      </c>
      <c r="M12" s="97"/>
      <c r="N12" s="128"/>
      <c r="O12" s="97"/>
      <c r="P12" s="129">
        <v>7.8587909917000003</v>
      </c>
      <c r="Q12" s="100"/>
      <c r="R12" s="101"/>
    </row>
    <row r="13" spans="1:18">
      <c r="B13" s="92" t="s">
        <v>78</v>
      </c>
      <c r="C13" s="93" t="s">
        <v>151</v>
      </c>
      <c r="D13" s="94" t="s">
        <v>70</v>
      </c>
      <c r="E13" s="93" t="s">
        <v>71</v>
      </c>
      <c r="F13" s="95">
        <v>43858.626261574216</v>
      </c>
      <c r="G13" s="95">
        <v>47079</v>
      </c>
      <c r="H13" s="94" t="s">
        <v>72</v>
      </c>
      <c r="I13" s="114">
        <v>50243164</v>
      </c>
      <c r="J13" s="115">
        <v>25423801</v>
      </c>
      <c r="K13" s="114">
        <v>25208321.570122372</v>
      </c>
      <c r="L13" s="115">
        <v>50243164</v>
      </c>
      <c r="M13" s="96">
        <v>0.61740050739899999</v>
      </c>
      <c r="N13" s="126">
        <v>10.919412209900001</v>
      </c>
      <c r="O13" s="93" t="s">
        <v>73</v>
      </c>
      <c r="P13" s="127">
        <v>4.3284660400000001E-2</v>
      </c>
      <c r="Q13" s="97"/>
      <c r="R13" s="98"/>
    </row>
    <row r="14" spans="1:18">
      <c r="B14" s="92" t="s">
        <v>78</v>
      </c>
      <c r="C14" s="93" t="s">
        <v>151</v>
      </c>
      <c r="D14" s="94" t="s">
        <v>70</v>
      </c>
      <c r="E14" s="93" t="s">
        <v>71</v>
      </c>
      <c r="F14" s="95">
        <v>43727.651608796325</v>
      </c>
      <c r="G14" s="95">
        <v>45996</v>
      </c>
      <c r="H14" s="94" t="s">
        <v>72</v>
      </c>
      <c r="I14" s="114">
        <v>99284385</v>
      </c>
      <c r="J14" s="115">
        <v>60120821</v>
      </c>
      <c r="K14" s="114">
        <v>60325931.703941241</v>
      </c>
      <c r="L14" s="115">
        <v>99284385</v>
      </c>
      <c r="M14" s="96">
        <v>0.92335392766699997</v>
      </c>
      <c r="N14" s="126">
        <v>12.5433629254</v>
      </c>
      <c r="O14" s="93" t="s">
        <v>73</v>
      </c>
      <c r="P14" s="127">
        <v>0.1047461291</v>
      </c>
      <c r="Q14" s="97"/>
      <c r="R14" s="98"/>
    </row>
    <row r="15" spans="1:18">
      <c r="B15" s="92" t="s">
        <v>78</v>
      </c>
      <c r="C15" s="93" t="s">
        <v>151</v>
      </c>
      <c r="D15" s="94" t="s">
        <v>70</v>
      </c>
      <c r="E15" s="93" t="s">
        <v>71</v>
      </c>
      <c r="F15" s="95">
        <v>43525.637766203843</v>
      </c>
      <c r="G15" s="95">
        <v>45996</v>
      </c>
      <c r="H15" s="94" t="s">
        <v>72</v>
      </c>
      <c r="I15" s="114">
        <v>866780820</v>
      </c>
      <c r="J15" s="115">
        <v>511363014</v>
      </c>
      <c r="K15" s="114">
        <v>502723520.67910951</v>
      </c>
      <c r="L15" s="115">
        <v>866780820</v>
      </c>
      <c r="M15" s="96">
        <v>0.58907111547500002</v>
      </c>
      <c r="N15" s="126">
        <v>10.917488755200001</v>
      </c>
      <c r="O15" s="93" t="s">
        <v>73</v>
      </c>
      <c r="P15" s="127">
        <v>9.6216413900000006E-2</v>
      </c>
      <c r="Q15" s="97"/>
      <c r="R15" s="98"/>
    </row>
    <row r="16" spans="1:18">
      <c r="B16" s="92" t="s">
        <v>78</v>
      </c>
      <c r="C16" s="93" t="s">
        <v>151</v>
      </c>
      <c r="D16" s="94" t="s">
        <v>70</v>
      </c>
      <c r="E16" s="93" t="s">
        <v>71</v>
      </c>
      <c r="F16" s="95">
        <v>43902.535127314739</v>
      </c>
      <c r="G16" s="95">
        <v>47085</v>
      </c>
      <c r="H16" s="94" t="s">
        <v>72</v>
      </c>
      <c r="I16" s="114">
        <v>49541965</v>
      </c>
      <c r="J16" s="115">
        <v>25061646</v>
      </c>
      <c r="K16" s="114">
        <v>25206800.258107956</v>
      </c>
      <c r="L16" s="115">
        <v>49541965</v>
      </c>
      <c r="M16" s="96">
        <v>0.81217585567700001</v>
      </c>
      <c r="N16" s="126">
        <v>12.5459168526</v>
      </c>
      <c r="O16" s="93" t="s">
        <v>73</v>
      </c>
      <c r="P16" s="127">
        <v>7.2238386E-3</v>
      </c>
      <c r="Q16" s="97"/>
      <c r="R16" s="98"/>
    </row>
    <row r="17" spans="2:18">
      <c r="B17" s="92" t="s">
        <v>78</v>
      </c>
      <c r="C17" s="93" t="s">
        <v>151</v>
      </c>
      <c r="D17" s="94" t="s">
        <v>70</v>
      </c>
      <c r="E17" s="93" t="s">
        <v>71</v>
      </c>
      <c r="F17" s="95">
        <v>43804.62287037028</v>
      </c>
      <c r="G17" s="95">
        <v>45996</v>
      </c>
      <c r="H17" s="94" t="s">
        <v>72</v>
      </c>
      <c r="I17" s="114">
        <v>248210952</v>
      </c>
      <c r="J17" s="115">
        <v>153624658</v>
      </c>
      <c r="K17" s="114">
        <v>150814947.15554577</v>
      </c>
      <c r="L17" s="115">
        <v>248210952</v>
      </c>
      <c r="M17" s="96">
        <v>0.97731373195500004</v>
      </c>
      <c r="N17" s="126">
        <v>12.521019198199999</v>
      </c>
      <c r="O17" s="93" t="s">
        <v>73</v>
      </c>
      <c r="P17" s="127">
        <v>7.2241494999999998E-3</v>
      </c>
      <c r="Q17" s="97"/>
      <c r="R17" s="98"/>
    </row>
    <row r="18" spans="2:18">
      <c r="B18" s="92" t="s">
        <v>78</v>
      </c>
      <c r="C18" s="93" t="s">
        <v>151</v>
      </c>
      <c r="D18" s="94" t="s">
        <v>70</v>
      </c>
      <c r="E18" s="93" t="s">
        <v>71</v>
      </c>
      <c r="F18" s="95">
        <v>43593.660034722183</v>
      </c>
      <c r="G18" s="95">
        <v>45996</v>
      </c>
      <c r="H18" s="94" t="s">
        <v>72</v>
      </c>
      <c r="I18" s="114">
        <v>58051047</v>
      </c>
      <c r="J18" s="115">
        <v>34547723</v>
      </c>
      <c r="K18" s="114">
        <v>34186492.542462125</v>
      </c>
      <c r="L18" s="115">
        <v>58051047</v>
      </c>
      <c r="M18" s="96">
        <v>0.61741140348000001</v>
      </c>
      <c r="N18" s="126">
        <v>10.918960119399999</v>
      </c>
      <c r="O18" s="93" t="s">
        <v>73</v>
      </c>
      <c r="P18" s="127">
        <v>0.12624915780000001</v>
      </c>
      <c r="Q18" s="97"/>
      <c r="R18" s="98"/>
    </row>
    <row r="19" spans="2:18" ht="14.25" customHeight="1">
      <c r="B19" s="92" t="s">
        <v>78</v>
      </c>
      <c r="C19" s="93" t="s">
        <v>151</v>
      </c>
      <c r="D19" s="94" t="s">
        <v>70</v>
      </c>
      <c r="E19" s="93" t="s">
        <v>71</v>
      </c>
      <c r="F19" s="95">
        <v>43467.691840277985</v>
      </c>
      <c r="G19" s="95">
        <v>47079</v>
      </c>
      <c r="H19" s="94" t="s">
        <v>72</v>
      </c>
      <c r="I19" s="114">
        <v>140046560</v>
      </c>
      <c r="J19" s="115">
        <v>66569589</v>
      </c>
      <c r="K19" s="114">
        <v>66548954.974971525</v>
      </c>
      <c r="L19" s="115">
        <v>140046560</v>
      </c>
      <c r="M19" s="96">
        <v>0.59815064100000004</v>
      </c>
      <c r="N19" s="126">
        <v>10.920246816500001</v>
      </c>
      <c r="O19" s="93" t="s">
        <v>73</v>
      </c>
      <c r="P19" s="127">
        <v>1.20231288E-2</v>
      </c>
      <c r="Q19" s="97"/>
      <c r="R19" s="98"/>
    </row>
    <row r="20" spans="2:18">
      <c r="B20" s="92" t="s">
        <v>78</v>
      </c>
      <c r="C20" s="93" t="s">
        <v>151</v>
      </c>
      <c r="D20" s="94" t="s">
        <v>70</v>
      </c>
      <c r="E20" s="93" t="s">
        <v>71</v>
      </c>
      <c r="F20" s="95">
        <v>43865.521620370448</v>
      </c>
      <c r="G20" s="95">
        <v>45996</v>
      </c>
      <c r="H20" s="94" t="s">
        <v>72</v>
      </c>
      <c r="I20" s="114">
        <v>81428081</v>
      </c>
      <c r="J20" s="115">
        <v>50776713</v>
      </c>
      <c r="K20" s="114">
        <v>50274500.132706597</v>
      </c>
      <c r="L20" s="115">
        <v>81428081</v>
      </c>
      <c r="M20" s="96">
        <v>0.57999059313900003</v>
      </c>
      <c r="N20" s="126">
        <v>10.9200578788</v>
      </c>
      <c r="O20" s="93" t="s">
        <v>73</v>
      </c>
      <c r="P20" s="127">
        <v>0.12023213150000001</v>
      </c>
      <c r="Q20" s="97"/>
      <c r="R20" s="98"/>
    </row>
    <row r="21" spans="2:18">
      <c r="B21" s="92" t="s">
        <v>78</v>
      </c>
      <c r="C21" s="93" t="s">
        <v>151</v>
      </c>
      <c r="D21" s="94" t="s">
        <v>70</v>
      </c>
      <c r="E21" s="93" t="s">
        <v>71</v>
      </c>
      <c r="F21" s="95">
        <v>43781.644895833451</v>
      </c>
      <c r="G21" s="95">
        <v>47079</v>
      </c>
      <c r="H21" s="94" t="s">
        <v>72</v>
      </c>
      <c r="I21" s="114">
        <v>61133206</v>
      </c>
      <c r="J21" s="115">
        <v>30638014</v>
      </c>
      <c r="K21" s="114">
        <v>30249310.543319505</v>
      </c>
      <c r="L21" s="115">
        <v>61133206</v>
      </c>
      <c r="M21" s="96">
        <v>0.50170734988499999</v>
      </c>
      <c r="N21" s="126">
        <v>11.732984932200001</v>
      </c>
      <c r="O21" s="93" t="s">
        <v>73</v>
      </c>
      <c r="P21" s="127">
        <v>3.0143089800000002E-2</v>
      </c>
      <c r="Q21" s="97"/>
      <c r="R21" s="98"/>
    </row>
    <row r="22" spans="2:18">
      <c r="B22" s="92" t="s">
        <v>78</v>
      </c>
      <c r="C22" s="93" t="s">
        <v>151</v>
      </c>
      <c r="D22" s="94" t="s">
        <v>70</v>
      </c>
      <c r="E22" s="93" t="s">
        <v>71</v>
      </c>
      <c r="F22" s="95">
        <v>43556.666956018656</v>
      </c>
      <c r="G22" s="95">
        <v>45996</v>
      </c>
      <c r="H22" s="94" t="s">
        <v>72</v>
      </c>
      <c r="I22" s="114">
        <v>42684588</v>
      </c>
      <c r="J22" s="115">
        <v>25136644</v>
      </c>
      <c r="K22" s="114">
        <v>25136561.926660012</v>
      </c>
      <c r="L22" s="115">
        <v>42684588</v>
      </c>
      <c r="M22" s="96">
        <v>0.92335248598300002</v>
      </c>
      <c r="N22" s="126">
        <v>12.5442643598</v>
      </c>
      <c r="O22" s="93" t="s">
        <v>73</v>
      </c>
      <c r="P22" s="127">
        <v>0.1854124</v>
      </c>
      <c r="Q22" s="97"/>
      <c r="R22" s="98"/>
    </row>
    <row r="23" spans="2:18">
      <c r="B23" s="92" t="s">
        <v>78</v>
      </c>
      <c r="C23" s="93" t="s">
        <v>151</v>
      </c>
      <c r="D23" s="94" t="s">
        <v>70</v>
      </c>
      <c r="E23" s="93" t="s">
        <v>71</v>
      </c>
      <c r="F23" s="95">
        <v>43909.61910879612</v>
      </c>
      <c r="G23" s="95">
        <v>45996</v>
      </c>
      <c r="H23" s="94" t="s">
        <v>72</v>
      </c>
      <c r="I23" s="114">
        <v>16023840</v>
      </c>
      <c r="J23" s="115">
        <v>10020138</v>
      </c>
      <c r="K23" s="114">
        <v>10054338.336003296</v>
      </c>
      <c r="L23" s="115">
        <v>16023840</v>
      </c>
      <c r="M23" s="96">
        <v>0.59505599308199997</v>
      </c>
      <c r="N23" s="126">
        <v>10.653251687399999</v>
      </c>
      <c r="O23" s="93" t="s">
        <v>73</v>
      </c>
      <c r="P23" s="127">
        <v>0.60746646579999997</v>
      </c>
      <c r="Q23" s="97"/>
      <c r="R23" s="98"/>
    </row>
    <row r="24" spans="2:18">
      <c r="B24" s="92" t="s">
        <v>78</v>
      </c>
      <c r="C24" s="93" t="s">
        <v>151</v>
      </c>
      <c r="D24" s="94" t="s">
        <v>70</v>
      </c>
      <c r="E24" s="93" t="s">
        <v>71</v>
      </c>
      <c r="F24" s="95">
        <v>43817.657592592761</v>
      </c>
      <c r="G24" s="95">
        <v>43992</v>
      </c>
      <c r="H24" s="94" t="s">
        <v>72</v>
      </c>
      <c r="I24" s="114">
        <v>9544438</v>
      </c>
      <c r="J24" s="115">
        <v>9026630</v>
      </c>
      <c r="K24" s="114">
        <v>9061571.8542306945</v>
      </c>
      <c r="L24" s="115">
        <v>9544438</v>
      </c>
      <c r="M24" s="96">
        <v>0.47518652672599998</v>
      </c>
      <c r="N24" s="126">
        <v>11.7327373628</v>
      </c>
      <c r="O24" s="93" t="s">
        <v>73</v>
      </c>
      <c r="P24" s="127">
        <v>3.4664971457</v>
      </c>
      <c r="Q24" s="97"/>
      <c r="R24" s="98"/>
    </row>
    <row r="25" spans="2:18">
      <c r="B25" s="92" t="s">
        <v>78</v>
      </c>
      <c r="C25" s="93" t="s">
        <v>151</v>
      </c>
      <c r="D25" s="94" t="s">
        <v>70</v>
      </c>
      <c r="E25" s="93" t="s">
        <v>71</v>
      </c>
      <c r="F25" s="95">
        <v>43623.618807870429</v>
      </c>
      <c r="G25" s="95">
        <v>47079</v>
      </c>
      <c r="H25" s="94" t="s">
        <v>72</v>
      </c>
      <c r="I25" s="114">
        <v>103291086</v>
      </c>
      <c r="J25" s="115">
        <v>50515410</v>
      </c>
      <c r="K25" s="114">
        <v>50872172.792160079</v>
      </c>
      <c r="L25" s="115">
        <v>103291086</v>
      </c>
      <c r="M25" s="96">
        <v>0.50172639545800002</v>
      </c>
      <c r="N25" s="126">
        <v>11.7322266955</v>
      </c>
      <c r="O25" s="93" t="s">
        <v>73</v>
      </c>
      <c r="P25" s="127">
        <v>3.01442341E-2</v>
      </c>
      <c r="Q25" s="97"/>
      <c r="R25" s="98"/>
    </row>
    <row r="26" spans="2:18">
      <c r="B26" s="92" t="s">
        <v>78</v>
      </c>
      <c r="C26" s="93" t="s">
        <v>151</v>
      </c>
      <c r="D26" s="94" t="s">
        <v>70</v>
      </c>
      <c r="E26" s="93" t="s">
        <v>71</v>
      </c>
      <c r="F26" s="95">
        <v>43469.613090277649</v>
      </c>
      <c r="G26" s="95">
        <v>47079</v>
      </c>
      <c r="H26" s="94" t="s">
        <v>72</v>
      </c>
      <c r="I26" s="114">
        <v>125193160</v>
      </c>
      <c r="J26" s="115">
        <v>59545547</v>
      </c>
      <c r="K26" s="114">
        <v>59490903.516909987</v>
      </c>
      <c r="L26" s="115">
        <v>125193160</v>
      </c>
      <c r="M26" s="96">
        <v>0.60760744707199998</v>
      </c>
      <c r="N26" s="126">
        <v>10.9204980019</v>
      </c>
      <c r="O26" s="93" t="s">
        <v>73</v>
      </c>
      <c r="P26" s="127">
        <v>7.2138043799999996E-2</v>
      </c>
      <c r="Q26" s="97"/>
      <c r="R26" s="98"/>
    </row>
    <row r="27" spans="2:18">
      <c r="B27" s="92" t="s">
        <v>78</v>
      </c>
      <c r="C27" s="93" t="s">
        <v>151</v>
      </c>
      <c r="D27" s="94" t="s">
        <v>70</v>
      </c>
      <c r="E27" s="93" t="s">
        <v>71</v>
      </c>
      <c r="F27" s="95">
        <v>43878.682511574123</v>
      </c>
      <c r="G27" s="95">
        <v>45996</v>
      </c>
      <c r="H27" s="94" t="s">
        <v>72</v>
      </c>
      <c r="I27" s="114">
        <v>58628220</v>
      </c>
      <c r="J27" s="115">
        <v>36693864</v>
      </c>
      <c r="K27" s="114">
        <v>36197092.775884025</v>
      </c>
      <c r="L27" s="115">
        <v>58628220</v>
      </c>
      <c r="M27" s="96">
        <v>0.57998920728199999</v>
      </c>
      <c r="N27" s="126">
        <v>10.9201191297</v>
      </c>
      <c r="O27" s="93" t="s">
        <v>73</v>
      </c>
      <c r="P27" s="127">
        <v>0.60115924190000003</v>
      </c>
      <c r="Q27" s="97"/>
      <c r="R27" s="98"/>
    </row>
    <row r="28" spans="2:18" ht="14.25" customHeight="1">
      <c r="B28" s="92" t="s">
        <v>78</v>
      </c>
      <c r="C28" s="93" t="s">
        <v>151</v>
      </c>
      <c r="D28" s="94" t="s">
        <v>70</v>
      </c>
      <c r="E28" s="93" t="s">
        <v>71</v>
      </c>
      <c r="F28" s="95">
        <v>43802.614756944589</v>
      </c>
      <c r="G28" s="95">
        <v>43992</v>
      </c>
      <c r="H28" s="94" t="s">
        <v>72</v>
      </c>
      <c r="I28" s="114">
        <v>94865753</v>
      </c>
      <c r="J28" s="115">
        <v>89431232</v>
      </c>
      <c r="K28" s="114">
        <v>87594665.63359651</v>
      </c>
      <c r="L28" s="115">
        <v>94865753</v>
      </c>
      <c r="M28" s="96">
        <v>0.50879694130200004</v>
      </c>
      <c r="N28" s="126">
        <v>11.733432173500001</v>
      </c>
      <c r="O28" s="93" t="s">
        <v>73</v>
      </c>
      <c r="P28" s="127">
        <v>3.0142414900000001E-2</v>
      </c>
      <c r="Q28" s="97"/>
      <c r="R28" s="98"/>
    </row>
    <row r="29" spans="2:18" ht="14.25" customHeight="1">
      <c r="B29" s="92" t="s">
        <v>78</v>
      </c>
      <c r="C29" s="93" t="s">
        <v>151</v>
      </c>
      <c r="D29" s="94" t="s">
        <v>70</v>
      </c>
      <c r="E29" s="93" t="s">
        <v>71</v>
      </c>
      <c r="F29" s="95">
        <v>43564.69175925944</v>
      </c>
      <c r="G29" s="95">
        <v>45996</v>
      </c>
      <c r="H29" s="94" t="s">
        <v>72</v>
      </c>
      <c r="I29" s="114">
        <v>136590695</v>
      </c>
      <c r="J29" s="115">
        <v>80621370</v>
      </c>
      <c r="K29" s="114">
        <v>80461633.06717816</v>
      </c>
      <c r="L29" s="115">
        <v>136590695</v>
      </c>
      <c r="M29" s="96">
        <v>0.607607947757</v>
      </c>
      <c r="N29" s="126">
        <v>10.920476731300001</v>
      </c>
      <c r="O29" s="93" t="s">
        <v>73</v>
      </c>
      <c r="P29" s="127">
        <v>0.18034525060000001</v>
      </c>
      <c r="Q29" s="97"/>
      <c r="R29" s="98"/>
    </row>
    <row r="30" spans="2:18" ht="14.25" customHeight="1">
      <c r="B30" s="92" t="s">
        <v>78</v>
      </c>
      <c r="C30" s="93" t="s">
        <v>151</v>
      </c>
      <c r="D30" s="94" t="s">
        <v>70</v>
      </c>
      <c r="E30" s="93" t="s">
        <v>71</v>
      </c>
      <c r="F30" s="95">
        <v>43334.606967592612</v>
      </c>
      <c r="G30" s="95">
        <v>43992</v>
      </c>
      <c r="H30" s="94" t="s">
        <v>72</v>
      </c>
      <c r="I30" s="114">
        <v>7438025</v>
      </c>
      <c r="J30" s="115">
        <v>6140054</v>
      </c>
      <c r="K30" s="114">
        <v>6040984.3189183213</v>
      </c>
      <c r="L30" s="115">
        <v>7438025</v>
      </c>
      <c r="M30" s="96">
        <v>0.58890397863900001</v>
      </c>
      <c r="N30" s="126">
        <v>10.919152651399999</v>
      </c>
      <c r="O30" s="93" t="s">
        <v>73</v>
      </c>
      <c r="P30" s="127">
        <v>4.0880374800000001E-2</v>
      </c>
      <c r="Q30" s="97"/>
      <c r="R30" s="98"/>
    </row>
    <row r="31" spans="2:18" ht="14.25" customHeight="1">
      <c r="B31" s="92" t="s">
        <v>78</v>
      </c>
      <c r="C31" s="93" t="s">
        <v>151</v>
      </c>
      <c r="D31" s="94" t="s">
        <v>70</v>
      </c>
      <c r="E31" s="93" t="s">
        <v>71</v>
      </c>
      <c r="F31" s="95">
        <v>43913.544965277892</v>
      </c>
      <c r="G31" s="95">
        <v>43992</v>
      </c>
      <c r="H31" s="94" t="s">
        <v>72</v>
      </c>
      <c r="I31" s="114">
        <v>6181479</v>
      </c>
      <c r="J31" s="115">
        <v>6025644</v>
      </c>
      <c r="K31" s="114">
        <v>6041244.3104905495</v>
      </c>
      <c r="L31" s="115">
        <v>6181479</v>
      </c>
      <c r="M31" s="96">
        <v>0.47519164322899998</v>
      </c>
      <c r="N31" s="126">
        <v>11.7325219264</v>
      </c>
      <c r="O31" s="93" t="s">
        <v>73</v>
      </c>
      <c r="P31" s="127">
        <v>7.9579565500000005E-2</v>
      </c>
      <c r="Q31" s="97"/>
      <c r="R31" s="98"/>
    </row>
    <row r="32" spans="2:18" ht="14.25" customHeight="1">
      <c r="B32" s="92" t="s">
        <v>78</v>
      </c>
      <c r="C32" s="93" t="s">
        <v>151</v>
      </c>
      <c r="D32" s="94" t="s">
        <v>70</v>
      </c>
      <c r="E32" s="93" t="s">
        <v>71</v>
      </c>
      <c r="F32" s="95">
        <v>43858.549988425802</v>
      </c>
      <c r="G32" s="95">
        <v>45996</v>
      </c>
      <c r="H32" s="94" t="s">
        <v>72</v>
      </c>
      <c r="I32" s="114">
        <v>170998980</v>
      </c>
      <c r="J32" s="115">
        <v>106419660</v>
      </c>
      <c r="K32" s="114">
        <v>105576720.23545502</v>
      </c>
      <c r="L32" s="115">
        <v>170998980</v>
      </c>
      <c r="M32" s="96">
        <v>0.617409860521</v>
      </c>
      <c r="N32" s="126">
        <v>10.919023860599999</v>
      </c>
      <c r="O32" s="93" t="s">
        <v>73</v>
      </c>
      <c r="P32" s="127">
        <v>6.0118492900000001E-2</v>
      </c>
      <c r="Q32" s="97"/>
      <c r="R32" s="98"/>
    </row>
    <row r="33" spans="2:18" ht="14.25" customHeight="1">
      <c r="B33" s="92" t="s">
        <v>78</v>
      </c>
      <c r="C33" s="93" t="s">
        <v>151</v>
      </c>
      <c r="D33" s="94" t="s">
        <v>70</v>
      </c>
      <c r="E33" s="93" t="s">
        <v>71</v>
      </c>
      <c r="F33" s="95">
        <v>43640.676365740597</v>
      </c>
      <c r="G33" s="95">
        <v>45996</v>
      </c>
      <c r="H33" s="94" t="s">
        <v>72</v>
      </c>
      <c r="I33" s="114">
        <v>16809183</v>
      </c>
      <c r="J33" s="115">
        <v>10031645</v>
      </c>
      <c r="K33" s="114">
        <v>10054423.586127993</v>
      </c>
      <c r="L33" s="115">
        <v>16809183</v>
      </c>
      <c r="M33" s="96">
        <v>0.49480981814199998</v>
      </c>
      <c r="N33" s="126">
        <v>11.7326608514</v>
      </c>
      <c r="O33" s="93" t="s">
        <v>73</v>
      </c>
      <c r="P33" s="127">
        <v>3.6172273300000002E-2</v>
      </c>
      <c r="Q33" s="97"/>
      <c r="R33" s="98"/>
    </row>
    <row r="34" spans="2:18" ht="14.25" customHeight="1">
      <c r="B34" s="92" t="s">
        <v>78</v>
      </c>
      <c r="C34" s="93" t="s">
        <v>151</v>
      </c>
      <c r="D34" s="94" t="s">
        <v>70</v>
      </c>
      <c r="E34" s="93" t="s">
        <v>71</v>
      </c>
      <c r="F34" s="95">
        <v>43524.4713425925</v>
      </c>
      <c r="G34" s="95">
        <v>45996</v>
      </c>
      <c r="H34" s="94" t="s">
        <v>72</v>
      </c>
      <c r="I34" s="114">
        <v>173356158</v>
      </c>
      <c r="J34" s="115">
        <v>102243836</v>
      </c>
      <c r="K34" s="114">
        <v>100544940.90268172</v>
      </c>
      <c r="L34" s="115">
        <v>173356158</v>
      </c>
      <c r="M34" s="96">
        <v>0.58889081760999995</v>
      </c>
      <c r="N34" s="126">
        <v>10.919724994399999</v>
      </c>
      <c r="O34" s="93" t="s">
        <v>73</v>
      </c>
      <c r="P34" s="127">
        <v>3.0058423500000001E-2</v>
      </c>
      <c r="Q34" s="97"/>
      <c r="R34" s="98"/>
    </row>
    <row r="35" spans="2:18" ht="14.25" customHeight="1">
      <c r="B35" s="92" t="s">
        <v>78</v>
      </c>
      <c r="C35" s="93" t="s">
        <v>151</v>
      </c>
      <c r="D35" s="94" t="s">
        <v>70</v>
      </c>
      <c r="E35" s="93" t="s">
        <v>71</v>
      </c>
      <c r="F35" s="95">
        <v>43879.674699074123</v>
      </c>
      <c r="G35" s="95">
        <v>47079</v>
      </c>
      <c r="H35" s="94" t="s">
        <v>72</v>
      </c>
      <c r="I35" s="114">
        <v>50243164</v>
      </c>
      <c r="J35" s="115">
        <v>25585616</v>
      </c>
      <c r="K35" s="114">
        <v>25207364.66026343</v>
      </c>
      <c r="L35" s="115">
        <v>50243164</v>
      </c>
      <c r="M35" s="96">
        <v>0.62746122876900001</v>
      </c>
      <c r="N35" s="126">
        <v>10.920464085700001</v>
      </c>
      <c r="O35" s="93" t="s">
        <v>73</v>
      </c>
      <c r="P35" s="127">
        <v>1.2023026900000001E-2</v>
      </c>
      <c r="Q35" s="97"/>
      <c r="R35" s="98"/>
    </row>
    <row r="36" spans="2:18" ht="14.25" customHeight="1">
      <c r="B36" s="92" t="s">
        <v>78</v>
      </c>
      <c r="C36" s="93" t="s">
        <v>151</v>
      </c>
      <c r="D36" s="94" t="s">
        <v>70</v>
      </c>
      <c r="E36" s="93" t="s">
        <v>71</v>
      </c>
      <c r="F36" s="95">
        <v>43803.547754629515</v>
      </c>
      <c r="G36" s="95">
        <v>43992</v>
      </c>
      <c r="H36" s="94" t="s">
        <v>72</v>
      </c>
      <c r="I36" s="114">
        <v>167923288</v>
      </c>
      <c r="J36" s="115">
        <v>158354192</v>
      </c>
      <c r="K36" s="114">
        <v>155052385.42918354</v>
      </c>
      <c r="L36" s="115">
        <v>167923288</v>
      </c>
      <c r="M36" s="96">
        <v>0.94940863508499995</v>
      </c>
      <c r="N36" s="126">
        <v>12.5398584376</v>
      </c>
      <c r="O36" s="93" t="s">
        <v>73</v>
      </c>
      <c r="P36" s="127">
        <v>1.08358719E-2</v>
      </c>
      <c r="Q36" s="97"/>
      <c r="R36" s="98"/>
    </row>
    <row r="37" spans="2:18" ht="14.25" customHeight="1">
      <c r="B37" s="92" t="s">
        <v>78</v>
      </c>
      <c r="C37" s="93" t="s">
        <v>151</v>
      </c>
      <c r="D37" s="94" t="s">
        <v>70</v>
      </c>
      <c r="E37" s="93" t="s">
        <v>71</v>
      </c>
      <c r="F37" s="95">
        <v>43577.645706018433</v>
      </c>
      <c r="G37" s="95">
        <v>45996</v>
      </c>
      <c r="H37" s="94" t="s">
        <v>72</v>
      </c>
      <c r="I37" s="114">
        <v>853697779</v>
      </c>
      <c r="J37" s="115">
        <v>511628423</v>
      </c>
      <c r="K37" s="114">
        <v>507997979.67431951</v>
      </c>
      <c r="L37" s="115">
        <v>853697779</v>
      </c>
      <c r="M37" s="96">
        <v>0.49251271104</v>
      </c>
      <c r="N37" s="126">
        <v>11.5529450078</v>
      </c>
      <c r="O37" s="93" t="s">
        <v>73</v>
      </c>
      <c r="P37" s="127">
        <v>6.0833192699999997E-2</v>
      </c>
      <c r="Q37" s="97"/>
      <c r="R37" s="98"/>
    </row>
    <row r="38" spans="2:18" ht="14.25" customHeight="1">
      <c r="B38" s="92" t="s">
        <v>78</v>
      </c>
      <c r="C38" s="93" t="s">
        <v>151</v>
      </c>
      <c r="D38" s="94" t="s">
        <v>70</v>
      </c>
      <c r="E38" s="93" t="s">
        <v>71</v>
      </c>
      <c r="F38" s="95">
        <v>43461.580011574086</v>
      </c>
      <c r="G38" s="95">
        <v>47079</v>
      </c>
      <c r="H38" s="94" t="s">
        <v>72</v>
      </c>
      <c r="I38" s="114">
        <v>6100513680</v>
      </c>
      <c r="J38" s="115">
        <v>2894494862</v>
      </c>
      <c r="K38" s="114">
        <v>2898881906.8436236</v>
      </c>
      <c r="L38" s="115">
        <v>6100513680</v>
      </c>
      <c r="M38" s="96">
        <v>0.47519292201699997</v>
      </c>
      <c r="N38" s="126">
        <v>11.7324688098</v>
      </c>
      <c r="O38" s="93" t="s">
        <v>73</v>
      </c>
      <c r="P38" s="127">
        <v>7.1139513000000001E-2</v>
      </c>
      <c r="Q38" s="97"/>
      <c r="R38" s="98"/>
    </row>
    <row r="39" spans="2:18" ht="14.25" customHeight="1">
      <c r="B39" s="99" t="s">
        <v>152</v>
      </c>
      <c r="C39" s="100"/>
      <c r="D39" s="100"/>
      <c r="E39" s="100"/>
      <c r="F39" s="100"/>
      <c r="G39" s="100"/>
      <c r="H39" s="94"/>
      <c r="I39" s="116">
        <v>9788703696</v>
      </c>
      <c r="J39" s="117">
        <v>5140040746</v>
      </c>
      <c r="K39" s="116">
        <v>5119805669.4239731</v>
      </c>
      <c r="L39" s="117">
        <v>9788703696</v>
      </c>
      <c r="M39" s="97"/>
      <c r="N39" s="128"/>
      <c r="O39" s="97"/>
      <c r="P39" s="129">
        <v>6.1222886307000008</v>
      </c>
      <c r="Q39" s="100"/>
      <c r="R39" s="101"/>
    </row>
    <row r="40" spans="2:18" ht="14.25" customHeight="1">
      <c r="B40" s="92" t="s">
        <v>105</v>
      </c>
      <c r="C40" s="93" t="s">
        <v>203</v>
      </c>
      <c r="D40" s="94" t="s">
        <v>70</v>
      </c>
      <c r="E40" s="93" t="s">
        <v>71</v>
      </c>
      <c r="F40" s="95">
        <v>43353.593020833563</v>
      </c>
      <c r="G40" s="95">
        <v>44053</v>
      </c>
      <c r="H40" s="94" t="s">
        <v>72</v>
      </c>
      <c r="I40" s="114">
        <v>36777737</v>
      </c>
      <c r="J40" s="115">
        <v>30305137</v>
      </c>
      <c r="K40" s="114">
        <v>30505790.178097472</v>
      </c>
      <c r="L40" s="115">
        <v>36777737</v>
      </c>
      <c r="M40" s="96">
        <v>0.848874997011</v>
      </c>
      <c r="N40" s="126">
        <v>11.7308386408</v>
      </c>
      <c r="O40" s="93" t="s">
        <v>73</v>
      </c>
      <c r="P40" s="127">
        <v>3.6478548000000001E-3</v>
      </c>
      <c r="Q40" s="97"/>
      <c r="R40" s="98"/>
    </row>
    <row r="41" spans="2:18" ht="14.25" customHeight="1">
      <c r="B41" s="92" t="s">
        <v>105</v>
      </c>
      <c r="C41" s="93" t="s">
        <v>203</v>
      </c>
      <c r="D41" s="94" t="s">
        <v>70</v>
      </c>
      <c r="E41" s="93" t="s">
        <v>71</v>
      </c>
      <c r="F41" s="95">
        <v>43738.577638888732</v>
      </c>
      <c r="G41" s="95">
        <v>44053</v>
      </c>
      <c r="H41" s="94" t="s">
        <v>72</v>
      </c>
      <c r="I41" s="114">
        <v>38980650</v>
      </c>
      <c r="J41" s="115">
        <v>35582534</v>
      </c>
      <c r="K41" s="114">
        <v>35591036.79320205</v>
      </c>
      <c r="L41" s="115">
        <v>38980650</v>
      </c>
      <c r="M41" s="96">
        <v>0.93661930394000004</v>
      </c>
      <c r="N41" s="126">
        <v>11.7228901993</v>
      </c>
      <c r="O41" s="93" t="s">
        <v>73</v>
      </c>
      <c r="P41" s="127">
        <v>8.51187578E-2</v>
      </c>
      <c r="Q41" s="97"/>
      <c r="R41" s="98"/>
    </row>
    <row r="42" spans="2:18" ht="14.25" customHeight="1">
      <c r="B42" s="92" t="s">
        <v>105</v>
      </c>
      <c r="C42" s="93" t="s">
        <v>203</v>
      </c>
      <c r="D42" s="94" t="s">
        <v>70</v>
      </c>
      <c r="E42" s="93" t="s">
        <v>71</v>
      </c>
      <c r="F42" s="95">
        <v>43328.641018518712</v>
      </c>
      <c r="G42" s="95">
        <v>44053</v>
      </c>
      <c r="H42" s="94" t="s">
        <v>72</v>
      </c>
      <c r="I42" s="114">
        <v>9807400</v>
      </c>
      <c r="J42" s="115">
        <v>8019725</v>
      </c>
      <c r="K42" s="114">
        <v>8134777.9610621016</v>
      </c>
      <c r="L42" s="115">
        <v>9807400</v>
      </c>
      <c r="M42" s="96">
        <v>0.829458604027</v>
      </c>
      <c r="N42" s="126">
        <v>11.728915411199999</v>
      </c>
      <c r="O42" s="93" t="s">
        <v>73</v>
      </c>
      <c r="P42" s="127">
        <v>8.5117131999999998E-3</v>
      </c>
      <c r="Q42" s="97"/>
      <c r="R42" s="98"/>
    </row>
    <row r="43" spans="2:18" ht="14.25" customHeight="1">
      <c r="B43" s="92" t="s">
        <v>105</v>
      </c>
      <c r="C43" s="93" t="s">
        <v>203</v>
      </c>
      <c r="D43" s="94" t="s">
        <v>70</v>
      </c>
      <c r="E43" s="93" t="s">
        <v>71</v>
      </c>
      <c r="F43" s="95">
        <v>43403.647835648153</v>
      </c>
      <c r="G43" s="95">
        <v>44053</v>
      </c>
      <c r="H43" s="94" t="s">
        <v>72</v>
      </c>
      <c r="I43" s="114">
        <v>25744419</v>
      </c>
      <c r="J43" s="115">
        <v>21537227</v>
      </c>
      <c r="K43" s="114">
        <v>21353817.42976512</v>
      </c>
      <c r="L43" s="115">
        <v>25744419</v>
      </c>
      <c r="M43" s="96">
        <v>0.84888733073300005</v>
      </c>
      <c r="N43" s="126">
        <v>11.726333696499999</v>
      </c>
      <c r="O43" s="93" t="s">
        <v>73</v>
      </c>
      <c r="P43" s="127">
        <v>6.3230386099999994E-2</v>
      </c>
      <c r="Q43" s="97"/>
      <c r="R43" s="98"/>
    </row>
    <row r="44" spans="2:18" ht="14.25" customHeight="1">
      <c r="B44" s="92" t="s">
        <v>105</v>
      </c>
      <c r="C44" s="93" t="s">
        <v>203</v>
      </c>
      <c r="D44" s="94" t="s">
        <v>70</v>
      </c>
      <c r="E44" s="93" t="s">
        <v>71</v>
      </c>
      <c r="F44" s="95">
        <v>43810.676712962799</v>
      </c>
      <c r="G44" s="95">
        <v>44053</v>
      </c>
      <c r="H44" s="94" t="s">
        <v>72</v>
      </c>
      <c r="I44" s="114">
        <v>162852740</v>
      </c>
      <c r="J44" s="115">
        <v>151618151</v>
      </c>
      <c r="K44" s="114">
        <v>152534975.73623222</v>
      </c>
      <c r="L44" s="115">
        <v>162852740</v>
      </c>
      <c r="M44" s="96">
        <v>0.81090709705099995</v>
      </c>
      <c r="N44" s="126">
        <v>11.728545134000001</v>
      </c>
      <c r="O44" s="93" t="s">
        <v>73</v>
      </c>
      <c r="P44" s="127">
        <v>3.6478812499999999E-2</v>
      </c>
      <c r="Q44" s="97"/>
      <c r="R44" s="98"/>
    </row>
    <row r="45" spans="2:18" ht="14.25" customHeight="1">
      <c r="B45" s="92" t="s">
        <v>105</v>
      </c>
      <c r="C45" s="93" t="s">
        <v>203</v>
      </c>
      <c r="D45" s="94" t="s">
        <v>70</v>
      </c>
      <c r="E45" s="93" t="s">
        <v>71</v>
      </c>
      <c r="F45" s="95">
        <v>43335.560393518303</v>
      </c>
      <c r="G45" s="95">
        <v>44053</v>
      </c>
      <c r="H45" s="94" t="s">
        <v>72</v>
      </c>
      <c r="I45" s="114">
        <v>6129625</v>
      </c>
      <c r="J45" s="115">
        <v>5023115</v>
      </c>
      <c r="K45" s="114">
        <v>5084258.9688235372</v>
      </c>
      <c r="L45" s="115">
        <v>6129625</v>
      </c>
      <c r="M45" s="96">
        <v>0.82946349249499995</v>
      </c>
      <c r="N45" s="126">
        <v>11.7271586709</v>
      </c>
      <c r="O45" s="93" t="s">
        <v>73</v>
      </c>
      <c r="P45" s="127">
        <v>3.6478972899999997E-2</v>
      </c>
      <c r="Q45" s="97"/>
      <c r="R45" s="98"/>
    </row>
    <row r="46" spans="2:18" ht="14.25" customHeight="1">
      <c r="B46" s="92" t="s">
        <v>105</v>
      </c>
      <c r="C46" s="93" t="s">
        <v>203</v>
      </c>
      <c r="D46" s="94" t="s">
        <v>70</v>
      </c>
      <c r="E46" s="93" t="s">
        <v>71</v>
      </c>
      <c r="F46" s="95">
        <v>43418.608611111064</v>
      </c>
      <c r="G46" s="95">
        <v>44053</v>
      </c>
      <c r="H46" s="94" t="s">
        <v>72</v>
      </c>
      <c r="I46" s="114">
        <v>3593631</v>
      </c>
      <c r="J46" s="115">
        <v>3006474</v>
      </c>
      <c r="K46" s="114">
        <v>3050543.504382831</v>
      </c>
      <c r="L46" s="115">
        <v>3593631</v>
      </c>
      <c r="M46" s="96">
        <v>0.91304369714699996</v>
      </c>
      <c r="N46" s="126">
        <v>11.718762592099999</v>
      </c>
      <c r="O46" s="93" t="s">
        <v>73</v>
      </c>
      <c r="P46" s="127">
        <v>4.2559935700000003E-2</v>
      </c>
      <c r="Q46" s="97"/>
      <c r="R46" s="98"/>
    </row>
    <row r="47" spans="2:18" ht="14.25" customHeight="1">
      <c r="B47" s="92" t="s">
        <v>105</v>
      </c>
      <c r="C47" s="93" t="s">
        <v>203</v>
      </c>
      <c r="D47" s="94" t="s">
        <v>70</v>
      </c>
      <c r="E47" s="93" t="s">
        <v>71</v>
      </c>
      <c r="F47" s="95">
        <v>43858.554328703787</v>
      </c>
      <c r="G47" s="95">
        <v>44053</v>
      </c>
      <c r="H47" s="94" t="s">
        <v>72</v>
      </c>
      <c r="I47" s="114">
        <v>75997945</v>
      </c>
      <c r="J47" s="115">
        <v>71790753</v>
      </c>
      <c r="K47" s="114">
        <v>71181142.346765429</v>
      </c>
      <c r="L47" s="115">
        <v>75997945</v>
      </c>
      <c r="M47" s="96">
        <v>0.82945306208199998</v>
      </c>
      <c r="N47" s="126">
        <v>11.731021427</v>
      </c>
      <c r="O47" s="93" t="s">
        <v>73</v>
      </c>
      <c r="P47" s="127">
        <v>9.7276072000000002E-3</v>
      </c>
      <c r="Q47" s="97"/>
      <c r="R47" s="98"/>
    </row>
    <row r="48" spans="2:18" ht="14.25" customHeight="1">
      <c r="B48" s="92" t="s">
        <v>105</v>
      </c>
      <c r="C48" s="93" t="s">
        <v>203</v>
      </c>
      <c r="D48" s="94" t="s">
        <v>70</v>
      </c>
      <c r="E48" s="93" t="s">
        <v>71</v>
      </c>
      <c r="F48" s="95">
        <v>43339.647962962743</v>
      </c>
      <c r="G48" s="95">
        <v>44053</v>
      </c>
      <c r="H48" s="94" t="s">
        <v>72</v>
      </c>
      <c r="I48" s="114">
        <v>8581475</v>
      </c>
      <c r="J48" s="115">
        <v>7040993</v>
      </c>
      <c r="K48" s="114">
        <v>7117978.2739955559</v>
      </c>
      <c r="L48" s="115">
        <v>8581475</v>
      </c>
      <c r="M48" s="96">
        <v>0.82945423743199997</v>
      </c>
      <c r="N48" s="126">
        <v>11.730647815599999</v>
      </c>
      <c r="O48" s="93" t="s">
        <v>73</v>
      </c>
      <c r="P48" s="127">
        <v>2.5534999199999998E-2</v>
      </c>
      <c r="Q48" s="97"/>
      <c r="R48" s="98"/>
    </row>
    <row r="49" spans="2:18" ht="14.25" customHeight="1">
      <c r="B49" s="92" t="s">
        <v>105</v>
      </c>
      <c r="C49" s="93" t="s">
        <v>203</v>
      </c>
      <c r="D49" s="94" t="s">
        <v>70</v>
      </c>
      <c r="E49" s="93" t="s">
        <v>71</v>
      </c>
      <c r="F49" s="95">
        <v>43474.560659722425</v>
      </c>
      <c r="G49" s="95">
        <v>44053</v>
      </c>
      <c r="H49" s="94" t="s">
        <v>72</v>
      </c>
      <c r="I49" s="114">
        <v>62289588</v>
      </c>
      <c r="J49" s="115">
        <v>53009725</v>
      </c>
      <c r="K49" s="114">
        <v>52876842.089747593</v>
      </c>
      <c r="L49" s="115">
        <v>62289588</v>
      </c>
      <c r="M49" s="96">
        <v>0.93664359430599997</v>
      </c>
      <c r="N49" s="126">
        <v>11.7147155164</v>
      </c>
      <c r="O49" s="93" t="s">
        <v>73</v>
      </c>
      <c r="P49" s="127">
        <v>0.18240206910000001</v>
      </c>
      <c r="Q49" s="97"/>
      <c r="R49" s="98"/>
    </row>
    <row r="50" spans="2:18" ht="14.25" customHeight="1">
      <c r="B50" s="92" t="s">
        <v>105</v>
      </c>
      <c r="C50" s="93" t="s">
        <v>203</v>
      </c>
      <c r="D50" s="94" t="s">
        <v>70</v>
      </c>
      <c r="E50" s="93" t="s">
        <v>71</v>
      </c>
      <c r="F50" s="95">
        <v>43255.681041666772</v>
      </c>
      <c r="G50" s="95">
        <v>44053</v>
      </c>
      <c r="H50" s="94" t="s">
        <v>72</v>
      </c>
      <c r="I50" s="114">
        <v>37619175</v>
      </c>
      <c r="J50" s="115">
        <v>30240411</v>
      </c>
      <c r="K50" s="114">
        <v>30505655.992695462</v>
      </c>
      <c r="L50" s="115">
        <v>37619175</v>
      </c>
      <c r="M50" s="96">
        <v>0.82945677244899996</v>
      </c>
      <c r="N50" s="126">
        <v>11.7296114302</v>
      </c>
      <c r="O50" s="93" t="s">
        <v>73</v>
      </c>
      <c r="P50" s="127">
        <v>6.0797817000000001E-3</v>
      </c>
      <c r="Q50" s="97"/>
      <c r="R50" s="98"/>
    </row>
    <row r="51" spans="2:18" ht="14.25" customHeight="1">
      <c r="B51" s="99" t="s">
        <v>204</v>
      </c>
      <c r="C51" s="100"/>
      <c r="D51" s="100"/>
      <c r="E51" s="100"/>
      <c r="F51" s="100"/>
      <c r="G51" s="100"/>
      <c r="H51" s="94"/>
      <c r="I51" s="116">
        <v>468374385</v>
      </c>
      <c r="J51" s="117">
        <v>417174245</v>
      </c>
      <c r="K51" s="116">
        <v>417936819.27476937</v>
      </c>
      <c r="L51" s="117">
        <v>468374385</v>
      </c>
      <c r="M51" s="97"/>
      <c r="N51" s="128"/>
      <c r="O51" s="97"/>
      <c r="P51" s="129">
        <v>0.49977089020000004</v>
      </c>
      <c r="Q51" s="100"/>
      <c r="R51" s="101"/>
    </row>
    <row r="52" spans="2:18" ht="14.25" customHeight="1">
      <c r="B52" s="92" t="s">
        <v>105</v>
      </c>
      <c r="C52" s="93" t="s">
        <v>113</v>
      </c>
      <c r="D52" s="94" t="s">
        <v>70</v>
      </c>
      <c r="E52" s="93" t="s">
        <v>71</v>
      </c>
      <c r="F52" s="95">
        <v>43523.612604166847</v>
      </c>
      <c r="G52" s="95">
        <v>43990</v>
      </c>
      <c r="H52" s="94" t="s">
        <v>72</v>
      </c>
      <c r="I52" s="114">
        <v>59794521</v>
      </c>
      <c r="J52" s="115">
        <v>51478082</v>
      </c>
      <c r="K52" s="114">
        <v>52062241.743409611</v>
      </c>
      <c r="L52" s="115">
        <v>59794521</v>
      </c>
      <c r="M52" s="96">
        <v>0.92061050016299995</v>
      </c>
      <c r="N52" s="126">
        <v>13.356797368300001</v>
      </c>
      <c r="O52" s="93" t="s">
        <v>73</v>
      </c>
      <c r="P52" s="127">
        <v>2.49031997E-2</v>
      </c>
      <c r="Q52" s="97"/>
      <c r="R52" s="98"/>
    </row>
    <row r="53" spans="2:18" ht="14.25" customHeight="1">
      <c r="B53" s="92" t="s">
        <v>105</v>
      </c>
      <c r="C53" s="93" t="s">
        <v>113</v>
      </c>
      <c r="D53" s="94" t="s">
        <v>70</v>
      </c>
      <c r="E53" s="93" t="s">
        <v>71</v>
      </c>
      <c r="F53" s="95">
        <v>43363.625532407314</v>
      </c>
      <c r="G53" s="95">
        <v>45827</v>
      </c>
      <c r="H53" s="94" t="s">
        <v>72</v>
      </c>
      <c r="I53" s="114">
        <v>12087606</v>
      </c>
      <c r="J53" s="115">
        <v>7174520</v>
      </c>
      <c r="K53" s="114">
        <v>7034860.9669728149</v>
      </c>
      <c r="L53" s="115">
        <v>12087606</v>
      </c>
      <c r="M53" s="96">
        <v>0.82880524687599999</v>
      </c>
      <c r="N53" s="126">
        <v>11.299524759100001</v>
      </c>
      <c r="O53" s="93" t="s">
        <v>73</v>
      </c>
      <c r="P53" s="127">
        <v>1.74927005E-2</v>
      </c>
      <c r="Q53" s="97"/>
      <c r="R53" s="98"/>
    </row>
    <row r="54" spans="2:18">
      <c r="B54" s="92" t="s">
        <v>78</v>
      </c>
      <c r="C54" s="93" t="s">
        <v>113</v>
      </c>
      <c r="D54" s="94" t="s">
        <v>70</v>
      </c>
      <c r="E54" s="93" t="s">
        <v>71</v>
      </c>
      <c r="F54" s="95">
        <v>43249.636296296492</v>
      </c>
      <c r="G54" s="95">
        <v>43990</v>
      </c>
      <c r="H54" s="94" t="s">
        <v>72</v>
      </c>
      <c r="I54" s="114">
        <v>6627673</v>
      </c>
      <c r="J54" s="115">
        <v>5417582</v>
      </c>
      <c r="K54" s="114">
        <v>5217390.9544496518</v>
      </c>
      <c r="L54" s="115">
        <v>6627673</v>
      </c>
      <c r="M54" s="96">
        <v>0.74704964155099995</v>
      </c>
      <c r="N54" s="126">
        <v>9.9886490720999994</v>
      </c>
      <c r="O54" s="93" t="s">
        <v>73</v>
      </c>
      <c r="P54" s="127">
        <v>0.1050756499</v>
      </c>
      <c r="Q54" s="97"/>
      <c r="R54" s="98"/>
    </row>
    <row r="55" spans="2:18">
      <c r="B55" s="92" t="s">
        <v>69</v>
      </c>
      <c r="C55" s="93" t="s">
        <v>113</v>
      </c>
      <c r="D55" s="94" t="s">
        <v>70</v>
      </c>
      <c r="E55" s="93" t="s">
        <v>71</v>
      </c>
      <c r="F55" s="95">
        <v>43902.545497685205</v>
      </c>
      <c r="G55" s="95">
        <v>44049</v>
      </c>
      <c r="H55" s="94" t="s">
        <v>72</v>
      </c>
      <c r="I55" s="114">
        <v>85150689</v>
      </c>
      <c r="J55" s="115">
        <v>81869214</v>
      </c>
      <c r="K55" s="114">
        <v>82286128.616997853</v>
      </c>
      <c r="L55" s="115">
        <v>85150689</v>
      </c>
      <c r="M55" s="96">
        <v>0.78714777896699994</v>
      </c>
      <c r="N55" s="126">
        <v>12.3546023033</v>
      </c>
      <c r="O55" s="93" t="s">
        <v>73</v>
      </c>
      <c r="P55" s="127">
        <v>1.46931744E-2</v>
      </c>
      <c r="Q55" s="97"/>
      <c r="R55" s="98"/>
    </row>
    <row r="56" spans="2:18">
      <c r="B56" s="92" t="s">
        <v>105</v>
      </c>
      <c r="C56" s="93" t="s">
        <v>113</v>
      </c>
      <c r="D56" s="94" t="s">
        <v>70</v>
      </c>
      <c r="E56" s="93" t="s">
        <v>71</v>
      </c>
      <c r="F56" s="95">
        <v>43419.668101851828</v>
      </c>
      <c r="G56" s="95">
        <v>43990</v>
      </c>
      <c r="H56" s="94" t="s">
        <v>72</v>
      </c>
      <c r="I56" s="114">
        <v>12607123</v>
      </c>
      <c r="J56" s="115">
        <v>10852426</v>
      </c>
      <c r="K56" s="114">
        <v>10448868.869423378</v>
      </c>
      <c r="L56" s="115">
        <v>12607123</v>
      </c>
      <c r="M56" s="96">
        <v>0.58182571275399997</v>
      </c>
      <c r="N56" s="126">
        <v>11.377255055399999</v>
      </c>
      <c r="O56" s="93" t="s">
        <v>73</v>
      </c>
      <c r="P56" s="127">
        <v>2.66315154E-2</v>
      </c>
      <c r="Q56" s="97"/>
      <c r="R56" s="98"/>
    </row>
    <row r="57" spans="2:18">
      <c r="B57" s="92" t="s">
        <v>105</v>
      </c>
      <c r="C57" s="93" t="s">
        <v>113</v>
      </c>
      <c r="D57" s="94" t="s">
        <v>70</v>
      </c>
      <c r="E57" s="93" t="s">
        <v>71</v>
      </c>
      <c r="F57" s="95">
        <v>43255.682754629757</v>
      </c>
      <c r="G57" s="95">
        <v>44683</v>
      </c>
      <c r="H57" s="94" t="s">
        <v>72</v>
      </c>
      <c r="I57" s="114">
        <v>19603835</v>
      </c>
      <c r="J57" s="115">
        <v>14235775</v>
      </c>
      <c r="K57" s="114">
        <v>14645326.592189047</v>
      </c>
      <c r="L57" s="115">
        <v>19603835</v>
      </c>
      <c r="M57" s="96">
        <v>0.92063574078400001</v>
      </c>
      <c r="N57" s="126">
        <v>13.340302039099999</v>
      </c>
      <c r="O57" s="93" t="s">
        <v>73</v>
      </c>
      <c r="P57" s="127">
        <v>4.9807764999999999E-3</v>
      </c>
      <c r="Q57" s="97"/>
      <c r="R57" s="98"/>
    </row>
    <row r="58" spans="2:18" ht="14.25" customHeight="1">
      <c r="B58" s="92" t="s">
        <v>105</v>
      </c>
      <c r="C58" s="93" t="s">
        <v>113</v>
      </c>
      <c r="D58" s="94" t="s">
        <v>70</v>
      </c>
      <c r="E58" s="93" t="s">
        <v>71</v>
      </c>
      <c r="F58" s="95">
        <v>43623.621689814609</v>
      </c>
      <c r="G58" s="95">
        <v>44683</v>
      </c>
      <c r="H58" s="94" t="s">
        <v>72</v>
      </c>
      <c r="I58" s="114">
        <v>195041096</v>
      </c>
      <c r="J58" s="115">
        <v>151479452</v>
      </c>
      <c r="K58" s="114">
        <v>156241808.27611166</v>
      </c>
      <c r="L58" s="115">
        <v>195041096</v>
      </c>
      <c r="M58" s="96">
        <v>0.82880278137899999</v>
      </c>
      <c r="N58" s="126">
        <v>11.301284356</v>
      </c>
      <c r="O58" s="93" t="s">
        <v>73</v>
      </c>
      <c r="P58" s="127">
        <v>3.2486346899999997E-2</v>
      </c>
      <c r="Q58" s="97"/>
      <c r="R58" s="98"/>
    </row>
    <row r="59" spans="2:18">
      <c r="B59" s="92" t="s">
        <v>105</v>
      </c>
      <c r="C59" s="93" t="s">
        <v>113</v>
      </c>
      <c r="D59" s="94" t="s">
        <v>70</v>
      </c>
      <c r="E59" s="93" t="s">
        <v>71</v>
      </c>
      <c r="F59" s="95">
        <v>43404.692581018433</v>
      </c>
      <c r="G59" s="95">
        <v>44683</v>
      </c>
      <c r="H59" s="94" t="s">
        <v>72</v>
      </c>
      <c r="I59" s="114">
        <v>93178356</v>
      </c>
      <c r="J59" s="115">
        <v>69798590</v>
      </c>
      <c r="K59" s="114">
        <v>72368886.455712989</v>
      </c>
      <c r="L59" s="115">
        <v>93178356</v>
      </c>
      <c r="M59" s="96">
        <v>0.74705340869600001</v>
      </c>
      <c r="N59" s="126">
        <v>9.9883508757000001</v>
      </c>
      <c r="O59" s="93" t="s">
        <v>73</v>
      </c>
      <c r="P59" s="127">
        <v>2.0014509199999999E-2</v>
      </c>
      <c r="Q59" s="97"/>
      <c r="R59" s="98"/>
    </row>
    <row r="60" spans="2:18">
      <c r="B60" s="92" t="s">
        <v>105</v>
      </c>
      <c r="C60" s="93" t="s">
        <v>113</v>
      </c>
      <c r="D60" s="94" t="s">
        <v>70</v>
      </c>
      <c r="E60" s="93" t="s">
        <v>71</v>
      </c>
      <c r="F60" s="95">
        <v>43249.685763888992</v>
      </c>
      <c r="G60" s="95">
        <v>44683</v>
      </c>
      <c r="H60" s="94" t="s">
        <v>72</v>
      </c>
      <c r="I60" s="114">
        <v>2800548</v>
      </c>
      <c r="J60" s="115">
        <v>2030796</v>
      </c>
      <c r="K60" s="114">
        <v>2092358.371972145</v>
      </c>
      <c r="L60" s="115">
        <v>2800548</v>
      </c>
      <c r="M60" s="96">
        <v>0.87068582326099997</v>
      </c>
      <c r="N60" s="126">
        <v>13.3733166172</v>
      </c>
      <c r="O60" s="93" t="s">
        <v>73</v>
      </c>
      <c r="P60" s="127">
        <v>6.2256283000000003E-2</v>
      </c>
      <c r="Q60" s="97"/>
      <c r="R60" s="98"/>
    </row>
    <row r="61" spans="2:18">
      <c r="B61" s="92" t="s">
        <v>105</v>
      </c>
      <c r="C61" s="93" t="s">
        <v>113</v>
      </c>
      <c r="D61" s="94" t="s">
        <v>70</v>
      </c>
      <c r="E61" s="93" t="s">
        <v>71</v>
      </c>
      <c r="F61" s="95">
        <v>43913.545601851773</v>
      </c>
      <c r="G61" s="95">
        <v>44398</v>
      </c>
      <c r="H61" s="94" t="s">
        <v>72</v>
      </c>
      <c r="I61" s="114">
        <v>23623013</v>
      </c>
      <c r="J61" s="115">
        <v>20433973</v>
      </c>
      <c r="K61" s="114">
        <v>20486080.136164512</v>
      </c>
      <c r="L61" s="115">
        <v>23623013</v>
      </c>
      <c r="M61" s="96">
        <v>0.58198959884799994</v>
      </c>
      <c r="N61" s="126">
        <v>11.3690038085</v>
      </c>
      <c r="O61" s="93" t="s">
        <v>73</v>
      </c>
      <c r="P61" s="127">
        <v>8.4123211E-3</v>
      </c>
      <c r="Q61" s="97"/>
      <c r="R61" s="98"/>
    </row>
    <row r="62" spans="2:18">
      <c r="B62" s="92" t="s">
        <v>105</v>
      </c>
      <c r="C62" s="93" t="s">
        <v>113</v>
      </c>
      <c r="D62" s="94" t="s">
        <v>70</v>
      </c>
      <c r="E62" s="93" t="s">
        <v>71</v>
      </c>
      <c r="F62" s="95">
        <v>43469.621481481474</v>
      </c>
      <c r="G62" s="95">
        <v>43990</v>
      </c>
      <c r="H62" s="94" t="s">
        <v>72</v>
      </c>
      <c r="I62" s="114">
        <v>5979453</v>
      </c>
      <c r="J62" s="115">
        <v>5191145</v>
      </c>
      <c r="K62" s="114">
        <v>5226093.3054468036</v>
      </c>
      <c r="L62" s="115">
        <v>5979453</v>
      </c>
      <c r="M62" s="96">
        <v>0.78721309190300004</v>
      </c>
      <c r="N62" s="126">
        <v>12.095608125</v>
      </c>
      <c r="O62" s="93" t="s">
        <v>73</v>
      </c>
      <c r="P62" s="127">
        <v>6.2389816000000004E-3</v>
      </c>
      <c r="Q62" s="97"/>
      <c r="R62" s="98"/>
    </row>
    <row r="63" spans="2:18">
      <c r="B63" s="92" t="s">
        <v>105</v>
      </c>
      <c r="C63" s="93" t="s">
        <v>113</v>
      </c>
      <c r="D63" s="94" t="s">
        <v>70</v>
      </c>
      <c r="E63" s="93" t="s">
        <v>71</v>
      </c>
      <c r="F63" s="95">
        <v>43256.371493055485</v>
      </c>
      <c r="G63" s="95">
        <v>44683</v>
      </c>
      <c r="H63" s="94" t="s">
        <v>72</v>
      </c>
      <c r="I63" s="114">
        <v>11202191</v>
      </c>
      <c r="J63" s="115">
        <v>8134729</v>
      </c>
      <c r="K63" s="114">
        <v>8367528.4451974817</v>
      </c>
      <c r="L63" s="115">
        <v>11202191</v>
      </c>
      <c r="M63" s="96">
        <v>0.96635892889800001</v>
      </c>
      <c r="N63" s="126">
        <v>10.250000334699999</v>
      </c>
      <c r="O63" s="93" t="s">
        <v>73</v>
      </c>
      <c r="P63" s="127">
        <v>9.8398154599999996E-2</v>
      </c>
      <c r="Q63" s="97"/>
      <c r="R63" s="98"/>
    </row>
    <row r="64" spans="2:18">
      <c r="B64" s="92" t="s">
        <v>105</v>
      </c>
      <c r="C64" s="93" t="s">
        <v>113</v>
      </c>
      <c r="D64" s="94" t="s">
        <v>70</v>
      </c>
      <c r="E64" s="93" t="s">
        <v>71</v>
      </c>
      <c r="F64" s="95">
        <v>43682.632384259254</v>
      </c>
      <c r="G64" s="95">
        <v>43990</v>
      </c>
      <c r="H64" s="94" t="s">
        <v>72</v>
      </c>
      <c r="I64" s="114">
        <v>22621370</v>
      </c>
      <c r="J64" s="115">
        <v>20427397</v>
      </c>
      <c r="K64" s="114">
        <v>20825470.750081014</v>
      </c>
      <c r="L64" s="115">
        <v>22621370</v>
      </c>
      <c r="M64" s="96">
        <v>0.82880676815999998</v>
      </c>
      <c r="N64" s="126">
        <v>11.298486553</v>
      </c>
      <c r="O64" s="93" t="s">
        <v>73</v>
      </c>
      <c r="P64" s="127">
        <v>1.24948084E-2</v>
      </c>
      <c r="Q64" s="97"/>
      <c r="R64" s="98"/>
    </row>
    <row r="65" spans="2:18">
      <c r="B65" s="92" t="s">
        <v>105</v>
      </c>
      <c r="C65" s="93" t="s">
        <v>113</v>
      </c>
      <c r="D65" s="94" t="s">
        <v>70</v>
      </c>
      <c r="E65" s="93" t="s">
        <v>71</v>
      </c>
      <c r="F65" s="95">
        <v>43416.590173610952</v>
      </c>
      <c r="G65" s="95">
        <v>43990</v>
      </c>
      <c r="H65" s="94" t="s">
        <v>72</v>
      </c>
      <c r="I65" s="114">
        <v>17649973</v>
      </c>
      <c r="J65" s="115">
        <v>15179836</v>
      </c>
      <c r="K65" s="114">
        <v>14628390.229616307</v>
      </c>
      <c r="L65" s="115">
        <v>17649973</v>
      </c>
      <c r="M65" s="96">
        <v>0.74706436736399995</v>
      </c>
      <c r="N65" s="126">
        <v>9.9874839416000007</v>
      </c>
      <c r="O65" s="93" t="s">
        <v>73</v>
      </c>
      <c r="P65" s="127">
        <v>1.7512953099999999E-2</v>
      </c>
      <c r="Q65" s="97"/>
      <c r="R65" s="98"/>
    </row>
    <row r="66" spans="2:18">
      <c r="B66" s="92" t="s">
        <v>105</v>
      </c>
      <c r="C66" s="93" t="s">
        <v>113</v>
      </c>
      <c r="D66" s="94" t="s">
        <v>70</v>
      </c>
      <c r="E66" s="93" t="s">
        <v>71</v>
      </c>
      <c r="F66" s="95">
        <v>43251.544363426045</v>
      </c>
      <c r="G66" s="95">
        <v>44683</v>
      </c>
      <c r="H66" s="94" t="s">
        <v>72</v>
      </c>
      <c r="I66" s="114">
        <v>117623013</v>
      </c>
      <c r="J66" s="115">
        <v>85322597</v>
      </c>
      <c r="K66" s="114">
        <v>87870229.699776351</v>
      </c>
      <c r="L66" s="115">
        <v>117623013</v>
      </c>
      <c r="M66" s="96">
        <v>0.80107121770900003</v>
      </c>
      <c r="N66" s="126">
        <v>10.241684447200001</v>
      </c>
      <c r="O66" s="93" t="s">
        <v>73</v>
      </c>
      <c r="P66" s="127">
        <v>0.18683471760000001</v>
      </c>
      <c r="Q66" s="97"/>
      <c r="R66" s="98"/>
    </row>
    <row r="67" spans="2:18">
      <c r="B67" s="92" t="s">
        <v>105</v>
      </c>
      <c r="C67" s="93" t="s">
        <v>113</v>
      </c>
      <c r="D67" s="94" t="s">
        <v>70</v>
      </c>
      <c r="E67" s="93" t="s">
        <v>71</v>
      </c>
      <c r="F67" s="95">
        <v>43493.65035879612</v>
      </c>
      <c r="G67" s="95">
        <v>44398</v>
      </c>
      <c r="H67" s="94" t="s">
        <v>72</v>
      </c>
      <c r="I67" s="114">
        <v>15609861</v>
      </c>
      <c r="J67" s="115">
        <v>12039452</v>
      </c>
      <c r="K67" s="114">
        <v>12287267.416128188</v>
      </c>
      <c r="L67" s="115">
        <v>15609861</v>
      </c>
      <c r="M67" s="96">
        <v>0.77667056559500003</v>
      </c>
      <c r="N67" s="126">
        <v>9.8335586940000006</v>
      </c>
      <c r="O67" s="93" t="s">
        <v>73</v>
      </c>
      <c r="P67" s="127">
        <v>8.6539067999999997E-2</v>
      </c>
      <c r="Q67" s="97"/>
      <c r="R67" s="98"/>
    </row>
    <row r="68" spans="2:18">
      <c r="B68" s="92" t="s">
        <v>105</v>
      </c>
      <c r="C68" s="93" t="s">
        <v>113</v>
      </c>
      <c r="D68" s="94" t="s">
        <v>70</v>
      </c>
      <c r="E68" s="93" t="s">
        <v>71</v>
      </c>
      <c r="F68" s="95">
        <v>43354.680243055336</v>
      </c>
      <c r="G68" s="95">
        <v>45827</v>
      </c>
      <c r="H68" s="94" t="s">
        <v>72</v>
      </c>
      <c r="I68" s="114">
        <v>38277419</v>
      </c>
      <c r="J68" s="115">
        <v>22651384</v>
      </c>
      <c r="K68" s="114">
        <v>22270786.592052843</v>
      </c>
      <c r="L68" s="115">
        <v>38277419</v>
      </c>
      <c r="M68" s="96">
        <v>0.74712462417100001</v>
      </c>
      <c r="N68" s="126">
        <v>9.9827165122999997</v>
      </c>
      <c r="O68" s="93" t="s">
        <v>73</v>
      </c>
      <c r="P68" s="127">
        <v>2.5020524E-3</v>
      </c>
      <c r="Q68" s="97"/>
      <c r="R68" s="98"/>
    </row>
    <row r="69" spans="2:18">
      <c r="B69" s="92" t="s">
        <v>105</v>
      </c>
      <c r="C69" s="93" t="s">
        <v>113</v>
      </c>
      <c r="D69" s="94" t="s">
        <v>70</v>
      </c>
      <c r="E69" s="93" t="s">
        <v>71</v>
      </c>
      <c r="F69" s="95">
        <v>43714.659652777947</v>
      </c>
      <c r="G69" s="95">
        <v>43990</v>
      </c>
      <c r="H69" s="94" t="s">
        <v>72</v>
      </c>
      <c r="I69" s="114">
        <v>4524274</v>
      </c>
      <c r="J69" s="115">
        <v>4131068</v>
      </c>
      <c r="K69" s="114">
        <v>4165208.3455014457</v>
      </c>
      <c r="L69" s="115">
        <v>4524274</v>
      </c>
      <c r="M69" s="96">
        <v>0.86720860443000003</v>
      </c>
      <c r="N69" s="126">
        <v>12.321851800999999</v>
      </c>
      <c r="O69" s="93" t="s">
        <v>73</v>
      </c>
      <c r="P69" s="127">
        <v>2.4497354700000001E-2</v>
      </c>
      <c r="Q69" s="97"/>
      <c r="R69" s="98"/>
    </row>
    <row r="70" spans="2:18">
      <c r="B70" s="92" t="s">
        <v>105</v>
      </c>
      <c r="C70" s="93" t="s">
        <v>113</v>
      </c>
      <c r="D70" s="94" t="s">
        <v>70</v>
      </c>
      <c r="E70" s="93" t="s">
        <v>71</v>
      </c>
      <c r="F70" s="95">
        <v>43418.609375</v>
      </c>
      <c r="G70" s="95">
        <v>43990</v>
      </c>
      <c r="H70" s="94" t="s">
        <v>72</v>
      </c>
      <c r="I70" s="114">
        <v>32778521</v>
      </c>
      <c r="J70" s="115">
        <v>28207043</v>
      </c>
      <c r="K70" s="114">
        <v>27166929.374305286</v>
      </c>
      <c r="L70" s="115">
        <v>32778521</v>
      </c>
      <c r="M70" s="96">
        <v>0.87400859333600001</v>
      </c>
      <c r="N70" s="126">
        <v>11.1117313388</v>
      </c>
      <c r="O70" s="93" t="s">
        <v>73</v>
      </c>
      <c r="P70" s="127">
        <v>6.2493879000000002E-3</v>
      </c>
      <c r="Q70" s="97"/>
      <c r="R70" s="98"/>
    </row>
    <row r="71" spans="2:18">
      <c r="B71" s="92" t="s">
        <v>105</v>
      </c>
      <c r="C71" s="93" t="s">
        <v>113</v>
      </c>
      <c r="D71" s="94" t="s">
        <v>70</v>
      </c>
      <c r="E71" s="93" t="s">
        <v>71</v>
      </c>
      <c r="F71" s="95">
        <v>43252.661192129832</v>
      </c>
      <c r="G71" s="95">
        <v>44683</v>
      </c>
      <c r="H71" s="94" t="s">
        <v>72</v>
      </c>
      <c r="I71" s="114">
        <v>22404382</v>
      </c>
      <c r="J71" s="115">
        <v>16256307</v>
      </c>
      <c r="K71" s="114">
        <v>16737269.942818597</v>
      </c>
      <c r="L71" s="115">
        <v>22404382</v>
      </c>
      <c r="M71" s="96">
        <v>0.74695463103600002</v>
      </c>
      <c r="N71" s="126">
        <v>9.9961680353000002</v>
      </c>
      <c r="O71" s="93" t="s">
        <v>73</v>
      </c>
      <c r="P71" s="127">
        <v>1.0005931399999999E-2</v>
      </c>
      <c r="Q71" s="97"/>
      <c r="R71" s="98"/>
    </row>
    <row r="72" spans="2:18" ht="15.75">
      <c r="B72" s="99" t="s">
        <v>75</v>
      </c>
      <c r="C72" s="100"/>
      <c r="D72" s="100"/>
      <c r="E72" s="100"/>
      <c r="F72" s="100"/>
      <c r="G72" s="100"/>
      <c r="H72" s="94"/>
      <c r="I72" s="116">
        <v>799184917</v>
      </c>
      <c r="J72" s="117">
        <v>632311368</v>
      </c>
      <c r="K72" s="116">
        <v>642429125.08432782</v>
      </c>
      <c r="L72" s="117">
        <v>799184917</v>
      </c>
      <c r="M72" s="97"/>
      <c r="N72" s="128"/>
      <c r="O72" s="97"/>
      <c r="P72" s="129">
        <v>0.76821988630000004</v>
      </c>
      <c r="Q72" s="100"/>
      <c r="R72" s="101"/>
    </row>
    <row r="73" spans="2:18">
      <c r="B73" s="92" t="s">
        <v>69</v>
      </c>
      <c r="C73" s="93" t="s">
        <v>79</v>
      </c>
      <c r="D73" s="94" t="s">
        <v>70</v>
      </c>
      <c r="E73" s="93" t="s">
        <v>71</v>
      </c>
      <c r="F73" s="95">
        <v>43749.659317129757</v>
      </c>
      <c r="G73" s="95">
        <v>46517</v>
      </c>
      <c r="H73" s="94" t="s">
        <v>72</v>
      </c>
      <c r="I73" s="114">
        <v>160963247</v>
      </c>
      <c r="J73" s="115">
        <v>92249219</v>
      </c>
      <c r="K73" s="114">
        <v>92403779.77949883</v>
      </c>
      <c r="L73" s="115">
        <v>160963247</v>
      </c>
      <c r="M73" s="96">
        <v>0.57406756822899996</v>
      </c>
      <c r="N73" s="126">
        <v>9.8438278038</v>
      </c>
      <c r="O73" s="93" t="s">
        <v>73</v>
      </c>
      <c r="P73" s="127">
        <v>0.1104968913</v>
      </c>
      <c r="Q73" s="97"/>
      <c r="R73" s="98"/>
    </row>
    <row r="74" spans="2:18" ht="15.75">
      <c r="B74" s="99" t="s">
        <v>80</v>
      </c>
      <c r="C74" s="100"/>
      <c r="D74" s="100"/>
      <c r="E74" s="100"/>
      <c r="F74" s="100"/>
      <c r="G74" s="100"/>
      <c r="H74" s="94"/>
      <c r="I74" s="116">
        <v>160963247</v>
      </c>
      <c r="J74" s="117">
        <v>92249219</v>
      </c>
      <c r="K74" s="116">
        <v>92403779.77949883</v>
      </c>
      <c r="L74" s="117">
        <v>160963247</v>
      </c>
      <c r="M74" s="97"/>
      <c r="N74" s="128"/>
      <c r="O74" s="97"/>
      <c r="P74" s="129">
        <v>0.1104968913</v>
      </c>
      <c r="Q74" s="100"/>
      <c r="R74" s="101"/>
    </row>
    <row r="75" spans="2:18">
      <c r="B75" s="92" t="s">
        <v>69</v>
      </c>
      <c r="C75" s="93" t="s">
        <v>81</v>
      </c>
      <c r="D75" s="94" t="s">
        <v>70</v>
      </c>
      <c r="E75" s="93" t="s">
        <v>71</v>
      </c>
      <c r="F75" s="95">
        <v>43873.639050926082</v>
      </c>
      <c r="G75" s="95">
        <v>45075</v>
      </c>
      <c r="H75" s="94" t="s">
        <v>72</v>
      </c>
      <c r="I75" s="114">
        <v>69318836</v>
      </c>
      <c r="J75" s="115">
        <v>54944270</v>
      </c>
      <c r="K75" s="114">
        <v>54486251.971099526</v>
      </c>
      <c r="L75" s="115">
        <v>69318836</v>
      </c>
      <c r="M75" s="96">
        <v>0.87015748393000003</v>
      </c>
      <c r="N75" s="126">
        <v>9.3083317261000005</v>
      </c>
      <c r="O75" s="93" t="s">
        <v>73</v>
      </c>
      <c r="P75" s="127">
        <v>0.1206026959</v>
      </c>
      <c r="Q75" s="97"/>
      <c r="R75" s="98"/>
    </row>
    <row r="76" spans="2:18">
      <c r="B76" s="92" t="s">
        <v>69</v>
      </c>
      <c r="C76" s="93" t="s">
        <v>81</v>
      </c>
      <c r="D76" s="94" t="s">
        <v>70</v>
      </c>
      <c r="E76" s="93" t="s">
        <v>71</v>
      </c>
      <c r="F76" s="95">
        <v>43803.619270833209</v>
      </c>
      <c r="G76" s="95">
        <v>44441</v>
      </c>
      <c r="H76" s="94" t="s">
        <v>72</v>
      </c>
      <c r="I76" s="114">
        <v>115904109</v>
      </c>
      <c r="J76" s="115">
        <v>100168962</v>
      </c>
      <c r="K76" s="114">
        <v>100854827.86456817</v>
      </c>
      <c r="L76" s="115">
        <v>115904109</v>
      </c>
      <c r="M76" s="96">
        <v>0.78602375797400004</v>
      </c>
      <c r="N76" s="126">
        <v>8.2432160839000002</v>
      </c>
      <c r="O76" s="93" t="s">
        <v>73</v>
      </c>
      <c r="P76" s="127">
        <v>6.5154926299999999E-2</v>
      </c>
      <c r="Q76" s="97"/>
      <c r="R76" s="98"/>
    </row>
    <row r="77" spans="2:18" ht="15.75">
      <c r="B77" s="99" t="s">
        <v>82</v>
      </c>
      <c r="C77" s="100"/>
      <c r="D77" s="100"/>
      <c r="E77" s="100"/>
      <c r="F77" s="100"/>
      <c r="G77" s="100"/>
      <c r="H77" s="94"/>
      <c r="I77" s="116">
        <v>185222945</v>
      </c>
      <c r="J77" s="117">
        <v>155113232</v>
      </c>
      <c r="K77" s="116">
        <v>155341079.8356677</v>
      </c>
      <c r="L77" s="117">
        <v>185222945</v>
      </c>
      <c r="M77" s="97"/>
      <c r="N77" s="128"/>
      <c r="O77" s="97"/>
      <c r="P77" s="129">
        <v>0.1857576222</v>
      </c>
      <c r="Q77" s="100"/>
      <c r="R77" s="101"/>
    </row>
    <row r="78" spans="2:18">
      <c r="B78" s="92" t="s">
        <v>69</v>
      </c>
      <c r="C78" s="93" t="s">
        <v>107</v>
      </c>
      <c r="D78" s="94" t="s">
        <v>70</v>
      </c>
      <c r="E78" s="93" t="s">
        <v>71</v>
      </c>
      <c r="F78" s="95">
        <v>43683.536168981344</v>
      </c>
      <c r="G78" s="95">
        <v>44298</v>
      </c>
      <c r="H78" s="94" t="s">
        <v>72</v>
      </c>
      <c r="I78" s="114">
        <v>178318151</v>
      </c>
      <c r="J78" s="115">
        <v>151709066</v>
      </c>
      <c r="K78" s="114">
        <v>153890759.74262214</v>
      </c>
      <c r="L78" s="115">
        <v>178318151</v>
      </c>
      <c r="M78" s="96">
        <v>0.72336142691100003</v>
      </c>
      <c r="N78" s="126">
        <v>10.0147161124</v>
      </c>
      <c r="O78" s="93" t="s">
        <v>73</v>
      </c>
      <c r="P78" s="127">
        <v>3.6315742800000002E-2</v>
      </c>
      <c r="Q78" s="97"/>
      <c r="R78" s="98"/>
    </row>
    <row r="79" spans="2:18">
      <c r="B79" s="92" t="s">
        <v>69</v>
      </c>
      <c r="C79" s="93" t="s">
        <v>107</v>
      </c>
      <c r="D79" s="94" t="s">
        <v>70</v>
      </c>
      <c r="E79" s="93" t="s">
        <v>71</v>
      </c>
      <c r="F79" s="95">
        <v>43689.631273148116</v>
      </c>
      <c r="G79" s="95">
        <v>44025</v>
      </c>
      <c r="H79" s="94" t="s">
        <v>72</v>
      </c>
      <c r="I79" s="114">
        <v>109098627</v>
      </c>
      <c r="J79" s="115">
        <v>100214280</v>
      </c>
      <c r="K79" s="114">
        <v>101854124.93248825</v>
      </c>
      <c r="L79" s="115">
        <v>109098627</v>
      </c>
      <c r="M79" s="96">
        <v>0.86301231186799998</v>
      </c>
      <c r="N79" s="126">
        <v>10.920720125600001</v>
      </c>
      <c r="O79" s="93" t="s">
        <v>73</v>
      </c>
      <c r="P79" s="127">
        <v>0.18402332229999999</v>
      </c>
      <c r="Q79" s="97"/>
      <c r="R79" s="98"/>
    </row>
    <row r="80" spans="2:18">
      <c r="B80" s="92" t="s">
        <v>69</v>
      </c>
      <c r="C80" s="93" t="s">
        <v>107</v>
      </c>
      <c r="D80" s="94" t="s">
        <v>70</v>
      </c>
      <c r="E80" s="93" t="s">
        <v>71</v>
      </c>
      <c r="F80" s="95">
        <v>43537.663321759086</v>
      </c>
      <c r="G80" s="95">
        <v>44508</v>
      </c>
      <c r="H80" s="94" t="s">
        <v>72</v>
      </c>
      <c r="I80" s="114">
        <v>181787673</v>
      </c>
      <c r="J80" s="115">
        <v>141501851</v>
      </c>
      <c r="K80" s="114">
        <v>142027463.68895945</v>
      </c>
      <c r="L80" s="115">
        <v>181787673</v>
      </c>
      <c r="M80" s="96">
        <v>0.93359676224400001</v>
      </c>
      <c r="N80" s="126">
        <v>10.037087057000001</v>
      </c>
      <c r="O80" s="93" t="s">
        <v>73</v>
      </c>
      <c r="P80" s="127">
        <v>0.1217976602</v>
      </c>
      <c r="Q80" s="97"/>
      <c r="R80" s="98"/>
    </row>
    <row r="81" spans="2:18">
      <c r="B81" s="92" t="s">
        <v>105</v>
      </c>
      <c r="C81" s="93" t="s">
        <v>107</v>
      </c>
      <c r="D81" s="94" t="s">
        <v>70</v>
      </c>
      <c r="E81" s="93" t="s">
        <v>71</v>
      </c>
      <c r="F81" s="95">
        <v>43593.664247685112</v>
      </c>
      <c r="G81" s="95">
        <v>44988</v>
      </c>
      <c r="H81" s="94" t="s">
        <v>72</v>
      </c>
      <c r="I81" s="114">
        <v>41983560</v>
      </c>
      <c r="J81" s="115">
        <v>30720308</v>
      </c>
      <c r="K81" s="114">
        <v>30369287.868414223</v>
      </c>
      <c r="L81" s="115">
        <v>41983560</v>
      </c>
      <c r="M81" s="96">
        <v>0.78128214826200004</v>
      </c>
      <c r="N81" s="126">
        <v>11.302500033199999</v>
      </c>
      <c r="O81" s="93" t="s">
        <v>73</v>
      </c>
      <c r="P81" s="127">
        <v>0.16983713489999999</v>
      </c>
      <c r="Q81" s="97"/>
      <c r="R81" s="98"/>
    </row>
    <row r="82" spans="2:18" ht="15.75">
      <c r="B82" s="99" t="s">
        <v>108</v>
      </c>
      <c r="C82" s="100"/>
      <c r="D82" s="100"/>
      <c r="E82" s="100"/>
      <c r="F82" s="100"/>
      <c r="G82" s="100"/>
      <c r="H82" s="94"/>
      <c r="I82" s="116">
        <v>511188011</v>
      </c>
      <c r="J82" s="117">
        <v>424145505</v>
      </c>
      <c r="K82" s="116">
        <v>428141636.23248404</v>
      </c>
      <c r="L82" s="117">
        <v>511188011</v>
      </c>
      <c r="M82" s="97"/>
      <c r="N82" s="128"/>
      <c r="O82" s="97"/>
      <c r="P82" s="129">
        <v>0.51197386020000002</v>
      </c>
      <c r="Q82" s="100"/>
      <c r="R82" s="101"/>
    </row>
    <row r="83" spans="2:18">
      <c r="B83" s="92" t="s">
        <v>69</v>
      </c>
      <c r="C83" s="93" t="s">
        <v>211</v>
      </c>
      <c r="D83" s="94" t="s">
        <v>70</v>
      </c>
      <c r="E83" s="93" t="s">
        <v>71</v>
      </c>
      <c r="F83" s="95">
        <v>43608.677870370448</v>
      </c>
      <c r="G83" s="95">
        <v>44698</v>
      </c>
      <c r="H83" s="94" t="s">
        <v>72</v>
      </c>
      <c r="I83" s="114">
        <v>131384932</v>
      </c>
      <c r="J83" s="115">
        <v>100028400</v>
      </c>
      <c r="K83" s="114">
        <v>101227953.42201951</v>
      </c>
      <c r="L83" s="115">
        <v>131384932</v>
      </c>
      <c r="M83" s="96">
        <v>0.97700574420200004</v>
      </c>
      <c r="N83" s="126">
        <v>12.896198441099999</v>
      </c>
      <c r="O83" s="93" t="s">
        <v>73</v>
      </c>
      <c r="P83" s="127">
        <v>0.1682046532</v>
      </c>
      <c r="Q83" s="97"/>
      <c r="R83" s="98"/>
    </row>
    <row r="84" spans="2:18">
      <c r="B84" s="92" t="s">
        <v>69</v>
      </c>
      <c r="C84" s="93" t="s">
        <v>211</v>
      </c>
      <c r="D84" s="94" t="s">
        <v>70</v>
      </c>
      <c r="E84" s="93" t="s">
        <v>71</v>
      </c>
      <c r="F84" s="95">
        <v>43608.673252314795</v>
      </c>
      <c r="G84" s="95">
        <v>44698</v>
      </c>
      <c r="H84" s="94" t="s">
        <v>72</v>
      </c>
      <c r="I84" s="114">
        <v>131384932</v>
      </c>
      <c r="J84" s="115">
        <v>100028400</v>
      </c>
      <c r="K84" s="114">
        <v>101227953.42201951</v>
      </c>
      <c r="L84" s="115">
        <v>131384932</v>
      </c>
      <c r="M84" s="96">
        <v>0.77046851477599998</v>
      </c>
      <c r="N84" s="126">
        <v>10.921338202999999</v>
      </c>
      <c r="O84" s="93" t="s">
        <v>73</v>
      </c>
      <c r="P84" s="127">
        <v>0.1210488812</v>
      </c>
      <c r="Q84" s="97"/>
      <c r="R84" s="98"/>
    </row>
    <row r="85" spans="2:18">
      <c r="B85" s="92" t="s">
        <v>69</v>
      </c>
      <c r="C85" s="93" t="s">
        <v>211</v>
      </c>
      <c r="D85" s="94" t="s">
        <v>70</v>
      </c>
      <c r="E85" s="93" t="s">
        <v>71</v>
      </c>
      <c r="F85" s="95">
        <v>43608.675416666549</v>
      </c>
      <c r="G85" s="95">
        <v>44698</v>
      </c>
      <c r="H85" s="94" t="s">
        <v>72</v>
      </c>
      <c r="I85" s="114">
        <v>131384932</v>
      </c>
      <c r="J85" s="115">
        <v>100028400</v>
      </c>
      <c r="K85" s="114">
        <v>101227953.42201951</v>
      </c>
      <c r="L85" s="115">
        <v>131384932</v>
      </c>
      <c r="M85" s="96">
        <v>0.77046851477599998</v>
      </c>
      <c r="N85" s="126">
        <v>10.921338202999999</v>
      </c>
      <c r="O85" s="93" t="s">
        <v>73</v>
      </c>
      <c r="P85" s="127">
        <v>0.1210488812</v>
      </c>
      <c r="Q85" s="97"/>
      <c r="R85" s="98"/>
    </row>
    <row r="86" spans="2:18">
      <c r="B86" s="92" t="s">
        <v>69</v>
      </c>
      <c r="C86" s="93" t="s">
        <v>211</v>
      </c>
      <c r="D86" s="94" t="s">
        <v>70</v>
      </c>
      <c r="E86" s="93" t="s">
        <v>71</v>
      </c>
      <c r="F86" s="95">
        <v>43608.670624999795</v>
      </c>
      <c r="G86" s="95">
        <v>44698</v>
      </c>
      <c r="H86" s="94" t="s">
        <v>72</v>
      </c>
      <c r="I86" s="114">
        <v>131384932</v>
      </c>
      <c r="J86" s="115">
        <v>100028400</v>
      </c>
      <c r="K86" s="114">
        <v>101227953.42201951</v>
      </c>
      <c r="L86" s="115">
        <v>131384932</v>
      </c>
      <c r="M86" s="96">
        <v>0.77046851477599998</v>
      </c>
      <c r="N86" s="126">
        <v>10.921338202999999</v>
      </c>
      <c r="O86" s="93" t="s">
        <v>73</v>
      </c>
      <c r="P86" s="127">
        <v>0.1210488812</v>
      </c>
      <c r="Q86" s="97"/>
      <c r="R86" s="98"/>
    </row>
    <row r="87" spans="2:18">
      <c r="B87" s="92" t="s">
        <v>69</v>
      </c>
      <c r="C87" s="93" t="s">
        <v>211</v>
      </c>
      <c r="D87" s="94" t="s">
        <v>70</v>
      </c>
      <c r="E87" s="93" t="s">
        <v>71</v>
      </c>
      <c r="F87" s="95">
        <v>43608.66828703694</v>
      </c>
      <c r="G87" s="95">
        <v>44698</v>
      </c>
      <c r="H87" s="94" t="s">
        <v>72</v>
      </c>
      <c r="I87" s="114">
        <v>131384932</v>
      </c>
      <c r="J87" s="115">
        <v>100028400</v>
      </c>
      <c r="K87" s="114">
        <v>101227953.42201951</v>
      </c>
      <c r="L87" s="115">
        <v>131384932</v>
      </c>
      <c r="M87" s="96">
        <v>0.77046851477599998</v>
      </c>
      <c r="N87" s="126">
        <v>10.921338202999999</v>
      </c>
      <c r="O87" s="93" t="s">
        <v>73</v>
      </c>
      <c r="P87" s="127">
        <v>0.1210488812</v>
      </c>
      <c r="Q87" s="97"/>
      <c r="R87" s="98"/>
    </row>
    <row r="88" spans="2:18">
      <c r="B88" s="92" t="s">
        <v>69</v>
      </c>
      <c r="C88" s="93" t="s">
        <v>211</v>
      </c>
      <c r="D88" s="94" t="s">
        <v>70</v>
      </c>
      <c r="E88" s="93" t="s">
        <v>71</v>
      </c>
      <c r="F88" s="95">
        <v>43811.708981481381</v>
      </c>
      <c r="G88" s="95">
        <v>43991</v>
      </c>
      <c r="H88" s="94" t="s">
        <v>72</v>
      </c>
      <c r="I88" s="114">
        <v>143972838</v>
      </c>
      <c r="J88" s="115">
        <v>135613125</v>
      </c>
      <c r="K88" s="114">
        <v>140662289.73509997</v>
      </c>
      <c r="L88" s="115">
        <v>143972838</v>
      </c>
      <c r="M88" s="96">
        <v>0.77046851477599998</v>
      </c>
      <c r="N88" s="126">
        <v>10.921338202999999</v>
      </c>
      <c r="O88" s="93" t="s">
        <v>73</v>
      </c>
      <c r="P88" s="127">
        <v>0.1210488812</v>
      </c>
      <c r="Q88" s="97"/>
      <c r="R88" s="98"/>
    </row>
    <row r="89" spans="2:18">
      <c r="B89" s="92" t="s">
        <v>69</v>
      </c>
      <c r="C89" s="93" t="s">
        <v>211</v>
      </c>
      <c r="D89" s="94" t="s">
        <v>70</v>
      </c>
      <c r="E89" s="93" t="s">
        <v>71</v>
      </c>
      <c r="F89" s="95">
        <v>43608.674444444478</v>
      </c>
      <c r="G89" s="95">
        <v>44698</v>
      </c>
      <c r="H89" s="94" t="s">
        <v>72</v>
      </c>
      <c r="I89" s="114">
        <v>131384932</v>
      </c>
      <c r="J89" s="115">
        <v>100028400</v>
      </c>
      <c r="K89" s="114">
        <v>101227953.42201951</v>
      </c>
      <c r="L89" s="115">
        <v>131384932</v>
      </c>
      <c r="M89" s="96">
        <v>0.77046851477599998</v>
      </c>
      <c r="N89" s="126">
        <v>10.921338202999999</v>
      </c>
      <c r="O89" s="93" t="s">
        <v>73</v>
      </c>
      <c r="P89" s="127">
        <v>0.1210488812</v>
      </c>
      <c r="Q89" s="97"/>
      <c r="R89" s="98"/>
    </row>
    <row r="90" spans="2:18">
      <c r="B90" s="92" t="s">
        <v>69</v>
      </c>
      <c r="C90" s="93" t="s">
        <v>211</v>
      </c>
      <c r="D90" s="94" t="s">
        <v>70</v>
      </c>
      <c r="E90" s="93" t="s">
        <v>71</v>
      </c>
      <c r="F90" s="95">
        <v>43644.604571759235</v>
      </c>
      <c r="G90" s="95">
        <v>44236</v>
      </c>
      <c r="H90" s="94" t="s">
        <v>72</v>
      </c>
      <c r="I90" s="114">
        <v>235095892</v>
      </c>
      <c r="J90" s="115">
        <v>199553327</v>
      </c>
      <c r="K90" s="114">
        <v>200615359.30582967</v>
      </c>
      <c r="L90" s="115">
        <v>235095892</v>
      </c>
      <c r="M90" s="96">
        <v>0.97700574420200004</v>
      </c>
      <c r="N90" s="126">
        <v>12.896198441099999</v>
      </c>
      <c r="O90" s="93" t="s">
        <v>73</v>
      </c>
      <c r="P90" s="127">
        <v>0.1682046532</v>
      </c>
      <c r="Q90" s="97"/>
      <c r="R90" s="98"/>
    </row>
    <row r="91" spans="2:18">
      <c r="B91" s="92" t="s">
        <v>69</v>
      </c>
      <c r="C91" s="93" t="s">
        <v>211</v>
      </c>
      <c r="D91" s="94" t="s">
        <v>70</v>
      </c>
      <c r="E91" s="93" t="s">
        <v>71</v>
      </c>
      <c r="F91" s="95">
        <v>43608.676782407332</v>
      </c>
      <c r="G91" s="95">
        <v>44698</v>
      </c>
      <c r="H91" s="94" t="s">
        <v>72</v>
      </c>
      <c r="I91" s="114">
        <v>131384932</v>
      </c>
      <c r="J91" s="115">
        <v>100028400</v>
      </c>
      <c r="K91" s="114">
        <v>101227953.42201951</v>
      </c>
      <c r="L91" s="115">
        <v>131384932</v>
      </c>
      <c r="M91" s="96">
        <v>0.85333417356100005</v>
      </c>
      <c r="N91" s="126">
        <v>11.571883487099999</v>
      </c>
      <c r="O91" s="93" t="s">
        <v>73</v>
      </c>
      <c r="P91" s="127">
        <v>0.2998710315</v>
      </c>
      <c r="Q91" s="97"/>
      <c r="R91" s="98"/>
    </row>
    <row r="92" spans="2:18">
      <c r="B92" s="92" t="s">
        <v>69</v>
      </c>
      <c r="C92" s="93" t="s">
        <v>211</v>
      </c>
      <c r="D92" s="94" t="s">
        <v>70</v>
      </c>
      <c r="E92" s="93" t="s">
        <v>71</v>
      </c>
      <c r="F92" s="95">
        <v>43608.672164351679</v>
      </c>
      <c r="G92" s="95">
        <v>44698</v>
      </c>
      <c r="H92" s="94" t="s">
        <v>72</v>
      </c>
      <c r="I92" s="114">
        <v>131384932</v>
      </c>
      <c r="J92" s="115">
        <v>100028400</v>
      </c>
      <c r="K92" s="114">
        <v>101227953.42201951</v>
      </c>
      <c r="L92" s="115">
        <v>131384932</v>
      </c>
      <c r="M92" s="96">
        <v>0.77046851477599998</v>
      </c>
      <c r="N92" s="126">
        <v>10.921338202999999</v>
      </c>
      <c r="O92" s="93" t="s">
        <v>73</v>
      </c>
      <c r="P92" s="127">
        <v>0.1210488812</v>
      </c>
      <c r="Q92" s="97"/>
      <c r="R92" s="98"/>
    </row>
    <row r="93" spans="2:18">
      <c r="B93" s="92" t="s">
        <v>69</v>
      </c>
      <c r="C93" s="93" t="s">
        <v>211</v>
      </c>
      <c r="D93" s="94" t="s">
        <v>70</v>
      </c>
      <c r="E93" s="93" t="s">
        <v>71</v>
      </c>
      <c r="F93" s="95">
        <v>43608.669664351735</v>
      </c>
      <c r="G93" s="95">
        <v>44698</v>
      </c>
      <c r="H93" s="94" t="s">
        <v>72</v>
      </c>
      <c r="I93" s="114">
        <v>131384932</v>
      </c>
      <c r="J93" s="115">
        <v>100028400</v>
      </c>
      <c r="K93" s="114">
        <v>101227953.42201951</v>
      </c>
      <c r="L93" s="115">
        <v>131384932</v>
      </c>
      <c r="M93" s="96">
        <v>0.77046851477599998</v>
      </c>
      <c r="N93" s="126">
        <v>10.921338202999999</v>
      </c>
      <c r="O93" s="93" t="s">
        <v>73</v>
      </c>
      <c r="P93" s="127">
        <v>0.1210488812</v>
      </c>
      <c r="Q93" s="97"/>
      <c r="R93" s="98"/>
    </row>
    <row r="94" spans="2:18">
      <c r="B94" s="92" t="s">
        <v>69</v>
      </c>
      <c r="C94" s="93" t="s">
        <v>211</v>
      </c>
      <c r="D94" s="94" t="s">
        <v>70</v>
      </c>
      <c r="E94" s="93" t="s">
        <v>71</v>
      </c>
      <c r="F94" s="95">
        <v>43608.667268518358</v>
      </c>
      <c r="G94" s="95">
        <v>44698</v>
      </c>
      <c r="H94" s="94" t="s">
        <v>72</v>
      </c>
      <c r="I94" s="114">
        <v>131384932</v>
      </c>
      <c r="J94" s="115">
        <v>100028400</v>
      </c>
      <c r="K94" s="114">
        <v>101227953.42201951</v>
      </c>
      <c r="L94" s="115">
        <v>131384932</v>
      </c>
      <c r="M94" s="96">
        <v>0.77046851477599998</v>
      </c>
      <c r="N94" s="126">
        <v>10.921338202999999</v>
      </c>
      <c r="O94" s="93" t="s">
        <v>73</v>
      </c>
      <c r="P94" s="127">
        <v>0.1210488812</v>
      </c>
      <c r="Q94" s="97"/>
      <c r="R94" s="98"/>
    </row>
    <row r="95" spans="2:18">
      <c r="B95" s="92" t="s">
        <v>69</v>
      </c>
      <c r="C95" s="93" t="s">
        <v>211</v>
      </c>
      <c r="D95" s="94" t="s">
        <v>70</v>
      </c>
      <c r="E95" s="93" t="s">
        <v>71</v>
      </c>
      <c r="F95" s="95">
        <v>43811.707939814776</v>
      </c>
      <c r="G95" s="95">
        <v>43991</v>
      </c>
      <c r="H95" s="94" t="s">
        <v>72</v>
      </c>
      <c r="I95" s="114">
        <v>143972838</v>
      </c>
      <c r="J95" s="115">
        <v>135613125</v>
      </c>
      <c r="K95" s="114">
        <v>140662289.73509997</v>
      </c>
      <c r="L95" s="115">
        <v>143972838</v>
      </c>
      <c r="M95" s="96">
        <v>0.77046851477599998</v>
      </c>
      <c r="N95" s="126">
        <v>10.921338202999999</v>
      </c>
      <c r="O95" s="93" t="s">
        <v>73</v>
      </c>
      <c r="P95" s="127">
        <v>0.1210488812</v>
      </c>
      <c r="Q95" s="97"/>
      <c r="R95" s="98"/>
    </row>
    <row r="96" spans="2:18">
      <c r="B96" s="92" t="s">
        <v>69</v>
      </c>
      <c r="C96" s="93" t="s">
        <v>211</v>
      </c>
      <c r="D96" s="94" t="s">
        <v>70</v>
      </c>
      <c r="E96" s="93" t="s">
        <v>71</v>
      </c>
      <c r="F96" s="95">
        <v>43608.678125000093</v>
      </c>
      <c r="G96" s="95">
        <v>44698</v>
      </c>
      <c r="H96" s="94" t="s">
        <v>72</v>
      </c>
      <c r="I96" s="114">
        <v>131384932</v>
      </c>
      <c r="J96" s="115">
        <v>100028400</v>
      </c>
      <c r="K96" s="114">
        <v>101227953.42201951</v>
      </c>
      <c r="L96" s="115">
        <v>131384932</v>
      </c>
      <c r="M96" s="96">
        <v>0.97700574420200004</v>
      </c>
      <c r="N96" s="126">
        <v>12.896198441099999</v>
      </c>
      <c r="O96" s="93" t="s">
        <v>73</v>
      </c>
      <c r="P96" s="127">
        <v>0.1682046532</v>
      </c>
      <c r="Q96" s="97"/>
      <c r="R96" s="98"/>
    </row>
    <row r="97" spans="2:18">
      <c r="B97" s="92" t="s">
        <v>69</v>
      </c>
      <c r="C97" s="93" t="s">
        <v>211</v>
      </c>
      <c r="D97" s="94" t="s">
        <v>70</v>
      </c>
      <c r="E97" s="93" t="s">
        <v>71</v>
      </c>
      <c r="F97" s="95">
        <v>43608.673541666474</v>
      </c>
      <c r="G97" s="95">
        <v>44698</v>
      </c>
      <c r="H97" s="94" t="s">
        <v>72</v>
      </c>
      <c r="I97" s="114">
        <v>131384932</v>
      </c>
      <c r="J97" s="115">
        <v>100028400</v>
      </c>
      <c r="K97" s="114">
        <v>101227953.42201951</v>
      </c>
      <c r="L97" s="115">
        <v>131384932</v>
      </c>
      <c r="M97" s="96">
        <v>0.77046851477599998</v>
      </c>
      <c r="N97" s="126">
        <v>10.921338202999999</v>
      </c>
      <c r="O97" s="93" t="s">
        <v>73</v>
      </c>
      <c r="P97" s="127">
        <v>0.1210488812</v>
      </c>
      <c r="Q97" s="97"/>
      <c r="R97" s="98"/>
    </row>
    <row r="98" spans="2:18" ht="14.25" customHeight="1">
      <c r="B98" s="92" t="s">
        <v>69</v>
      </c>
      <c r="C98" s="93" t="s">
        <v>211</v>
      </c>
      <c r="D98" s="94" t="s">
        <v>70</v>
      </c>
      <c r="E98" s="93" t="s">
        <v>71</v>
      </c>
      <c r="F98" s="95">
        <v>43608.675821759272</v>
      </c>
      <c r="G98" s="95">
        <v>44698</v>
      </c>
      <c r="H98" s="94" t="s">
        <v>72</v>
      </c>
      <c r="I98" s="114">
        <v>131384932</v>
      </c>
      <c r="J98" s="115">
        <v>100028400</v>
      </c>
      <c r="K98" s="114">
        <v>101227953.42201951</v>
      </c>
      <c r="L98" s="115">
        <v>131384932</v>
      </c>
      <c r="M98" s="96">
        <v>0.90172504951999999</v>
      </c>
      <c r="N98" s="126">
        <v>10.650757735399999</v>
      </c>
      <c r="O98" s="93" t="s">
        <v>73</v>
      </c>
      <c r="P98" s="127">
        <v>0.18272758629999999</v>
      </c>
      <c r="Q98" s="97"/>
      <c r="R98" s="98"/>
    </row>
    <row r="99" spans="2:18">
      <c r="B99" s="92" t="s">
        <v>69</v>
      </c>
      <c r="C99" s="93" t="s">
        <v>211</v>
      </c>
      <c r="D99" s="94" t="s">
        <v>70</v>
      </c>
      <c r="E99" s="93" t="s">
        <v>71</v>
      </c>
      <c r="F99" s="95">
        <v>43608.670983796474</v>
      </c>
      <c r="G99" s="95">
        <v>44698</v>
      </c>
      <c r="H99" s="94" t="s">
        <v>72</v>
      </c>
      <c r="I99" s="114">
        <v>131384932</v>
      </c>
      <c r="J99" s="115">
        <v>100028400</v>
      </c>
      <c r="K99" s="114">
        <v>101227953.42201951</v>
      </c>
      <c r="L99" s="115">
        <v>131384932</v>
      </c>
      <c r="M99" s="96">
        <v>0.77046851477599998</v>
      </c>
      <c r="N99" s="126">
        <v>10.921338202999999</v>
      </c>
      <c r="O99" s="93" t="s">
        <v>73</v>
      </c>
      <c r="P99" s="127">
        <v>0.1210488812</v>
      </c>
      <c r="Q99" s="97"/>
      <c r="R99" s="98"/>
    </row>
    <row r="100" spans="2:18">
      <c r="B100" s="92" t="s">
        <v>69</v>
      </c>
      <c r="C100" s="93" t="s">
        <v>211</v>
      </c>
      <c r="D100" s="94" t="s">
        <v>70</v>
      </c>
      <c r="E100" s="93" t="s">
        <v>71</v>
      </c>
      <c r="F100" s="95">
        <v>43608.668587963097</v>
      </c>
      <c r="G100" s="95">
        <v>44698</v>
      </c>
      <c r="H100" s="94" t="s">
        <v>72</v>
      </c>
      <c r="I100" s="114">
        <v>131384932</v>
      </c>
      <c r="J100" s="115">
        <v>100028400</v>
      </c>
      <c r="K100" s="114">
        <v>101227953.42201951</v>
      </c>
      <c r="L100" s="115">
        <v>131384932</v>
      </c>
      <c r="M100" s="96">
        <v>0.77046851477599998</v>
      </c>
      <c r="N100" s="126">
        <v>10.921338202999999</v>
      </c>
      <c r="O100" s="93" t="s">
        <v>73</v>
      </c>
      <c r="P100" s="127">
        <v>0.1210488812</v>
      </c>
      <c r="Q100" s="97"/>
      <c r="R100" s="98"/>
    </row>
    <row r="101" spans="2:18">
      <c r="B101" s="92" t="s">
        <v>69</v>
      </c>
      <c r="C101" s="93" t="s">
        <v>211</v>
      </c>
      <c r="D101" s="94" t="s">
        <v>70</v>
      </c>
      <c r="E101" s="93" t="s">
        <v>71</v>
      </c>
      <c r="F101" s="95">
        <v>43811.709293981548</v>
      </c>
      <c r="G101" s="95">
        <v>43991</v>
      </c>
      <c r="H101" s="94" t="s">
        <v>72</v>
      </c>
      <c r="I101" s="114">
        <v>143972838</v>
      </c>
      <c r="J101" s="115">
        <v>135613125</v>
      </c>
      <c r="K101" s="114">
        <v>140662289.73509997</v>
      </c>
      <c r="L101" s="115">
        <v>143972838</v>
      </c>
      <c r="M101" s="96">
        <v>0.77046851477599998</v>
      </c>
      <c r="N101" s="126">
        <v>10.921338202999999</v>
      </c>
      <c r="O101" s="93" t="s">
        <v>73</v>
      </c>
      <c r="P101" s="127">
        <v>0.1210488812</v>
      </c>
      <c r="Q101" s="97"/>
      <c r="R101" s="98"/>
    </row>
    <row r="102" spans="2:18">
      <c r="B102" s="92" t="s">
        <v>69</v>
      </c>
      <c r="C102" s="93" t="s">
        <v>211</v>
      </c>
      <c r="D102" s="94" t="s">
        <v>70</v>
      </c>
      <c r="E102" s="93" t="s">
        <v>71</v>
      </c>
      <c r="F102" s="95">
        <v>43608.674780092668</v>
      </c>
      <c r="G102" s="95">
        <v>44698</v>
      </c>
      <c r="H102" s="94" t="s">
        <v>72</v>
      </c>
      <c r="I102" s="114">
        <v>131384932</v>
      </c>
      <c r="J102" s="115">
        <v>100028400</v>
      </c>
      <c r="K102" s="114">
        <v>101227953.42201951</v>
      </c>
      <c r="L102" s="115">
        <v>131384932</v>
      </c>
      <c r="M102" s="96">
        <v>0.77046851477599998</v>
      </c>
      <c r="N102" s="126">
        <v>10.921338202999999</v>
      </c>
      <c r="O102" s="93" t="s">
        <v>73</v>
      </c>
      <c r="P102" s="127">
        <v>0.1210488812</v>
      </c>
      <c r="Q102" s="97"/>
      <c r="R102" s="98"/>
    </row>
    <row r="103" spans="2:18">
      <c r="B103" s="92" t="s">
        <v>69</v>
      </c>
      <c r="C103" s="93" t="s">
        <v>211</v>
      </c>
      <c r="D103" s="94" t="s">
        <v>70</v>
      </c>
      <c r="E103" s="93" t="s">
        <v>71</v>
      </c>
      <c r="F103" s="95">
        <v>43644.606377314776</v>
      </c>
      <c r="G103" s="95">
        <v>44236</v>
      </c>
      <c r="H103" s="94" t="s">
        <v>72</v>
      </c>
      <c r="I103" s="114">
        <v>293869864</v>
      </c>
      <c r="J103" s="115">
        <v>249441657</v>
      </c>
      <c r="K103" s="114">
        <v>250769197.53100634</v>
      </c>
      <c r="L103" s="115">
        <v>293869864</v>
      </c>
      <c r="M103" s="96">
        <v>0.94341582239199995</v>
      </c>
      <c r="N103" s="126">
        <v>10.13381285</v>
      </c>
      <c r="O103" s="93" t="s">
        <v>73</v>
      </c>
      <c r="P103" s="127">
        <v>0.18252707300000001</v>
      </c>
      <c r="Q103" s="97"/>
      <c r="R103" s="98"/>
    </row>
    <row r="104" spans="2:18">
      <c r="B104" s="92" t="s">
        <v>69</v>
      </c>
      <c r="C104" s="93" t="s">
        <v>211</v>
      </c>
      <c r="D104" s="94" t="s">
        <v>70</v>
      </c>
      <c r="E104" s="93" t="s">
        <v>71</v>
      </c>
      <c r="F104" s="95">
        <v>43608.677187500056</v>
      </c>
      <c r="G104" s="95">
        <v>44698</v>
      </c>
      <c r="H104" s="94" t="s">
        <v>72</v>
      </c>
      <c r="I104" s="114">
        <v>131384932</v>
      </c>
      <c r="J104" s="115">
        <v>100028400</v>
      </c>
      <c r="K104" s="114">
        <v>101227953.42201951</v>
      </c>
      <c r="L104" s="115">
        <v>131384932</v>
      </c>
      <c r="M104" s="96">
        <v>0.77046851477599998</v>
      </c>
      <c r="N104" s="126">
        <v>10.921338202999999</v>
      </c>
      <c r="O104" s="93" t="s">
        <v>73</v>
      </c>
      <c r="P104" s="127">
        <v>0.1210488812</v>
      </c>
      <c r="Q104" s="97"/>
      <c r="R104" s="98"/>
    </row>
    <row r="105" spans="2:18">
      <c r="B105" s="92" t="s">
        <v>69</v>
      </c>
      <c r="C105" s="93" t="s">
        <v>211</v>
      </c>
      <c r="D105" s="94" t="s">
        <v>70</v>
      </c>
      <c r="E105" s="93" t="s">
        <v>71</v>
      </c>
      <c r="F105" s="95">
        <v>43608.672476851847</v>
      </c>
      <c r="G105" s="95">
        <v>44698</v>
      </c>
      <c r="H105" s="94" t="s">
        <v>72</v>
      </c>
      <c r="I105" s="114">
        <v>131384932</v>
      </c>
      <c r="J105" s="115">
        <v>100028400</v>
      </c>
      <c r="K105" s="114">
        <v>101227953.42201951</v>
      </c>
      <c r="L105" s="115">
        <v>131384932</v>
      </c>
      <c r="M105" s="96">
        <v>0.77046851477599998</v>
      </c>
      <c r="N105" s="126">
        <v>10.921338202999999</v>
      </c>
      <c r="O105" s="93" t="s">
        <v>73</v>
      </c>
      <c r="P105" s="127">
        <v>0.1210488812</v>
      </c>
      <c r="Q105" s="97"/>
      <c r="R105" s="98"/>
    </row>
    <row r="106" spans="2:18">
      <c r="B106" s="92" t="s">
        <v>69</v>
      </c>
      <c r="C106" s="93" t="s">
        <v>211</v>
      </c>
      <c r="D106" s="94" t="s">
        <v>70</v>
      </c>
      <c r="E106" s="93" t="s">
        <v>71</v>
      </c>
      <c r="F106" s="95">
        <v>43608.670011573937</v>
      </c>
      <c r="G106" s="95">
        <v>44698</v>
      </c>
      <c r="H106" s="94" t="s">
        <v>72</v>
      </c>
      <c r="I106" s="114">
        <v>131384932</v>
      </c>
      <c r="J106" s="115">
        <v>100028400</v>
      </c>
      <c r="K106" s="114">
        <v>101227953.42201951</v>
      </c>
      <c r="L106" s="115">
        <v>131384932</v>
      </c>
      <c r="M106" s="96">
        <v>0.77046851477599998</v>
      </c>
      <c r="N106" s="126">
        <v>10.921338202999999</v>
      </c>
      <c r="O106" s="93" t="s">
        <v>73</v>
      </c>
      <c r="P106" s="127">
        <v>0.1210488812</v>
      </c>
      <c r="Q106" s="97"/>
      <c r="R106" s="98"/>
    </row>
    <row r="107" spans="2:18">
      <c r="B107" s="92" t="s">
        <v>69</v>
      </c>
      <c r="C107" s="93" t="s">
        <v>211</v>
      </c>
      <c r="D107" s="94" t="s">
        <v>70</v>
      </c>
      <c r="E107" s="93" t="s">
        <v>71</v>
      </c>
      <c r="F107" s="95">
        <v>43608.667581018526</v>
      </c>
      <c r="G107" s="95">
        <v>44698</v>
      </c>
      <c r="H107" s="94" t="s">
        <v>72</v>
      </c>
      <c r="I107" s="114">
        <v>131384932</v>
      </c>
      <c r="J107" s="115">
        <v>100028400</v>
      </c>
      <c r="K107" s="114">
        <v>101227953.42201951</v>
      </c>
      <c r="L107" s="115">
        <v>131384932</v>
      </c>
      <c r="M107" s="96">
        <v>0.77046851477599998</v>
      </c>
      <c r="N107" s="126">
        <v>10.921338202999999</v>
      </c>
      <c r="O107" s="93" t="s">
        <v>73</v>
      </c>
      <c r="P107" s="127">
        <v>0.1210488812</v>
      </c>
      <c r="Q107" s="97"/>
      <c r="R107" s="98"/>
    </row>
    <row r="108" spans="2:18">
      <c r="B108" s="92" t="s">
        <v>69</v>
      </c>
      <c r="C108" s="93" t="s">
        <v>211</v>
      </c>
      <c r="D108" s="94" t="s">
        <v>70</v>
      </c>
      <c r="E108" s="93" t="s">
        <v>71</v>
      </c>
      <c r="F108" s="95">
        <v>43811.708263888955</v>
      </c>
      <c r="G108" s="95">
        <v>43991</v>
      </c>
      <c r="H108" s="94" t="s">
        <v>72</v>
      </c>
      <c r="I108" s="114">
        <v>143972838</v>
      </c>
      <c r="J108" s="115">
        <v>135613125</v>
      </c>
      <c r="K108" s="114">
        <v>140662289.73509997</v>
      </c>
      <c r="L108" s="115">
        <v>143972838</v>
      </c>
      <c r="M108" s="96">
        <v>0.77046851477599998</v>
      </c>
      <c r="N108" s="126">
        <v>10.921338202999999</v>
      </c>
      <c r="O108" s="93" t="s">
        <v>73</v>
      </c>
      <c r="P108" s="127">
        <v>0.1210488812</v>
      </c>
      <c r="Q108" s="97"/>
      <c r="R108" s="98"/>
    </row>
    <row r="109" spans="2:18">
      <c r="B109" s="92" t="s">
        <v>69</v>
      </c>
      <c r="C109" s="93" t="s">
        <v>211</v>
      </c>
      <c r="D109" s="94" t="s">
        <v>70</v>
      </c>
      <c r="E109" s="93" t="s">
        <v>71</v>
      </c>
      <c r="F109" s="95">
        <v>43608.673831018619</v>
      </c>
      <c r="G109" s="95">
        <v>44698</v>
      </c>
      <c r="H109" s="94" t="s">
        <v>72</v>
      </c>
      <c r="I109" s="114">
        <v>131384932</v>
      </c>
      <c r="J109" s="115">
        <v>100028400</v>
      </c>
      <c r="K109" s="114">
        <v>101227953.42201951</v>
      </c>
      <c r="L109" s="115">
        <v>131384932</v>
      </c>
      <c r="M109" s="96">
        <v>0.77046851477599998</v>
      </c>
      <c r="N109" s="126">
        <v>10.921338202999999</v>
      </c>
      <c r="O109" s="93" t="s">
        <v>73</v>
      </c>
      <c r="P109" s="127">
        <v>0.1210488812</v>
      </c>
      <c r="Q109" s="97"/>
      <c r="R109" s="98"/>
    </row>
    <row r="110" spans="2:18">
      <c r="B110" s="92" t="s">
        <v>69</v>
      </c>
      <c r="C110" s="93" t="s">
        <v>211</v>
      </c>
      <c r="D110" s="94" t="s">
        <v>70</v>
      </c>
      <c r="E110" s="93" t="s">
        <v>71</v>
      </c>
      <c r="F110" s="95">
        <v>43623.693090277724</v>
      </c>
      <c r="G110" s="95">
        <v>44046</v>
      </c>
      <c r="H110" s="94" t="s">
        <v>72</v>
      </c>
      <c r="I110" s="114">
        <v>169460959</v>
      </c>
      <c r="J110" s="115">
        <v>151627627</v>
      </c>
      <c r="K110" s="114">
        <v>152807191.64590031</v>
      </c>
      <c r="L110" s="115">
        <v>169460959</v>
      </c>
      <c r="M110" s="96">
        <v>0.97700574420200004</v>
      </c>
      <c r="N110" s="126">
        <v>12.896198441099999</v>
      </c>
      <c r="O110" s="93" t="s">
        <v>73</v>
      </c>
      <c r="P110" s="127">
        <v>0.1682046532</v>
      </c>
      <c r="Q110" s="97"/>
      <c r="R110" s="98"/>
    </row>
    <row r="111" spans="2:18">
      <c r="B111" s="92" t="s">
        <v>69</v>
      </c>
      <c r="C111" s="93" t="s">
        <v>211</v>
      </c>
      <c r="D111" s="94" t="s">
        <v>70</v>
      </c>
      <c r="E111" s="93" t="s">
        <v>71</v>
      </c>
      <c r="F111" s="95">
        <v>43608.676122684963</v>
      </c>
      <c r="G111" s="95">
        <v>44698</v>
      </c>
      <c r="H111" s="94" t="s">
        <v>72</v>
      </c>
      <c r="I111" s="114">
        <v>131384932</v>
      </c>
      <c r="J111" s="115">
        <v>100028400</v>
      </c>
      <c r="K111" s="114">
        <v>101227953.42201951</v>
      </c>
      <c r="L111" s="115">
        <v>131384932</v>
      </c>
      <c r="M111" s="96">
        <v>0.88002472193699999</v>
      </c>
      <c r="N111" s="126">
        <v>10.99999998</v>
      </c>
      <c r="O111" s="93" t="s">
        <v>73</v>
      </c>
      <c r="P111" s="127">
        <v>0.78925339620000001</v>
      </c>
      <c r="Q111" s="97"/>
      <c r="R111" s="98"/>
    </row>
    <row r="112" spans="2:18">
      <c r="B112" s="92" t="s">
        <v>69</v>
      </c>
      <c r="C112" s="93" t="s">
        <v>211</v>
      </c>
      <c r="D112" s="94" t="s">
        <v>70</v>
      </c>
      <c r="E112" s="93" t="s">
        <v>71</v>
      </c>
      <c r="F112" s="95">
        <v>43608.671296296176</v>
      </c>
      <c r="G112" s="95">
        <v>44698</v>
      </c>
      <c r="H112" s="94" t="s">
        <v>72</v>
      </c>
      <c r="I112" s="114">
        <v>131384932</v>
      </c>
      <c r="J112" s="115">
        <v>100028400</v>
      </c>
      <c r="K112" s="114">
        <v>101227953.42201951</v>
      </c>
      <c r="L112" s="115">
        <v>131384932</v>
      </c>
      <c r="M112" s="96">
        <v>0.77046851477599998</v>
      </c>
      <c r="N112" s="126">
        <v>10.921338202999999</v>
      </c>
      <c r="O112" s="93" t="s">
        <v>73</v>
      </c>
      <c r="P112" s="127">
        <v>0.1210488812</v>
      </c>
      <c r="Q112" s="97"/>
      <c r="R112" s="98"/>
    </row>
    <row r="113" spans="2:18">
      <c r="B113" s="92" t="s">
        <v>69</v>
      </c>
      <c r="C113" s="93" t="s">
        <v>211</v>
      </c>
      <c r="D113" s="94" t="s">
        <v>70</v>
      </c>
      <c r="E113" s="93" t="s">
        <v>71</v>
      </c>
      <c r="F113" s="95">
        <v>43608.669027777854</v>
      </c>
      <c r="G113" s="95">
        <v>44698</v>
      </c>
      <c r="H113" s="94" t="s">
        <v>72</v>
      </c>
      <c r="I113" s="114">
        <v>131384932</v>
      </c>
      <c r="J113" s="115">
        <v>100028400</v>
      </c>
      <c r="K113" s="114">
        <v>101227953.42201951</v>
      </c>
      <c r="L113" s="115">
        <v>131384932</v>
      </c>
      <c r="M113" s="96">
        <v>0.77046851477599998</v>
      </c>
      <c r="N113" s="126">
        <v>10.921338202999999</v>
      </c>
      <c r="O113" s="93" t="s">
        <v>73</v>
      </c>
      <c r="P113" s="127">
        <v>0.1210488812</v>
      </c>
      <c r="Q113" s="97"/>
      <c r="R113" s="98"/>
    </row>
    <row r="114" spans="2:18">
      <c r="B114" s="92" t="s">
        <v>69</v>
      </c>
      <c r="C114" s="93" t="s">
        <v>211</v>
      </c>
      <c r="D114" s="94" t="s">
        <v>70</v>
      </c>
      <c r="E114" s="93" t="s">
        <v>71</v>
      </c>
      <c r="F114" s="95">
        <v>43608.666597222444</v>
      </c>
      <c r="G114" s="95">
        <v>44698</v>
      </c>
      <c r="H114" s="94" t="s">
        <v>72</v>
      </c>
      <c r="I114" s="114">
        <v>131384932</v>
      </c>
      <c r="J114" s="115">
        <v>100028400</v>
      </c>
      <c r="K114" s="114">
        <v>101227953.42201951</v>
      </c>
      <c r="L114" s="115">
        <v>131384932</v>
      </c>
      <c r="M114" s="96">
        <v>0.77046851477599998</v>
      </c>
      <c r="N114" s="126">
        <v>10.921338202999999</v>
      </c>
      <c r="O114" s="93" t="s">
        <v>73</v>
      </c>
      <c r="P114" s="127">
        <v>0.1210488812</v>
      </c>
      <c r="Q114" s="97"/>
      <c r="R114" s="98"/>
    </row>
    <row r="115" spans="2:18">
      <c r="B115" s="92" t="s">
        <v>69</v>
      </c>
      <c r="C115" s="93" t="s">
        <v>211</v>
      </c>
      <c r="D115" s="94" t="s">
        <v>70</v>
      </c>
      <c r="E115" s="93" t="s">
        <v>71</v>
      </c>
      <c r="F115" s="95">
        <v>43784.667766203638</v>
      </c>
      <c r="G115" s="95">
        <v>44053</v>
      </c>
      <c r="H115" s="94" t="s">
        <v>72</v>
      </c>
      <c r="I115" s="114">
        <v>161794521</v>
      </c>
      <c r="J115" s="115">
        <v>150961294</v>
      </c>
      <c r="K115" s="114">
        <v>152639511.08771086</v>
      </c>
      <c r="L115" s="115">
        <v>161794521</v>
      </c>
      <c r="M115" s="96">
        <v>0.77046851477599998</v>
      </c>
      <c r="N115" s="126">
        <v>10.921338202999999</v>
      </c>
      <c r="O115" s="93" t="s">
        <v>73</v>
      </c>
      <c r="P115" s="127">
        <v>0.1210488812</v>
      </c>
      <c r="Q115" s="97"/>
      <c r="R115" s="98"/>
    </row>
    <row r="116" spans="2:18">
      <c r="B116" s="92" t="s">
        <v>69</v>
      </c>
      <c r="C116" s="93" t="s">
        <v>211</v>
      </c>
      <c r="D116" s="94" t="s">
        <v>70</v>
      </c>
      <c r="E116" s="93" t="s">
        <v>71</v>
      </c>
      <c r="F116" s="95">
        <v>43608.677581018303</v>
      </c>
      <c r="G116" s="95">
        <v>44698</v>
      </c>
      <c r="H116" s="94" t="s">
        <v>72</v>
      </c>
      <c r="I116" s="114">
        <v>131384932</v>
      </c>
      <c r="J116" s="115">
        <v>100028400</v>
      </c>
      <c r="K116" s="114">
        <v>101227953.42201951</v>
      </c>
      <c r="L116" s="115">
        <v>131384932</v>
      </c>
      <c r="M116" s="96">
        <v>0.97700574329400003</v>
      </c>
      <c r="N116" s="126">
        <v>12.8961989886</v>
      </c>
      <c r="O116" s="93" t="s">
        <v>73</v>
      </c>
      <c r="P116" s="127">
        <v>0.1877160292</v>
      </c>
      <c r="Q116" s="97"/>
      <c r="R116" s="98"/>
    </row>
    <row r="117" spans="2:18">
      <c r="B117" s="92" t="s">
        <v>69</v>
      </c>
      <c r="C117" s="93" t="s">
        <v>211</v>
      </c>
      <c r="D117" s="94" t="s">
        <v>70</v>
      </c>
      <c r="E117" s="93" t="s">
        <v>71</v>
      </c>
      <c r="F117" s="95">
        <v>43608.672951389104</v>
      </c>
      <c r="G117" s="95">
        <v>44698</v>
      </c>
      <c r="H117" s="94" t="s">
        <v>72</v>
      </c>
      <c r="I117" s="114">
        <v>131384932</v>
      </c>
      <c r="J117" s="115">
        <v>100028400</v>
      </c>
      <c r="K117" s="114">
        <v>101227953.42201951</v>
      </c>
      <c r="L117" s="115">
        <v>131384932</v>
      </c>
      <c r="M117" s="96">
        <v>0.77046851477599998</v>
      </c>
      <c r="N117" s="126">
        <v>10.921338202999999</v>
      </c>
      <c r="O117" s="93" t="s">
        <v>73</v>
      </c>
      <c r="P117" s="127">
        <v>0.1210488812</v>
      </c>
      <c r="Q117" s="97"/>
      <c r="R117" s="98"/>
    </row>
    <row r="118" spans="2:18">
      <c r="B118" s="92" t="s">
        <v>69</v>
      </c>
      <c r="C118" s="93" t="s">
        <v>211</v>
      </c>
      <c r="D118" s="94" t="s">
        <v>70</v>
      </c>
      <c r="E118" s="93" t="s">
        <v>71</v>
      </c>
      <c r="F118" s="95">
        <v>43608.675104166847</v>
      </c>
      <c r="G118" s="95">
        <v>44698</v>
      </c>
      <c r="H118" s="94" t="s">
        <v>72</v>
      </c>
      <c r="I118" s="114">
        <v>131384932</v>
      </c>
      <c r="J118" s="115">
        <v>100028400</v>
      </c>
      <c r="K118" s="114">
        <v>101227953.42201951</v>
      </c>
      <c r="L118" s="115">
        <v>131384932</v>
      </c>
      <c r="M118" s="96">
        <v>0.77046851477599998</v>
      </c>
      <c r="N118" s="126">
        <v>10.921338202999999</v>
      </c>
      <c r="O118" s="93" t="s">
        <v>73</v>
      </c>
      <c r="P118" s="127">
        <v>0.1210488812</v>
      </c>
      <c r="Q118" s="97"/>
      <c r="R118" s="98"/>
    </row>
    <row r="119" spans="2:18">
      <c r="B119" s="92" t="s">
        <v>69</v>
      </c>
      <c r="C119" s="93" t="s">
        <v>211</v>
      </c>
      <c r="D119" s="94" t="s">
        <v>70</v>
      </c>
      <c r="E119" s="93" t="s">
        <v>71</v>
      </c>
      <c r="F119" s="95">
        <v>43608.670335648116</v>
      </c>
      <c r="G119" s="95">
        <v>44698</v>
      </c>
      <c r="H119" s="94" t="s">
        <v>72</v>
      </c>
      <c r="I119" s="114">
        <v>131384932</v>
      </c>
      <c r="J119" s="115">
        <v>100028400</v>
      </c>
      <c r="K119" s="114">
        <v>101227953.42201951</v>
      </c>
      <c r="L119" s="115">
        <v>131384932</v>
      </c>
      <c r="M119" s="96">
        <v>0.77046851477599998</v>
      </c>
      <c r="N119" s="126">
        <v>10.921338202999999</v>
      </c>
      <c r="O119" s="93" t="s">
        <v>73</v>
      </c>
      <c r="P119" s="127">
        <v>0.1210488812</v>
      </c>
      <c r="Q119" s="97"/>
      <c r="R119" s="98"/>
    </row>
    <row r="120" spans="2:18">
      <c r="B120" s="92" t="s">
        <v>69</v>
      </c>
      <c r="C120" s="93" t="s">
        <v>211</v>
      </c>
      <c r="D120" s="94" t="s">
        <v>70</v>
      </c>
      <c r="E120" s="93" t="s">
        <v>71</v>
      </c>
      <c r="F120" s="95">
        <v>43608.667893518694</v>
      </c>
      <c r="G120" s="95">
        <v>44698</v>
      </c>
      <c r="H120" s="94" t="s">
        <v>72</v>
      </c>
      <c r="I120" s="114">
        <v>131384932</v>
      </c>
      <c r="J120" s="115">
        <v>100028400</v>
      </c>
      <c r="K120" s="114">
        <v>101227953.42201951</v>
      </c>
      <c r="L120" s="115">
        <v>131384932</v>
      </c>
      <c r="M120" s="96">
        <v>0.77046851477599998</v>
      </c>
      <c r="N120" s="126">
        <v>10.921338202999999</v>
      </c>
      <c r="O120" s="93" t="s">
        <v>73</v>
      </c>
      <c r="P120" s="127">
        <v>0.1210488812</v>
      </c>
      <c r="Q120" s="97"/>
      <c r="R120" s="98"/>
    </row>
    <row r="121" spans="2:18">
      <c r="B121" s="92" t="s">
        <v>69</v>
      </c>
      <c r="C121" s="93" t="s">
        <v>211</v>
      </c>
      <c r="D121" s="94" t="s">
        <v>70</v>
      </c>
      <c r="E121" s="93" t="s">
        <v>71</v>
      </c>
      <c r="F121" s="95">
        <v>43811.708599537145</v>
      </c>
      <c r="G121" s="95">
        <v>43991</v>
      </c>
      <c r="H121" s="94" t="s">
        <v>72</v>
      </c>
      <c r="I121" s="114">
        <v>143972838</v>
      </c>
      <c r="J121" s="115">
        <v>135613125</v>
      </c>
      <c r="K121" s="114">
        <v>140662289.73509997</v>
      </c>
      <c r="L121" s="115">
        <v>143972838</v>
      </c>
      <c r="M121" s="96">
        <v>0.77046851477599998</v>
      </c>
      <c r="N121" s="126">
        <v>10.921338202999999</v>
      </c>
      <c r="O121" s="93" t="s">
        <v>73</v>
      </c>
      <c r="P121" s="127">
        <v>0.1210488812</v>
      </c>
      <c r="Q121" s="97"/>
      <c r="R121" s="98"/>
    </row>
    <row r="122" spans="2:18">
      <c r="B122" s="92" t="s">
        <v>69</v>
      </c>
      <c r="C122" s="93" t="s">
        <v>211</v>
      </c>
      <c r="D122" s="94" t="s">
        <v>70</v>
      </c>
      <c r="E122" s="93" t="s">
        <v>71</v>
      </c>
      <c r="F122" s="95">
        <v>43608.67413194431</v>
      </c>
      <c r="G122" s="95">
        <v>44698</v>
      </c>
      <c r="H122" s="94" t="s">
        <v>72</v>
      </c>
      <c r="I122" s="114">
        <v>131384932</v>
      </c>
      <c r="J122" s="115">
        <v>100028400</v>
      </c>
      <c r="K122" s="114">
        <v>101227953.42201951</v>
      </c>
      <c r="L122" s="115">
        <v>131384932</v>
      </c>
      <c r="M122" s="96">
        <v>0.77046851477599998</v>
      </c>
      <c r="N122" s="126">
        <v>10.921338202999999</v>
      </c>
      <c r="O122" s="93" t="s">
        <v>73</v>
      </c>
      <c r="P122" s="127">
        <v>0.1210488812</v>
      </c>
      <c r="Q122" s="97"/>
      <c r="R122" s="98"/>
    </row>
    <row r="123" spans="2:18">
      <c r="B123" s="92" t="s">
        <v>69</v>
      </c>
      <c r="C123" s="93" t="s">
        <v>211</v>
      </c>
      <c r="D123" s="94" t="s">
        <v>70</v>
      </c>
      <c r="E123" s="93" t="s">
        <v>71</v>
      </c>
      <c r="F123" s="95">
        <v>43635.655497685075</v>
      </c>
      <c r="G123" s="95">
        <v>44368</v>
      </c>
      <c r="H123" s="94" t="s">
        <v>72</v>
      </c>
      <c r="I123" s="114">
        <v>750000000</v>
      </c>
      <c r="J123" s="115">
        <v>608194920</v>
      </c>
      <c r="K123" s="114">
        <v>660018541.45243442</v>
      </c>
      <c r="L123" s="115">
        <v>750000000</v>
      </c>
      <c r="M123" s="96">
        <v>0.97700574420200004</v>
      </c>
      <c r="N123" s="126">
        <v>12.896198441099999</v>
      </c>
      <c r="O123" s="93" t="s">
        <v>73</v>
      </c>
      <c r="P123" s="127">
        <v>0.1682046532</v>
      </c>
      <c r="Q123" s="97"/>
      <c r="R123" s="98"/>
    </row>
    <row r="124" spans="2:18">
      <c r="B124" s="92" t="s">
        <v>69</v>
      </c>
      <c r="C124" s="93" t="s">
        <v>211</v>
      </c>
      <c r="D124" s="94" t="s">
        <v>70</v>
      </c>
      <c r="E124" s="93" t="s">
        <v>71</v>
      </c>
      <c r="F124" s="95">
        <v>43608.676435185131</v>
      </c>
      <c r="G124" s="95">
        <v>44698</v>
      </c>
      <c r="H124" s="94" t="s">
        <v>72</v>
      </c>
      <c r="I124" s="114">
        <v>131384932</v>
      </c>
      <c r="J124" s="115">
        <v>100028400</v>
      </c>
      <c r="K124" s="114">
        <v>101227953.42201951</v>
      </c>
      <c r="L124" s="115">
        <v>131384932</v>
      </c>
      <c r="M124" s="96">
        <v>0.85333417610600004</v>
      </c>
      <c r="N124" s="126">
        <v>11.5718834976</v>
      </c>
      <c r="O124" s="93" t="s">
        <v>73</v>
      </c>
      <c r="P124" s="127">
        <v>0.23989682670000001</v>
      </c>
      <c r="Q124" s="97"/>
      <c r="R124" s="98"/>
    </row>
    <row r="125" spans="2:18">
      <c r="B125" s="92" t="s">
        <v>69</v>
      </c>
      <c r="C125" s="93" t="s">
        <v>211</v>
      </c>
      <c r="D125" s="94" t="s">
        <v>70</v>
      </c>
      <c r="E125" s="93" t="s">
        <v>71</v>
      </c>
      <c r="F125" s="95">
        <v>43608.671759259421</v>
      </c>
      <c r="G125" s="95">
        <v>44698</v>
      </c>
      <c r="H125" s="94" t="s">
        <v>72</v>
      </c>
      <c r="I125" s="114">
        <v>131384932</v>
      </c>
      <c r="J125" s="115">
        <v>100028400</v>
      </c>
      <c r="K125" s="114">
        <v>101227953.42201951</v>
      </c>
      <c r="L125" s="115">
        <v>131384932</v>
      </c>
      <c r="M125" s="96">
        <v>0.77046851477599998</v>
      </c>
      <c r="N125" s="126">
        <v>10.921338202999999</v>
      </c>
      <c r="O125" s="93" t="s">
        <v>73</v>
      </c>
      <c r="P125" s="127">
        <v>0.1210488812</v>
      </c>
      <c r="Q125" s="97"/>
      <c r="R125" s="98"/>
    </row>
    <row r="126" spans="2:18">
      <c r="B126" s="92" t="s">
        <v>69</v>
      </c>
      <c r="C126" s="93" t="s">
        <v>211</v>
      </c>
      <c r="D126" s="94" t="s">
        <v>70</v>
      </c>
      <c r="E126" s="93" t="s">
        <v>71</v>
      </c>
      <c r="F126" s="95">
        <v>43608.669328703545</v>
      </c>
      <c r="G126" s="95">
        <v>44698</v>
      </c>
      <c r="H126" s="94" t="s">
        <v>72</v>
      </c>
      <c r="I126" s="114">
        <v>131384932</v>
      </c>
      <c r="J126" s="115">
        <v>100028400</v>
      </c>
      <c r="K126" s="114">
        <v>101227953.42201951</v>
      </c>
      <c r="L126" s="115">
        <v>131384932</v>
      </c>
      <c r="M126" s="96">
        <v>0.77046851477599998</v>
      </c>
      <c r="N126" s="126">
        <v>10.921338202999999</v>
      </c>
      <c r="O126" s="93" t="s">
        <v>73</v>
      </c>
      <c r="P126" s="127">
        <v>0.1210488812</v>
      </c>
      <c r="Q126" s="97"/>
      <c r="R126" s="98"/>
    </row>
    <row r="127" spans="2:18">
      <c r="B127" s="92" t="s">
        <v>69</v>
      </c>
      <c r="C127" s="93" t="s">
        <v>211</v>
      </c>
      <c r="D127" s="94" t="s">
        <v>70</v>
      </c>
      <c r="E127" s="93" t="s">
        <v>71</v>
      </c>
      <c r="F127" s="95">
        <v>43608.666932870168</v>
      </c>
      <c r="G127" s="95">
        <v>44698</v>
      </c>
      <c r="H127" s="94" t="s">
        <v>72</v>
      </c>
      <c r="I127" s="114">
        <v>131384932</v>
      </c>
      <c r="J127" s="115">
        <v>100028400</v>
      </c>
      <c r="K127" s="114">
        <v>101227953.42201951</v>
      </c>
      <c r="L127" s="115">
        <v>131384932</v>
      </c>
      <c r="M127" s="96">
        <v>0.77046851477599998</v>
      </c>
      <c r="N127" s="126">
        <v>10.921338202999999</v>
      </c>
      <c r="O127" s="93" t="s">
        <v>73</v>
      </c>
      <c r="P127" s="127">
        <v>0.1210488812</v>
      </c>
      <c r="Q127" s="97"/>
      <c r="R127" s="98"/>
    </row>
    <row r="128" spans="2:18">
      <c r="B128" s="92" t="s">
        <v>69</v>
      </c>
      <c r="C128" s="93" t="s">
        <v>211</v>
      </c>
      <c r="D128" s="94" t="s">
        <v>70</v>
      </c>
      <c r="E128" s="93" t="s">
        <v>71</v>
      </c>
      <c r="F128" s="95">
        <v>43811.704745370429</v>
      </c>
      <c r="G128" s="95">
        <v>43991</v>
      </c>
      <c r="H128" s="94" t="s">
        <v>72</v>
      </c>
      <c r="I128" s="114">
        <v>160673376</v>
      </c>
      <c r="J128" s="115">
        <v>151343954</v>
      </c>
      <c r="K128" s="114">
        <v>156978811.14636746</v>
      </c>
      <c r="L128" s="115">
        <v>160673376</v>
      </c>
      <c r="M128" s="96">
        <v>0.77046851477599998</v>
      </c>
      <c r="N128" s="126">
        <v>10.921338202999999</v>
      </c>
      <c r="O128" s="93" t="s">
        <v>73</v>
      </c>
      <c r="P128" s="127">
        <v>0.1210488812</v>
      </c>
      <c r="Q128" s="97"/>
      <c r="R128" s="98"/>
    </row>
    <row r="129" spans="2:18" ht="15.75">
      <c r="B129" s="99" t="s">
        <v>153</v>
      </c>
      <c r="C129" s="100"/>
      <c r="D129" s="100"/>
      <c r="E129" s="100"/>
      <c r="F129" s="100"/>
      <c r="G129" s="100"/>
      <c r="H129" s="94"/>
      <c r="I129" s="116">
        <v>7089231422</v>
      </c>
      <c r="J129" s="117">
        <v>5690182404</v>
      </c>
      <c r="K129" s="116">
        <v>5820118430.6154327</v>
      </c>
      <c r="L129" s="117">
        <v>7089231422</v>
      </c>
      <c r="M129" s="97"/>
      <c r="N129" s="128"/>
      <c r="O129" s="97"/>
      <c r="P129" s="129">
        <v>6.9597260509000032</v>
      </c>
      <c r="Q129" s="100"/>
      <c r="R129" s="101"/>
    </row>
    <row r="130" spans="2:18">
      <c r="B130" s="92" t="s">
        <v>78</v>
      </c>
      <c r="C130" s="93" t="s">
        <v>205</v>
      </c>
      <c r="D130" s="94" t="s">
        <v>70</v>
      </c>
      <c r="E130" s="93" t="s">
        <v>71</v>
      </c>
      <c r="F130" s="95">
        <v>43920.669814814813</v>
      </c>
      <c r="G130" s="95">
        <v>47560</v>
      </c>
      <c r="H130" s="94" t="s">
        <v>72</v>
      </c>
      <c r="I130" s="114">
        <v>17573698640</v>
      </c>
      <c r="J130" s="115">
        <v>8000000000</v>
      </c>
      <c r="K130" s="114">
        <v>8002591986.6945257</v>
      </c>
      <c r="L130" s="115">
        <v>17573698640</v>
      </c>
      <c r="M130" s="96">
        <v>0.45537323420800002</v>
      </c>
      <c r="N130" s="126">
        <v>12.551414599299999</v>
      </c>
      <c r="O130" s="93" t="s">
        <v>73</v>
      </c>
      <c r="P130" s="127">
        <v>9.5695385917000007</v>
      </c>
      <c r="Q130" s="97"/>
      <c r="R130" s="98"/>
    </row>
    <row r="131" spans="2:18" ht="15.75">
      <c r="B131" s="99" t="s">
        <v>206</v>
      </c>
      <c r="C131" s="100"/>
      <c r="D131" s="100"/>
      <c r="E131" s="100"/>
      <c r="F131" s="100"/>
      <c r="G131" s="100"/>
      <c r="H131" s="94"/>
      <c r="I131" s="116">
        <v>17573698640</v>
      </c>
      <c r="J131" s="117">
        <v>8000000000</v>
      </c>
      <c r="K131" s="116">
        <v>8002591986.6945257</v>
      </c>
      <c r="L131" s="117">
        <v>17573698640</v>
      </c>
      <c r="M131" s="97"/>
      <c r="N131" s="128"/>
      <c r="O131" s="97"/>
      <c r="P131" s="129">
        <v>9.5695385917000007</v>
      </c>
      <c r="Q131" s="100"/>
      <c r="R131" s="101"/>
    </row>
    <row r="132" spans="2:18">
      <c r="B132" s="92" t="s">
        <v>78</v>
      </c>
      <c r="C132" s="93" t="s">
        <v>154</v>
      </c>
      <c r="D132" s="94" t="s">
        <v>70</v>
      </c>
      <c r="E132" s="93" t="s">
        <v>71</v>
      </c>
      <c r="F132" s="95">
        <v>43727.650416666642</v>
      </c>
      <c r="G132" s="95">
        <v>45363</v>
      </c>
      <c r="H132" s="94" t="s">
        <v>72</v>
      </c>
      <c r="I132" s="114">
        <v>49997609</v>
      </c>
      <c r="J132" s="115">
        <v>31725951</v>
      </c>
      <c r="K132" s="114">
        <v>31861198.272633646</v>
      </c>
      <c r="L132" s="115">
        <v>49997609</v>
      </c>
      <c r="M132" s="96">
        <v>0.69231058265800005</v>
      </c>
      <c r="N132" s="126">
        <v>12.5502563326</v>
      </c>
      <c r="O132" s="93" t="s">
        <v>73</v>
      </c>
      <c r="P132" s="127">
        <v>3.0758712699999999E-2</v>
      </c>
      <c r="Q132" s="97"/>
      <c r="R132" s="98"/>
    </row>
    <row r="133" spans="2:18">
      <c r="B133" s="92" t="s">
        <v>78</v>
      </c>
      <c r="C133" s="93" t="s">
        <v>154</v>
      </c>
      <c r="D133" s="94" t="s">
        <v>70</v>
      </c>
      <c r="E133" s="93" t="s">
        <v>71</v>
      </c>
      <c r="F133" s="95">
        <v>43364.635995370336</v>
      </c>
      <c r="G133" s="95">
        <v>43972</v>
      </c>
      <c r="H133" s="94" t="s">
        <v>72</v>
      </c>
      <c r="I133" s="114">
        <v>3680631</v>
      </c>
      <c r="J133" s="115">
        <v>3030986</v>
      </c>
      <c r="K133" s="114">
        <v>3042389.2079123301</v>
      </c>
      <c r="L133" s="115">
        <v>3680631</v>
      </c>
      <c r="M133" s="96">
        <v>0.70206299999199995</v>
      </c>
      <c r="N133" s="126">
        <v>14.749405510800001</v>
      </c>
      <c r="O133" s="93" t="s">
        <v>73</v>
      </c>
      <c r="P133" s="127">
        <v>2.4409379000000001E-3</v>
      </c>
      <c r="Q133" s="97"/>
      <c r="R133" s="98"/>
    </row>
    <row r="134" spans="2:18">
      <c r="B134" s="92" t="s">
        <v>78</v>
      </c>
      <c r="C134" s="93" t="s">
        <v>154</v>
      </c>
      <c r="D134" s="94" t="s">
        <v>70</v>
      </c>
      <c r="E134" s="93" t="s">
        <v>71</v>
      </c>
      <c r="F134" s="95">
        <v>43685.628993055783</v>
      </c>
      <c r="G134" s="95">
        <v>45825</v>
      </c>
      <c r="H134" s="94" t="s">
        <v>72</v>
      </c>
      <c r="I134" s="114">
        <v>105718912</v>
      </c>
      <c r="J134" s="115">
        <v>59183360</v>
      </c>
      <c r="K134" s="114">
        <v>58363441.085207567</v>
      </c>
      <c r="L134" s="115">
        <v>105718912</v>
      </c>
      <c r="M134" s="96">
        <v>0.87158880286200002</v>
      </c>
      <c r="N134" s="126">
        <v>13.9099183086</v>
      </c>
      <c r="O134" s="93" t="s">
        <v>73</v>
      </c>
      <c r="P134" s="127">
        <v>9.7151992999999996E-3</v>
      </c>
      <c r="Q134" s="97"/>
      <c r="R134" s="98"/>
    </row>
    <row r="135" spans="2:18">
      <c r="B135" s="92" t="s">
        <v>78</v>
      </c>
      <c r="C135" s="93" t="s">
        <v>154</v>
      </c>
      <c r="D135" s="94" t="s">
        <v>70</v>
      </c>
      <c r="E135" s="93" t="s">
        <v>71</v>
      </c>
      <c r="F135" s="95">
        <v>43328.627199074253</v>
      </c>
      <c r="G135" s="95">
        <v>44686</v>
      </c>
      <c r="H135" s="94" t="s">
        <v>72</v>
      </c>
      <c r="I135" s="114">
        <v>18282735</v>
      </c>
      <c r="J135" s="115">
        <v>12032221</v>
      </c>
      <c r="K135" s="114">
        <v>12247129.879635355</v>
      </c>
      <c r="L135" s="115">
        <v>18282735</v>
      </c>
      <c r="M135" s="96">
        <v>0.82659510787500001</v>
      </c>
      <c r="N135" s="126">
        <v>13.639418152399999</v>
      </c>
      <c r="O135" s="93" t="s">
        <v>73</v>
      </c>
      <c r="P135" s="127">
        <v>3.1530251299999999E-2</v>
      </c>
      <c r="Q135" s="97"/>
      <c r="R135" s="98"/>
    </row>
    <row r="136" spans="2:18">
      <c r="B136" s="92" t="s">
        <v>78</v>
      </c>
      <c r="C136" s="93" t="s">
        <v>154</v>
      </c>
      <c r="D136" s="94" t="s">
        <v>70</v>
      </c>
      <c r="E136" s="93" t="s">
        <v>71</v>
      </c>
      <c r="F136" s="95">
        <v>43669.566412037238</v>
      </c>
      <c r="G136" s="95">
        <v>43972</v>
      </c>
      <c r="H136" s="94" t="s">
        <v>72</v>
      </c>
      <c r="I136" s="114">
        <v>20333588</v>
      </c>
      <c r="J136" s="115">
        <v>18391068</v>
      </c>
      <c r="K136" s="114">
        <v>18254511.95688884</v>
      </c>
      <c r="L136" s="115">
        <v>20333588</v>
      </c>
      <c r="M136" s="96">
        <v>0.80531392857499995</v>
      </c>
      <c r="N136" s="126">
        <v>13.6459743988</v>
      </c>
      <c r="O136" s="93" t="s">
        <v>73</v>
      </c>
      <c r="P136" s="127">
        <v>6.0634612000000001E-3</v>
      </c>
      <c r="Q136" s="97"/>
      <c r="R136" s="98"/>
    </row>
    <row r="137" spans="2:18">
      <c r="B137" s="92" t="s">
        <v>78</v>
      </c>
      <c r="C137" s="93" t="s">
        <v>154</v>
      </c>
      <c r="D137" s="94" t="s">
        <v>70</v>
      </c>
      <c r="E137" s="93" t="s">
        <v>71</v>
      </c>
      <c r="F137" s="95">
        <v>43306.636342592537</v>
      </c>
      <c r="G137" s="95">
        <v>44151</v>
      </c>
      <c r="H137" s="94" t="s">
        <v>72</v>
      </c>
      <c r="I137" s="114">
        <v>29267530</v>
      </c>
      <c r="J137" s="115">
        <v>23066910</v>
      </c>
      <c r="K137" s="114">
        <v>22505643.599454015</v>
      </c>
      <c r="L137" s="115">
        <v>29267530</v>
      </c>
      <c r="M137" s="96">
        <v>0.55206248412299996</v>
      </c>
      <c r="N137" s="126">
        <v>14.3660055804</v>
      </c>
      <c r="O137" s="93" t="s">
        <v>73</v>
      </c>
      <c r="P137" s="127">
        <v>0.97948462260000002</v>
      </c>
      <c r="Q137" s="97"/>
      <c r="R137" s="98"/>
    </row>
    <row r="138" spans="2:18">
      <c r="B138" s="92" t="s">
        <v>78</v>
      </c>
      <c r="C138" s="93" t="s">
        <v>154</v>
      </c>
      <c r="D138" s="94" t="s">
        <v>70</v>
      </c>
      <c r="E138" s="93" t="s">
        <v>71</v>
      </c>
      <c r="F138" s="95">
        <v>43913.648206018377</v>
      </c>
      <c r="G138" s="95">
        <v>45603</v>
      </c>
      <c r="H138" s="94" t="s">
        <v>72</v>
      </c>
      <c r="I138" s="114">
        <v>98312470</v>
      </c>
      <c r="J138" s="115">
        <v>61502875</v>
      </c>
      <c r="K138" s="114">
        <v>61678842.78716965</v>
      </c>
      <c r="L138" s="115">
        <v>98312470</v>
      </c>
      <c r="M138" s="96">
        <v>0.76896793770799998</v>
      </c>
      <c r="N138" s="126">
        <v>12.5471744084</v>
      </c>
      <c r="O138" s="93" t="s">
        <v>73</v>
      </c>
      <c r="P138" s="127">
        <v>6.2388165199999998E-2</v>
      </c>
      <c r="Q138" s="97"/>
      <c r="R138" s="98"/>
    </row>
    <row r="139" spans="2:18" ht="14.25" customHeight="1">
      <c r="B139" s="92" t="s">
        <v>78</v>
      </c>
      <c r="C139" s="93" t="s">
        <v>154</v>
      </c>
      <c r="D139" s="94" t="s">
        <v>70</v>
      </c>
      <c r="E139" s="93" t="s">
        <v>71</v>
      </c>
      <c r="F139" s="95">
        <v>43556.655706018675</v>
      </c>
      <c r="G139" s="95">
        <v>44151</v>
      </c>
      <c r="H139" s="94" t="s">
        <v>72</v>
      </c>
      <c r="I139" s="114">
        <v>18468598</v>
      </c>
      <c r="J139" s="115">
        <v>15228698</v>
      </c>
      <c r="K139" s="114">
        <v>15232962.485107187</v>
      </c>
      <c r="L139" s="115">
        <v>18468598</v>
      </c>
      <c r="M139" s="96">
        <v>0.62737554751299995</v>
      </c>
      <c r="N139" s="126">
        <v>13.9225821487</v>
      </c>
      <c r="O139" s="93" t="s">
        <v>73</v>
      </c>
      <c r="P139" s="127">
        <v>6.3921742899999995E-2</v>
      </c>
      <c r="Q139" s="97"/>
      <c r="R139" s="98"/>
    </row>
    <row r="140" spans="2:18" ht="14.25" customHeight="1">
      <c r="B140" s="92" t="s">
        <v>78</v>
      </c>
      <c r="C140" s="93" t="s">
        <v>154</v>
      </c>
      <c r="D140" s="94" t="s">
        <v>70</v>
      </c>
      <c r="E140" s="93" t="s">
        <v>71</v>
      </c>
      <c r="F140" s="95">
        <v>43829.527013889048</v>
      </c>
      <c r="G140" s="95">
        <v>45603</v>
      </c>
      <c r="H140" s="94" t="s">
        <v>72</v>
      </c>
      <c r="I140" s="114">
        <v>927724318</v>
      </c>
      <c r="J140" s="115">
        <v>570311920</v>
      </c>
      <c r="K140" s="114">
        <v>570516552.02269804</v>
      </c>
      <c r="L140" s="115">
        <v>927724318</v>
      </c>
      <c r="M140" s="96">
        <v>0.745031059843</v>
      </c>
      <c r="N140" s="126">
        <v>12.556339787100001</v>
      </c>
      <c r="O140" s="93" t="s">
        <v>73</v>
      </c>
      <c r="P140" s="127">
        <v>4.92987103E-2</v>
      </c>
      <c r="Q140" s="97"/>
      <c r="R140" s="98"/>
    </row>
    <row r="141" spans="2:18" ht="14.25" customHeight="1">
      <c r="B141" s="92" t="s">
        <v>78</v>
      </c>
      <c r="C141" s="93" t="s">
        <v>154</v>
      </c>
      <c r="D141" s="94" t="s">
        <v>70</v>
      </c>
      <c r="E141" s="93" t="s">
        <v>71</v>
      </c>
      <c r="F141" s="95">
        <v>43388.566909722053</v>
      </c>
      <c r="G141" s="95">
        <v>44686</v>
      </c>
      <c r="H141" s="94" t="s">
        <v>72</v>
      </c>
      <c r="I141" s="114">
        <v>39612605</v>
      </c>
      <c r="J141" s="115">
        <v>26668164</v>
      </c>
      <c r="K141" s="114">
        <v>26536723.20063797</v>
      </c>
      <c r="L141" s="115">
        <v>39612605</v>
      </c>
      <c r="M141" s="96">
        <v>0.923951497889</v>
      </c>
      <c r="N141" s="126">
        <v>13.9159444109</v>
      </c>
      <c r="O141" s="93" t="s">
        <v>73</v>
      </c>
      <c r="P141" s="127">
        <v>4.1288270500000002E-2</v>
      </c>
      <c r="Q141" s="97"/>
      <c r="R141" s="98"/>
    </row>
    <row r="142" spans="2:18" ht="14.25" customHeight="1">
      <c r="B142" s="92" t="s">
        <v>78</v>
      </c>
      <c r="C142" s="93" t="s">
        <v>154</v>
      </c>
      <c r="D142" s="94" t="s">
        <v>70</v>
      </c>
      <c r="E142" s="93" t="s">
        <v>71</v>
      </c>
      <c r="F142" s="95">
        <v>43761.626273148227</v>
      </c>
      <c r="G142" s="95">
        <v>44686</v>
      </c>
      <c r="H142" s="94" t="s">
        <v>72</v>
      </c>
      <c r="I142" s="114">
        <v>17991283</v>
      </c>
      <c r="J142" s="115">
        <v>13378959</v>
      </c>
      <c r="K142" s="114">
        <v>13268296.02439473</v>
      </c>
      <c r="L142" s="115">
        <v>17991283</v>
      </c>
      <c r="M142" s="96">
        <v>0.719372521855</v>
      </c>
      <c r="N142" s="126">
        <v>14.746008656600001</v>
      </c>
      <c r="O142" s="93" t="s">
        <v>73</v>
      </c>
      <c r="P142" s="127">
        <v>4.6380350200000003E-2</v>
      </c>
      <c r="Q142" s="97"/>
      <c r="R142" s="98"/>
    </row>
    <row r="143" spans="2:18">
      <c r="B143" s="92" t="s">
        <v>78</v>
      </c>
      <c r="C143" s="93" t="s">
        <v>154</v>
      </c>
      <c r="D143" s="94" t="s">
        <v>70</v>
      </c>
      <c r="E143" s="93" t="s">
        <v>71</v>
      </c>
      <c r="F143" s="95">
        <v>43704.643356481567</v>
      </c>
      <c r="G143" s="95">
        <v>45097</v>
      </c>
      <c r="H143" s="94" t="s">
        <v>72</v>
      </c>
      <c r="I143" s="114">
        <v>75928768</v>
      </c>
      <c r="J143" s="115">
        <v>51621917</v>
      </c>
      <c r="K143" s="114">
        <v>50564438.430620596</v>
      </c>
      <c r="L143" s="115">
        <v>75928768</v>
      </c>
      <c r="M143" s="96">
        <v>0.62627759918199999</v>
      </c>
      <c r="N143" s="126">
        <v>13.319755384500001</v>
      </c>
      <c r="O143" s="93" t="s">
        <v>73</v>
      </c>
      <c r="P143" s="127">
        <v>3.5051871499999998E-2</v>
      </c>
      <c r="Q143" s="97"/>
      <c r="R143" s="98"/>
    </row>
    <row r="144" spans="2:18" ht="14.25" customHeight="1">
      <c r="B144" s="92" t="s">
        <v>78</v>
      </c>
      <c r="C144" s="93" t="s">
        <v>154</v>
      </c>
      <c r="D144" s="94" t="s">
        <v>70</v>
      </c>
      <c r="E144" s="93" t="s">
        <v>71</v>
      </c>
      <c r="F144" s="95">
        <v>43333.640648148023</v>
      </c>
      <c r="G144" s="95">
        <v>44151</v>
      </c>
      <c r="H144" s="94" t="s">
        <v>72</v>
      </c>
      <c r="I144" s="114">
        <v>11675772</v>
      </c>
      <c r="J144" s="115">
        <v>9003265</v>
      </c>
      <c r="K144" s="114">
        <v>9139298.6509558372</v>
      </c>
      <c r="L144" s="115">
        <v>11675772</v>
      </c>
      <c r="M144" s="96">
        <v>0.826589404739</v>
      </c>
      <c r="N144" s="126">
        <v>13.6448815448</v>
      </c>
      <c r="O144" s="93" t="s">
        <v>73</v>
      </c>
      <c r="P144" s="127">
        <v>2.4253877E-3</v>
      </c>
      <c r="Q144" s="97"/>
      <c r="R144" s="98"/>
    </row>
    <row r="145" spans="2:18">
      <c r="B145" s="92" t="s">
        <v>78</v>
      </c>
      <c r="C145" s="93" t="s">
        <v>154</v>
      </c>
      <c r="D145" s="94" t="s">
        <v>70</v>
      </c>
      <c r="E145" s="93" t="s">
        <v>71</v>
      </c>
      <c r="F145" s="95">
        <v>43677.491273147985</v>
      </c>
      <c r="G145" s="95">
        <v>46210</v>
      </c>
      <c r="H145" s="94" t="s">
        <v>72</v>
      </c>
      <c r="I145" s="114">
        <v>3448809244</v>
      </c>
      <c r="J145" s="115">
        <v>1756540140</v>
      </c>
      <c r="K145" s="114">
        <v>1797549776.5128362</v>
      </c>
      <c r="L145" s="115">
        <v>3448809244</v>
      </c>
      <c r="M145" s="96">
        <v>0.82659392435699997</v>
      </c>
      <c r="N145" s="126">
        <v>13.6404344662</v>
      </c>
      <c r="O145" s="93" t="s">
        <v>73</v>
      </c>
      <c r="P145" s="127">
        <v>1.33397055E-2</v>
      </c>
      <c r="Q145" s="97"/>
      <c r="R145" s="98"/>
    </row>
    <row r="146" spans="2:18">
      <c r="B146" s="92" t="s">
        <v>78</v>
      </c>
      <c r="C146" s="93" t="s">
        <v>154</v>
      </c>
      <c r="D146" s="94" t="s">
        <v>70</v>
      </c>
      <c r="E146" s="93" t="s">
        <v>71</v>
      </c>
      <c r="F146" s="95">
        <v>43318.696550925728</v>
      </c>
      <c r="G146" s="95">
        <v>44151</v>
      </c>
      <c r="H146" s="94" t="s">
        <v>72</v>
      </c>
      <c r="I146" s="114">
        <v>30597880</v>
      </c>
      <c r="J146" s="115">
        <v>24675597</v>
      </c>
      <c r="K146" s="114">
        <v>23667999.18972636</v>
      </c>
      <c r="L146" s="115">
        <v>30597880</v>
      </c>
      <c r="M146" s="96">
        <v>0.552052872059</v>
      </c>
      <c r="N146" s="126">
        <v>14.3665296668</v>
      </c>
      <c r="O146" s="93" t="s">
        <v>73</v>
      </c>
      <c r="P146" s="127">
        <v>1.6244241077999999</v>
      </c>
      <c r="Q146" s="97"/>
      <c r="R146" s="98"/>
    </row>
    <row r="147" spans="2:18">
      <c r="B147" s="92" t="s">
        <v>78</v>
      </c>
      <c r="C147" s="93" t="s">
        <v>154</v>
      </c>
      <c r="D147" s="94" t="s">
        <v>70</v>
      </c>
      <c r="E147" s="93" t="s">
        <v>71</v>
      </c>
      <c r="F147" s="95">
        <v>43651.475312499795</v>
      </c>
      <c r="G147" s="95">
        <v>44515</v>
      </c>
      <c r="H147" s="94" t="s">
        <v>72</v>
      </c>
      <c r="I147" s="114">
        <v>4028420</v>
      </c>
      <c r="J147" s="115">
        <v>3051985</v>
      </c>
      <c r="K147" s="114">
        <v>3048476.2679622602</v>
      </c>
      <c r="L147" s="115">
        <v>4028420</v>
      </c>
      <c r="M147" s="96">
        <v>0.77350267498900005</v>
      </c>
      <c r="N147" s="126">
        <v>11.461602447700001</v>
      </c>
      <c r="O147" s="93" t="s">
        <v>73</v>
      </c>
      <c r="P147" s="127">
        <v>1.7227153700000001E-2</v>
      </c>
      <c r="Q147" s="97"/>
      <c r="R147" s="98"/>
    </row>
    <row r="148" spans="2:18">
      <c r="B148" s="92" t="s">
        <v>78</v>
      </c>
      <c r="C148" s="93" t="s">
        <v>154</v>
      </c>
      <c r="D148" s="94" t="s">
        <v>70</v>
      </c>
      <c r="E148" s="93" t="s">
        <v>71</v>
      </c>
      <c r="F148" s="95">
        <v>43255.683460648172</v>
      </c>
      <c r="G148" s="95">
        <v>44151</v>
      </c>
      <c r="H148" s="94" t="s">
        <v>72</v>
      </c>
      <c r="I148" s="114">
        <v>19955140</v>
      </c>
      <c r="J148" s="115">
        <v>15153358</v>
      </c>
      <c r="K148" s="114">
        <v>15254633.576724475</v>
      </c>
      <c r="L148" s="115">
        <v>19955140</v>
      </c>
      <c r="M148" s="96">
        <v>0.552054265411</v>
      </c>
      <c r="N148" s="126">
        <v>14.366453659099999</v>
      </c>
      <c r="O148" s="93" t="s">
        <v>73</v>
      </c>
      <c r="P148" s="127">
        <v>0.1684592198</v>
      </c>
      <c r="Q148" s="97"/>
      <c r="R148" s="98"/>
    </row>
    <row r="149" spans="2:18">
      <c r="B149" s="92" t="s">
        <v>78</v>
      </c>
      <c r="C149" s="93" t="s">
        <v>154</v>
      </c>
      <c r="D149" s="94" t="s">
        <v>70</v>
      </c>
      <c r="E149" s="93" t="s">
        <v>71</v>
      </c>
      <c r="F149" s="95">
        <v>43913.547326388769</v>
      </c>
      <c r="G149" s="95">
        <v>43972</v>
      </c>
      <c r="H149" s="94" t="s">
        <v>72</v>
      </c>
      <c r="I149" s="114">
        <v>25810274</v>
      </c>
      <c r="J149" s="115">
        <v>25284932</v>
      </c>
      <c r="K149" s="114">
        <v>25355533.293866444</v>
      </c>
      <c r="L149" s="115">
        <v>25810274</v>
      </c>
      <c r="M149" s="96">
        <v>0.69385423735600005</v>
      </c>
      <c r="N149" s="126">
        <v>13.651959526900001</v>
      </c>
      <c r="O149" s="93" t="s">
        <v>73</v>
      </c>
      <c r="P149" s="127">
        <v>3.0698013100000001E-2</v>
      </c>
      <c r="Q149" s="97"/>
      <c r="R149" s="98"/>
    </row>
    <row r="150" spans="2:18">
      <c r="B150" s="92" t="s">
        <v>78</v>
      </c>
      <c r="C150" s="93" t="s">
        <v>154</v>
      </c>
      <c r="D150" s="94" t="s">
        <v>70</v>
      </c>
      <c r="E150" s="93" t="s">
        <v>71</v>
      </c>
      <c r="F150" s="95">
        <v>43518.608854166698</v>
      </c>
      <c r="G150" s="95">
        <v>44686</v>
      </c>
      <c r="H150" s="94" t="s">
        <v>72</v>
      </c>
      <c r="I150" s="114">
        <v>2907504</v>
      </c>
      <c r="J150" s="115">
        <v>2011505</v>
      </c>
      <c r="K150" s="114">
        <v>2041250.9807290758</v>
      </c>
      <c r="L150" s="115">
        <v>2907504</v>
      </c>
      <c r="M150" s="96">
        <v>0.77671968119900003</v>
      </c>
      <c r="N150" s="126">
        <v>14.7438511324</v>
      </c>
      <c r="O150" s="93" t="s">
        <v>73</v>
      </c>
      <c r="P150" s="127">
        <v>8.4219834100000002E-2</v>
      </c>
      <c r="Q150" s="97"/>
      <c r="R150" s="98"/>
    </row>
    <row r="151" spans="2:18">
      <c r="B151" s="92" t="s">
        <v>78</v>
      </c>
      <c r="C151" s="93" t="s">
        <v>154</v>
      </c>
      <c r="D151" s="94" t="s">
        <v>70</v>
      </c>
      <c r="E151" s="93" t="s">
        <v>71</v>
      </c>
      <c r="F151" s="95">
        <v>43816.555717592593</v>
      </c>
      <c r="G151" s="95">
        <v>45097</v>
      </c>
      <c r="H151" s="94" t="s">
        <v>72</v>
      </c>
      <c r="I151" s="114">
        <v>37154110</v>
      </c>
      <c r="J151" s="115">
        <v>26455446</v>
      </c>
      <c r="K151" s="114">
        <v>25722183.542255886</v>
      </c>
      <c r="L151" s="115">
        <v>37154110</v>
      </c>
      <c r="M151" s="96">
        <v>0.71936928623399998</v>
      </c>
      <c r="N151" s="126">
        <v>14.746293162700001</v>
      </c>
      <c r="O151" s="93" t="s">
        <v>73</v>
      </c>
      <c r="P151" s="127">
        <v>1.2205299899999999E-2</v>
      </c>
      <c r="Q151" s="97"/>
      <c r="R151" s="98"/>
    </row>
    <row r="152" spans="2:18">
      <c r="B152" s="92" t="s">
        <v>78</v>
      </c>
      <c r="C152" s="93" t="s">
        <v>154</v>
      </c>
      <c r="D152" s="94" t="s">
        <v>70</v>
      </c>
      <c r="E152" s="93" t="s">
        <v>71</v>
      </c>
      <c r="F152" s="95">
        <v>43734.651828703936</v>
      </c>
      <c r="G152" s="95">
        <v>44151</v>
      </c>
      <c r="H152" s="94" t="s">
        <v>72</v>
      </c>
      <c r="I152" s="114">
        <v>9321370</v>
      </c>
      <c r="J152" s="115">
        <v>8110356</v>
      </c>
      <c r="K152" s="114">
        <v>8124401.7193349591</v>
      </c>
      <c r="L152" s="115">
        <v>9321370</v>
      </c>
      <c r="M152" s="96">
        <v>0.95241802541599996</v>
      </c>
      <c r="N152" s="126">
        <v>13.6191512255</v>
      </c>
      <c r="O152" s="93" t="s">
        <v>73</v>
      </c>
      <c r="P152" s="127">
        <v>2.1829179099999999E-2</v>
      </c>
      <c r="Q152" s="97"/>
      <c r="R152" s="98"/>
    </row>
    <row r="153" spans="2:18">
      <c r="B153" s="92" t="s">
        <v>78</v>
      </c>
      <c r="C153" s="93" t="s">
        <v>154</v>
      </c>
      <c r="D153" s="94" t="s">
        <v>70</v>
      </c>
      <c r="E153" s="93" t="s">
        <v>71</v>
      </c>
      <c r="F153" s="95">
        <v>43367.603877314832</v>
      </c>
      <c r="G153" s="95">
        <v>43972</v>
      </c>
      <c r="H153" s="94" t="s">
        <v>72</v>
      </c>
      <c r="I153" s="114">
        <v>31898795</v>
      </c>
      <c r="J153" s="115">
        <v>26296329</v>
      </c>
      <c r="K153" s="114">
        <v>26367387.894098375</v>
      </c>
      <c r="L153" s="115">
        <v>31898795</v>
      </c>
      <c r="M153" s="96">
        <v>0.73783902856399997</v>
      </c>
      <c r="N153" s="126">
        <v>14.4748955774</v>
      </c>
      <c r="O153" s="93" t="s">
        <v>73</v>
      </c>
      <c r="P153" s="127">
        <v>7.2901297999999996E-3</v>
      </c>
      <c r="Q153" s="97"/>
      <c r="R153" s="98"/>
    </row>
    <row r="154" spans="2:18">
      <c r="B154" s="92" t="s">
        <v>78</v>
      </c>
      <c r="C154" s="93" t="s">
        <v>154</v>
      </c>
      <c r="D154" s="94" t="s">
        <v>70</v>
      </c>
      <c r="E154" s="93" t="s">
        <v>71</v>
      </c>
      <c r="F154" s="95">
        <v>43685.67434027791</v>
      </c>
      <c r="G154" s="95">
        <v>45825</v>
      </c>
      <c r="H154" s="94" t="s">
        <v>72</v>
      </c>
      <c r="I154" s="114">
        <v>1483710136</v>
      </c>
      <c r="J154" s="115">
        <v>830607798</v>
      </c>
      <c r="K154" s="114">
        <v>819100703.39910281</v>
      </c>
      <c r="L154" s="115">
        <v>1483710136</v>
      </c>
      <c r="M154" s="96">
        <v>0.65042059789999995</v>
      </c>
      <c r="N154" s="126">
        <v>13.8151876437</v>
      </c>
      <c r="O154" s="93" t="s">
        <v>73</v>
      </c>
      <c r="P154" s="127">
        <v>1.96626931E-2</v>
      </c>
      <c r="Q154" s="97"/>
      <c r="R154" s="98"/>
    </row>
    <row r="155" spans="2:18">
      <c r="B155" s="92" t="s">
        <v>78</v>
      </c>
      <c r="C155" s="93" t="s">
        <v>154</v>
      </c>
      <c r="D155" s="94" t="s">
        <v>70</v>
      </c>
      <c r="E155" s="93" t="s">
        <v>71</v>
      </c>
      <c r="F155" s="95">
        <v>43329.63932870375</v>
      </c>
      <c r="G155" s="95">
        <v>43972</v>
      </c>
      <c r="H155" s="94" t="s">
        <v>72</v>
      </c>
      <c r="I155" s="114">
        <v>6296440</v>
      </c>
      <c r="J155" s="115">
        <v>5151372</v>
      </c>
      <c r="K155" s="114">
        <v>5070610.8324392186</v>
      </c>
      <c r="L155" s="115">
        <v>6296440</v>
      </c>
      <c r="M155" s="96">
        <v>0.82659538110300002</v>
      </c>
      <c r="N155" s="126">
        <v>13.6391552453</v>
      </c>
      <c r="O155" s="93" t="s">
        <v>73</v>
      </c>
      <c r="P155" s="127">
        <v>3.0317559000000001E-2</v>
      </c>
      <c r="Q155" s="97"/>
      <c r="R155" s="98"/>
    </row>
    <row r="156" spans="2:18">
      <c r="B156" s="92" t="s">
        <v>78</v>
      </c>
      <c r="C156" s="93" t="s">
        <v>154</v>
      </c>
      <c r="D156" s="94" t="s">
        <v>70</v>
      </c>
      <c r="E156" s="93" t="s">
        <v>71</v>
      </c>
      <c r="F156" s="95">
        <v>43669.567303240765</v>
      </c>
      <c r="G156" s="95">
        <v>44686</v>
      </c>
      <c r="H156" s="94" t="s">
        <v>72</v>
      </c>
      <c r="I156" s="114">
        <v>55335120</v>
      </c>
      <c r="J156" s="115">
        <v>41939206</v>
      </c>
      <c r="K156" s="114">
        <v>41226383.100145794</v>
      </c>
      <c r="L156" s="115">
        <v>55335120</v>
      </c>
      <c r="M156" s="96">
        <v>0.66988447944999996</v>
      </c>
      <c r="N156" s="126">
        <v>14.750395489400001</v>
      </c>
      <c r="O156" s="93" t="s">
        <v>73</v>
      </c>
      <c r="P156" s="127">
        <v>1.8306765999999999E-2</v>
      </c>
      <c r="Q156" s="97"/>
      <c r="R156" s="98"/>
    </row>
    <row r="157" spans="2:18">
      <c r="B157" s="92" t="s">
        <v>78</v>
      </c>
      <c r="C157" s="93" t="s">
        <v>154</v>
      </c>
      <c r="D157" s="94" t="s">
        <v>70</v>
      </c>
      <c r="E157" s="93" t="s">
        <v>71</v>
      </c>
      <c r="F157" s="95">
        <v>43307.540069444571</v>
      </c>
      <c r="G157" s="95">
        <v>44151</v>
      </c>
      <c r="H157" s="94" t="s">
        <v>72</v>
      </c>
      <c r="I157" s="114">
        <v>67847470</v>
      </c>
      <c r="J157" s="115">
        <v>53491804</v>
      </c>
      <c r="K157" s="114">
        <v>52172529.084575675</v>
      </c>
      <c r="L157" s="115">
        <v>67847470</v>
      </c>
      <c r="M157" s="96">
        <v>0.64284094791699997</v>
      </c>
      <c r="N157" s="126">
        <v>13.4878977435</v>
      </c>
      <c r="O157" s="93" t="s">
        <v>73</v>
      </c>
      <c r="P157" s="127">
        <v>1.73571896E-2</v>
      </c>
      <c r="Q157" s="97"/>
      <c r="R157" s="98"/>
    </row>
    <row r="158" spans="2:18">
      <c r="B158" s="92" t="s">
        <v>78</v>
      </c>
      <c r="C158" s="93" t="s">
        <v>154</v>
      </c>
      <c r="D158" s="94" t="s">
        <v>70</v>
      </c>
      <c r="E158" s="93" t="s">
        <v>71</v>
      </c>
      <c r="F158" s="95">
        <v>43913.702974536922</v>
      </c>
      <c r="G158" s="95">
        <v>45603</v>
      </c>
      <c r="H158" s="94" t="s">
        <v>72</v>
      </c>
      <c r="I158" s="114">
        <v>85204140</v>
      </c>
      <c r="J158" s="115">
        <v>53302492</v>
      </c>
      <c r="K158" s="114">
        <v>53454993.98288554</v>
      </c>
      <c r="L158" s="115">
        <v>85204140</v>
      </c>
      <c r="M158" s="96">
        <v>0.76333879323099996</v>
      </c>
      <c r="N158" s="126">
        <v>13.9188394655</v>
      </c>
      <c r="O158" s="93" t="s">
        <v>73</v>
      </c>
      <c r="P158" s="127">
        <v>2.5501185999999999E-2</v>
      </c>
      <c r="Q158" s="97"/>
      <c r="R158" s="98"/>
    </row>
    <row r="159" spans="2:18">
      <c r="B159" s="92" t="s">
        <v>78</v>
      </c>
      <c r="C159" s="93" t="s">
        <v>154</v>
      </c>
      <c r="D159" s="94" t="s">
        <v>70</v>
      </c>
      <c r="E159" s="93" t="s">
        <v>71</v>
      </c>
      <c r="F159" s="95">
        <v>43635.646828703582</v>
      </c>
      <c r="G159" s="95">
        <v>44686</v>
      </c>
      <c r="H159" s="94" t="s">
        <v>72</v>
      </c>
      <c r="I159" s="114">
        <v>53916272</v>
      </c>
      <c r="J159" s="115">
        <v>38597589</v>
      </c>
      <c r="K159" s="114">
        <v>38785884.557667531</v>
      </c>
      <c r="L159" s="115">
        <v>53916272</v>
      </c>
      <c r="M159" s="96">
        <v>0.819532848619</v>
      </c>
      <c r="N159" s="126">
        <v>14.465456274499999</v>
      </c>
      <c r="O159" s="93" t="s">
        <v>73</v>
      </c>
      <c r="P159" s="127">
        <v>1.4582018800000001E-2</v>
      </c>
      <c r="Q159" s="97"/>
      <c r="R159" s="98"/>
    </row>
    <row r="160" spans="2:18">
      <c r="B160" s="92" t="s">
        <v>78</v>
      </c>
      <c r="C160" s="93" t="s">
        <v>154</v>
      </c>
      <c r="D160" s="94" t="s">
        <v>70</v>
      </c>
      <c r="E160" s="93" t="s">
        <v>71</v>
      </c>
      <c r="F160" s="95">
        <v>43887.637928240933</v>
      </c>
      <c r="G160" s="95">
        <v>44151</v>
      </c>
      <c r="H160" s="94" t="s">
        <v>72</v>
      </c>
      <c r="I160" s="114">
        <v>37369492</v>
      </c>
      <c r="J160" s="115">
        <v>34111081</v>
      </c>
      <c r="K160" s="114">
        <v>34527598.108762912</v>
      </c>
      <c r="L160" s="115">
        <v>37369492</v>
      </c>
      <c r="M160" s="96">
        <v>0.75673010575599997</v>
      </c>
      <c r="N160" s="126">
        <v>14.469248718099999</v>
      </c>
      <c r="O160" s="93" t="s">
        <v>73</v>
      </c>
      <c r="P160" s="127">
        <v>1.33662014E-2</v>
      </c>
      <c r="Q160" s="97"/>
      <c r="R160" s="98"/>
    </row>
    <row r="161" spans="2:18">
      <c r="B161" s="92" t="s">
        <v>78</v>
      </c>
      <c r="C161" s="93" t="s">
        <v>154</v>
      </c>
      <c r="D161" s="94" t="s">
        <v>70</v>
      </c>
      <c r="E161" s="93" t="s">
        <v>71</v>
      </c>
      <c r="F161" s="95">
        <v>43418.607210648246</v>
      </c>
      <c r="G161" s="95">
        <v>43972</v>
      </c>
      <c r="H161" s="94" t="s">
        <v>72</v>
      </c>
      <c r="I161" s="114">
        <v>2453754</v>
      </c>
      <c r="J161" s="115">
        <v>2059124</v>
      </c>
      <c r="K161" s="114">
        <v>2028247.0582364525</v>
      </c>
      <c r="L161" s="115">
        <v>2453754</v>
      </c>
      <c r="M161" s="96">
        <v>0.923970077281</v>
      </c>
      <c r="N161" s="126">
        <v>13.9121675619</v>
      </c>
      <c r="O161" s="93" t="s">
        <v>73</v>
      </c>
      <c r="P161" s="127">
        <v>8.0149432399999998E-2</v>
      </c>
      <c r="Q161" s="97"/>
      <c r="R161" s="98"/>
    </row>
    <row r="162" spans="2:18">
      <c r="B162" s="92" t="s">
        <v>78</v>
      </c>
      <c r="C162" s="93" t="s">
        <v>154</v>
      </c>
      <c r="D162" s="94" t="s">
        <v>70</v>
      </c>
      <c r="E162" s="93" t="s">
        <v>71</v>
      </c>
      <c r="F162" s="95">
        <v>43782.630613425747</v>
      </c>
      <c r="G162" s="95">
        <v>45603</v>
      </c>
      <c r="H162" s="94" t="s">
        <v>72</v>
      </c>
      <c r="I162" s="114">
        <v>46804112</v>
      </c>
      <c r="J162" s="115">
        <v>28854767</v>
      </c>
      <c r="K162" s="114">
        <v>29312366.895219523</v>
      </c>
      <c r="L162" s="115">
        <v>46804112</v>
      </c>
      <c r="M162" s="96">
        <v>0.71937363922999997</v>
      </c>
      <c r="N162" s="126">
        <v>14.745910284300001</v>
      </c>
      <c r="O162" s="93" t="s">
        <v>73</v>
      </c>
      <c r="P162" s="127">
        <v>7.8114398099999996E-2</v>
      </c>
      <c r="Q162" s="97"/>
      <c r="R162" s="98"/>
    </row>
    <row r="163" spans="2:18">
      <c r="B163" s="92" t="s">
        <v>78</v>
      </c>
      <c r="C163" s="93" t="s">
        <v>154</v>
      </c>
      <c r="D163" s="94" t="s">
        <v>70</v>
      </c>
      <c r="E163" s="93" t="s">
        <v>71</v>
      </c>
      <c r="F163" s="95">
        <v>43710.640462962911</v>
      </c>
      <c r="G163" s="95">
        <v>45825</v>
      </c>
      <c r="H163" s="94" t="s">
        <v>72</v>
      </c>
      <c r="I163" s="114">
        <v>2460698640</v>
      </c>
      <c r="J163" s="115">
        <v>1390241908</v>
      </c>
      <c r="K163" s="114">
        <v>1358435751.4843512</v>
      </c>
      <c r="L163" s="115">
        <v>2460698640</v>
      </c>
      <c r="M163" s="96">
        <v>0.96645151783200001</v>
      </c>
      <c r="N163" s="126">
        <v>10.4308388255</v>
      </c>
      <c r="O163" s="93" t="s">
        <v>73</v>
      </c>
      <c r="P163" s="127">
        <v>1.9643520000000001E-2</v>
      </c>
      <c r="Q163" s="97"/>
      <c r="R163" s="98"/>
    </row>
    <row r="164" spans="2:18">
      <c r="B164" s="92" t="s">
        <v>78</v>
      </c>
      <c r="C164" s="93" t="s">
        <v>154</v>
      </c>
      <c r="D164" s="94" t="s">
        <v>70</v>
      </c>
      <c r="E164" s="93" t="s">
        <v>71</v>
      </c>
      <c r="F164" s="95">
        <v>43361.652129629627</v>
      </c>
      <c r="G164" s="95">
        <v>43972</v>
      </c>
      <c r="H164" s="94" t="s">
        <v>72</v>
      </c>
      <c r="I164" s="114">
        <v>13495647</v>
      </c>
      <c r="J164" s="115">
        <v>11101862</v>
      </c>
      <c r="K164" s="114">
        <v>11155419.815472892</v>
      </c>
      <c r="L164" s="115">
        <v>13495647</v>
      </c>
      <c r="M164" s="96">
        <v>0.84901772570800005</v>
      </c>
      <c r="N164" s="126">
        <v>13.6455943719</v>
      </c>
      <c r="O164" s="93" t="s">
        <v>73</v>
      </c>
      <c r="P164" s="127">
        <v>0.50933095920000004</v>
      </c>
      <c r="Q164" s="97"/>
      <c r="R164" s="98"/>
    </row>
    <row r="165" spans="2:18">
      <c r="B165" s="92" t="s">
        <v>78</v>
      </c>
      <c r="C165" s="93" t="s">
        <v>154</v>
      </c>
      <c r="D165" s="94" t="s">
        <v>70</v>
      </c>
      <c r="E165" s="93" t="s">
        <v>71</v>
      </c>
      <c r="F165" s="95">
        <v>43677.505405092612</v>
      </c>
      <c r="G165" s="95">
        <v>45825</v>
      </c>
      <c r="H165" s="94" t="s">
        <v>72</v>
      </c>
      <c r="I165" s="114">
        <v>255183560</v>
      </c>
      <c r="J165" s="115">
        <v>142434423</v>
      </c>
      <c r="K165" s="114">
        <v>140875172.76078981</v>
      </c>
      <c r="L165" s="115">
        <v>255183560</v>
      </c>
      <c r="M165" s="96">
        <v>0.82659412025000001</v>
      </c>
      <c r="N165" s="126">
        <v>13.640241722100001</v>
      </c>
      <c r="O165" s="93" t="s">
        <v>73</v>
      </c>
      <c r="P165" s="127">
        <v>7.2762047000000003E-3</v>
      </c>
      <c r="Q165" s="97"/>
      <c r="R165" s="98"/>
    </row>
    <row r="166" spans="2:18">
      <c r="B166" s="92" t="s">
        <v>78</v>
      </c>
      <c r="C166" s="93" t="s">
        <v>154</v>
      </c>
      <c r="D166" s="94" t="s">
        <v>70</v>
      </c>
      <c r="E166" s="93" t="s">
        <v>71</v>
      </c>
      <c r="F166" s="95">
        <v>43321.686215277761</v>
      </c>
      <c r="G166" s="95">
        <v>44151</v>
      </c>
      <c r="H166" s="94" t="s">
        <v>72</v>
      </c>
      <c r="I166" s="114">
        <v>18624790</v>
      </c>
      <c r="J166" s="115">
        <v>15032375</v>
      </c>
      <c r="K166" s="114">
        <v>14406324.886102054</v>
      </c>
      <c r="L166" s="115">
        <v>18624790</v>
      </c>
      <c r="M166" s="96">
        <v>0.66597406773900003</v>
      </c>
      <c r="N166" s="126">
        <v>13.2747596265</v>
      </c>
      <c r="O166" s="93" t="s">
        <v>73</v>
      </c>
      <c r="P166" s="127">
        <v>3.6280668100000003E-2</v>
      </c>
      <c r="Q166" s="97"/>
      <c r="R166" s="98"/>
    </row>
    <row r="167" spans="2:18">
      <c r="B167" s="92" t="s">
        <v>78</v>
      </c>
      <c r="C167" s="93" t="s">
        <v>154</v>
      </c>
      <c r="D167" s="94" t="s">
        <v>70</v>
      </c>
      <c r="E167" s="93" t="s">
        <v>71</v>
      </c>
      <c r="F167" s="95">
        <v>43651.482499999925</v>
      </c>
      <c r="G167" s="95">
        <v>44686</v>
      </c>
      <c r="H167" s="94" t="s">
        <v>72</v>
      </c>
      <c r="I167" s="114">
        <v>14188492</v>
      </c>
      <c r="J167" s="115">
        <v>10218630</v>
      </c>
      <c r="K167" s="114">
        <v>10206765.362782691</v>
      </c>
      <c r="L167" s="115">
        <v>14188492</v>
      </c>
      <c r="M167" s="96">
        <v>0.77351243688600002</v>
      </c>
      <c r="N167" s="126">
        <v>11.4592769291</v>
      </c>
      <c r="O167" s="93" t="s">
        <v>73</v>
      </c>
      <c r="P167" s="127">
        <v>1.1074739199999999E-2</v>
      </c>
      <c r="Q167" s="97"/>
      <c r="R167" s="98"/>
    </row>
    <row r="168" spans="2:18">
      <c r="B168" s="92" t="s">
        <v>78</v>
      </c>
      <c r="C168" s="93" t="s">
        <v>154</v>
      </c>
      <c r="D168" s="94" t="s">
        <v>70</v>
      </c>
      <c r="E168" s="93" t="s">
        <v>71</v>
      </c>
      <c r="F168" s="95">
        <v>43301.641203703824</v>
      </c>
      <c r="G168" s="95">
        <v>44515</v>
      </c>
      <c r="H168" s="94" t="s">
        <v>72</v>
      </c>
      <c r="I168" s="114">
        <v>36998294</v>
      </c>
      <c r="J168" s="115">
        <v>26059573</v>
      </c>
      <c r="K168" s="114">
        <v>25671423.066827886</v>
      </c>
      <c r="L168" s="115">
        <v>36998294</v>
      </c>
      <c r="M168" s="96">
        <v>0.552061738764</v>
      </c>
      <c r="N168" s="126">
        <v>14.3660460717</v>
      </c>
      <c r="O168" s="93" t="s">
        <v>73</v>
      </c>
      <c r="P168" s="127">
        <v>0.16605490179999999</v>
      </c>
      <c r="Q168" s="97"/>
      <c r="R168" s="98"/>
    </row>
    <row r="169" spans="2:18">
      <c r="B169" s="92" t="s">
        <v>78</v>
      </c>
      <c r="C169" s="93" t="s">
        <v>154</v>
      </c>
      <c r="D169" s="94" t="s">
        <v>70</v>
      </c>
      <c r="E169" s="93" t="s">
        <v>71</v>
      </c>
      <c r="F169" s="95">
        <v>43913.54820601875</v>
      </c>
      <c r="G169" s="95">
        <v>44686</v>
      </c>
      <c r="H169" s="94" t="s">
        <v>72</v>
      </c>
      <c r="I169" s="114">
        <v>90675456</v>
      </c>
      <c r="J169" s="115">
        <v>70217426</v>
      </c>
      <c r="K169" s="114">
        <v>70429411.276865423</v>
      </c>
      <c r="L169" s="115">
        <v>90675456</v>
      </c>
      <c r="M169" s="96">
        <v>0.765170892421</v>
      </c>
      <c r="N169" s="126">
        <v>13.4694492699</v>
      </c>
      <c r="O169" s="93" t="s">
        <v>73</v>
      </c>
      <c r="P169" s="127">
        <v>5.5993810800000002E-2</v>
      </c>
      <c r="Q169" s="97"/>
      <c r="R169" s="98"/>
    </row>
    <row r="170" spans="2:18">
      <c r="B170" s="92" t="s">
        <v>78</v>
      </c>
      <c r="C170" s="93" t="s">
        <v>154</v>
      </c>
      <c r="D170" s="94" t="s">
        <v>70</v>
      </c>
      <c r="E170" s="93" t="s">
        <v>71</v>
      </c>
      <c r="F170" s="95">
        <v>43518.609386574011</v>
      </c>
      <c r="G170" s="95">
        <v>44515</v>
      </c>
      <c r="H170" s="94" t="s">
        <v>72</v>
      </c>
      <c r="I170" s="114">
        <v>8262535</v>
      </c>
      <c r="J170" s="115">
        <v>6009041</v>
      </c>
      <c r="K170" s="114">
        <v>6096420.7978736013</v>
      </c>
      <c r="L170" s="115">
        <v>8262535</v>
      </c>
      <c r="M170" s="96">
        <v>0.66714865909800003</v>
      </c>
      <c r="N170" s="126">
        <v>13.6506774884</v>
      </c>
      <c r="O170" s="93" t="s">
        <v>73</v>
      </c>
      <c r="P170" s="127">
        <v>0.199967851</v>
      </c>
      <c r="Q170" s="97"/>
      <c r="R170" s="98"/>
    </row>
    <row r="171" spans="2:18">
      <c r="B171" s="92" t="s">
        <v>78</v>
      </c>
      <c r="C171" s="93" t="s">
        <v>154</v>
      </c>
      <c r="D171" s="94" t="s">
        <v>70</v>
      </c>
      <c r="E171" s="93" t="s">
        <v>71</v>
      </c>
      <c r="F171" s="95">
        <v>43817.656608796213</v>
      </c>
      <c r="G171" s="95">
        <v>43972</v>
      </c>
      <c r="H171" s="94" t="s">
        <v>72</v>
      </c>
      <c r="I171" s="114">
        <v>19166794</v>
      </c>
      <c r="J171" s="115">
        <v>18173096</v>
      </c>
      <c r="K171" s="114">
        <v>18254800.095029805</v>
      </c>
      <c r="L171" s="115">
        <v>19166794</v>
      </c>
      <c r="M171" s="96">
        <v>0.89775308830699996</v>
      </c>
      <c r="N171" s="126">
        <v>13.630653242399999</v>
      </c>
      <c r="O171" s="93" t="s">
        <v>73</v>
      </c>
      <c r="P171" s="127">
        <v>2.6679730700000001E-2</v>
      </c>
      <c r="Q171" s="97"/>
      <c r="R171" s="98"/>
    </row>
    <row r="172" spans="2:18">
      <c r="B172" s="92" t="s">
        <v>78</v>
      </c>
      <c r="C172" s="93" t="s">
        <v>154</v>
      </c>
      <c r="D172" s="94" t="s">
        <v>70</v>
      </c>
      <c r="E172" s="93" t="s">
        <v>71</v>
      </c>
      <c r="F172" s="95">
        <v>43755.595949074253</v>
      </c>
      <c r="G172" s="95">
        <v>45363</v>
      </c>
      <c r="H172" s="94" t="s">
        <v>72</v>
      </c>
      <c r="I172" s="114">
        <v>25280659</v>
      </c>
      <c r="J172" s="115">
        <v>16011530</v>
      </c>
      <c r="K172" s="114">
        <v>16443061.342089109</v>
      </c>
      <c r="L172" s="115">
        <v>25280659</v>
      </c>
      <c r="M172" s="96">
        <v>0.79746344081300002</v>
      </c>
      <c r="N172" s="126">
        <v>14.467581148400001</v>
      </c>
      <c r="O172" s="93" t="s">
        <v>73</v>
      </c>
      <c r="P172" s="127">
        <v>7.2908113999999996E-3</v>
      </c>
      <c r="Q172" s="97"/>
      <c r="R172" s="98"/>
    </row>
    <row r="173" spans="2:18" ht="14.25" customHeight="1">
      <c r="B173" s="92" t="s">
        <v>78</v>
      </c>
      <c r="C173" s="93" t="s">
        <v>154</v>
      </c>
      <c r="D173" s="94" t="s">
        <v>70</v>
      </c>
      <c r="E173" s="93" t="s">
        <v>71</v>
      </c>
      <c r="F173" s="95">
        <v>43369.546805555467</v>
      </c>
      <c r="G173" s="95">
        <v>43972</v>
      </c>
      <c r="H173" s="94" t="s">
        <v>72</v>
      </c>
      <c r="I173" s="114">
        <v>30671918</v>
      </c>
      <c r="J173" s="115">
        <v>25302740</v>
      </c>
      <c r="K173" s="114">
        <v>25353265.748378411</v>
      </c>
      <c r="L173" s="115">
        <v>30671918</v>
      </c>
      <c r="M173" s="96">
        <v>0.82476587962000003</v>
      </c>
      <c r="N173" s="126">
        <v>13.9220607079</v>
      </c>
      <c r="O173" s="93" t="s">
        <v>73</v>
      </c>
      <c r="P173" s="127">
        <v>2.7929393199999999E-2</v>
      </c>
      <c r="Q173" s="97"/>
      <c r="R173" s="98"/>
    </row>
    <row r="174" spans="2:18">
      <c r="B174" s="92" t="s">
        <v>78</v>
      </c>
      <c r="C174" s="93" t="s">
        <v>154</v>
      </c>
      <c r="D174" s="94" t="s">
        <v>70</v>
      </c>
      <c r="E174" s="93" t="s">
        <v>71</v>
      </c>
      <c r="F174" s="95">
        <v>43703.611956018489</v>
      </c>
      <c r="G174" s="95">
        <v>45363</v>
      </c>
      <c r="H174" s="94" t="s">
        <v>72</v>
      </c>
      <c r="I174" s="114">
        <v>22579564</v>
      </c>
      <c r="J174" s="115">
        <v>14346797</v>
      </c>
      <c r="K174" s="114">
        <v>14515068.325319974</v>
      </c>
      <c r="L174" s="115">
        <v>22579564</v>
      </c>
      <c r="M174" s="96">
        <v>0.65042376106699995</v>
      </c>
      <c r="N174" s="126">
        <v>13.815006546499999</v>
      </c>
      <c r="O174" s="93" t="s">
        <v>73</v>
      </c>
      <c r="P174" s="127">
        <v>7.6193305000000003E-2</v>
      </c>
      <c r="Q174" s="97"/>
      <c r="R174" s="98"/>
    </row>
    <row r="175" spans="2:18">
      <c r="B175" s="92" t="s">
        <v>78</v>
      </c>
      <c r="C175" s="93" t="s">
        <v>154</v>
      </c>
      <c r="D175" s="94" t="s">
        <v>70</v>
      </c>
      <c r="E175" s="93" t="s">
        <v>71</v>
      </c>
      <c r="F175" s="95">
        <v>43333.638321759179</v>
      </c>
      <c r="G175" s="95">
        <v>44686</v>
      </c>
      <c r="H175" s="94" t="s">
        <v>72</v>
      </c>
      <c r="I175" s="114">
        <v>22853430</v>
      </c>
      <c r="J175" s="115">
        <v>15069041</v>
      </c>
      <c r="K175" s="114">
        <v>15309158.059200227</v>
      </c>
      <c r="L175" s="115">
        <v>22853430</v>
      </c>
      <c r="M175" s="96">
        <v>0.70289046513800002</v>
      </c>
      <c r="N175" s="126">
        <v>14.4699710693</v>
      </c>
      <c r="O175" s="93" t="s">
        <v>73</v>
      </c>
      <c r="P175" s="127">
        <v>6.0754893000000004E-3</v>
      </c>
      <c r="Q175" s="97"/>
      <c r="R175" s="98"/>
    </row>
    <row r="176" spans="2:18">
      <c r="B176" s="92" t="s">
        <v>78</v>
      </c>
      <c r="C176" s="93" t="s">
        <v>154</v>
      </c>
      <c r="D176" s="94" t="s">
        <v>70</v>
      </c>
      <c r="E176" s="93" t="s">
        <v>71</v>
      </c>
      <c r="F176" s="95">
        <v>43669.568020833191</v>
      </c>
      <c r="G176" s="95">
        <v>44515</v>
      </c>
      <c r="H176" s="94" t="s">
        <v>72</v>
      </c>
      <c r="I176" s="114">
        <v>14770890</v>
      </c>
      <c r="J176" s="115">
        <v>11265203</v>
      </c>
      <c r="K176" s="114">
        <v>11177577.151814867</v>
      </c>
      <c r="L176" s="115">
        <v>14770890</v>
      </c>
      <c r="M176" s="96">
        <v>0.80531269954399998</v>
      </c>
      <c r="N176" s="126">
        <v>13.647424236599999</v>
      </c>
      <c r="O176" s="93" t="s">
        <v>73</v>
      </c>
      <c r="P176" s="127">
        <v>2.5466490500000001E-2</v>
      </c>
      <c r="Q176" s="97"/>
      <c r="R176" s="98"/>
    </row>
    <row r="177" spans="2:18">
      <c r="B177" s="92" t="s">
        <v>78</v>
      </c>
      <c r="C177" s="93" t="s">
        <v>154</v>
      </c>
      <c r="D177" s="94" t="s">
        <v>70</v>
      </c>
      <c r="E177" s="93" t="s">
        <v>71</v>
      </c>
      <c r="F177" s="95">
        <v>43314.557245370466</v>
      </c>
      <c r="G177" s="95">
        <v>44151</v>
      </c>
      <c r="H177" s="94" t="s">
        <v>72</v>
      </c>
      <c r="I177" s="114">
        <v>27937190</v>
      </c>
      <c r="J177" s="115">
        <v>21556499</v>
      </c>
      <c r="K177" s="114">
        <v>21325540.900862891</v>
      </c>
      <c r="L177" s="115">
        <v>27937190</v>
      </c>
      <c r="M177" s="96">
        <v>0.642843893843</v>
      </c>
      <c r="N177" s="126">
        <v>13.487727209999999</v>
      </c>
      <c r="O177" s="93" t="s">
        <v>73</v>
      </c>
      <c r="P177" s="127">
        <v>1.36378513E-2</v>
      </c>
      <c r="Q177" s="97"/>
      <c r="R177" s="98"/>
    </row>
    <row r="178" spans="2:18">
      <c r="B178" s="92" t="s">
        <v>78</v>
      </c>
      <c r="C178" s="93" t="s">
        <v>154</v>
      </c>
      <c r="D178" s="94" t="s">
        <v>70</v>
      </c>
      <c r="E178" s="93" t="s">
        <v>71</v>
      </c>
      <c r="F178" s="95">
        <v>43915.60010416666</v>
      </c>
      <c r="G178" s="95">
        <v>44515</v>
      </c>
      <c r="H178" s="94" t="s">
        <v>72</v>
      </c>
      <c r="I178" s="114">
        <v>14879590</v>
      </c>
      <c r="J178" s="115">
        <v>12167261</v>
      </c>
      <c r="K178" s="114">
        <v>12194312.778987749</v>
      </c>
      <c r="L178" s="115">
        <v>14879590</v>
      </c>
      <c r="M178" s="96">
        <v>0.77348262240400001</v>
      </c>
      <c r="N178" s="126">
        <v>11.4663384051</v>
      </c>
      <c r="O178" s="93" t="s">
        <v>73</v>
      </c>
      <c r="P178" s="127">
        <v>0.14027464780000001</v>
      </c>
      <c r="Q178" s="97"/>
      <c r="R178" s="98"/>
    </row>
    <row r="179" spans="2:18">
      <c r="B179" s="92" t="s">
        <v>78</v>
      </c>
      <c r="C179" s="93" t="s">
        <v>154</v>
      </c>
      <c r="D179" s="94" t="s">
        <v>70</v>
      </c>
      <c r="E179" s="93" t="s">
        <v>71</v>
      </c>
      <c r="F179" s="95">
        <v>43640.673252314795</v>
      </c>
      <c r="G179" s="95">
        <v>44686</v>
      </c>
      <c r="H179" s="94" t="s">
        <v>72</v>
      </c>
      <c r="I179" s="114">
        <v>90806356</v>
      </c>
      <c r="J179" s="115">
        <v>65129206</v>
      </c>
      <c r="K179" s="114">
        <v>65323698.780907422</v>
      </c>
      <c r="L179" s="115">
        <v>90806356</v>
      </c>
      <c r="M179" s="96">
        <v>0.55103256501700004</v>
      </c>
      <c r="N179" s="126">
        <v>14.4781432012</v>
      </c>
      <c r="O179" s="93" t="s">
        <v>73</v>
      </c>
      <c r="P179" s="127">
        <v>4.8436395600000001E-2</v>
      </c>
      <c r="Q179" s="97"/>
      <c r="R179" s="98"/>
    </row>
    <row r="180" spans="2:18">
      <c r="B180" s="92" t="s">
        <v>78</v>
      </c>
      <c r="C180" s="93" t="s">
        <v>154</v>
      </c>
      <c r="D180" s="94" t="s">
        <v>70</v>
      </c>
      <c r="E180" s="93" t="s">
        <v>71</v>
      </c>
      <c r="F180" s="95">
        <v>43892.665000000037</v>
      </c>
      <c r="G180" s="95">
        <v>44151</v>
      </c>
      <c r="H180" s="94" t="s">
        <v>72</v>
      </c>
      <c r="I180" s="114">
        <v>72540780</v>
      </c>
      <c r="J180" s="115">
        <v>66335425</v>
      </c>
      <c r="K180" s="114">
        <v>67025510.102644317</v>
      </c>
      <c r="L180" s="115">
        <v>72540780</v>
      </c>
      <c r="M180" s="96">
        <v>0.52118724631900004</v>
      </c>
      <c r="N180" s="126">
        <v>14.7518780738</v>
      </c>
      <c r="O180" s="93" t="s">
        <v>73</v>
      </c>
      <c r="P180" s="127">
        <v>0.25520608119999999</v>
      </c>
      <c r="Q180" s="97"/>
      <c r="R180" s="98"/>
    </row>
    <row r="181" spans="2:18">
      <c r="B181" s="92" t="s">
        <v>78</v>
      </c>
      <c r="C181" s="93" t="s">
        <v>154</v>
      </c>
      <c r="D181" s="94" t="s">
        <v>70</v>
      </c>
      <c r="E181" s="93" t="s">
        <v>71</v>
      </c>
      <c r="F181" s="95">
        <v>43432.60465277778</v>
      </c>
      <c r="G181" s="95">
        <v>43972</v>
      </c>
      <c r="H181" s="94" t="s">
        <v>72</v>
      </c>
      <c r="I181" s="114">
        <v>501675618</v>
      </c>
      <c r="J181" s="115">
        <v>420897534</v>
      </c>
      <c r="K181" s="114">
        <v>425931492.23748624</v>
      </c>
      <c r="L181" s="115">
        <v>501675618</v>
      </c>
      <c r="M181" s="96">
        <v>0.77671789207300002</v>
      </c>
      <c r="N181" s="126">
        <v>14.7439962626</v>
      </c>
      <c r="O181" s="93" t="s">
        <v>73</v>
      </c>
      <c r="P181" s="127">
        <v>3.41760838E-2</v>
      </c>
      <c r="Q181" s="97"/>
      <c r="R181" s="98"/>
    </row>
    <row r="182" spans="2:18">
      <c r="B182" s="92" t="s">
        <v>78</v>
      </c>
      <c r="C182" s="93" t="s">
        <v>154</v>
      </c>
      <c r="D182" s="94" t="s">
        <v>70</v>
      </c>
      <c r="E182" s="93" t="s">
        <v>71</v>
      </c>
      <c r="F182" s="95">
        <v>43782.635474537034</v>
      </c>
      <c r="G182" s="95">
        <v>43937</v>
      </c>
      <c r="H182" s="94" t="s">
        <v>72</v>
      </c>
      <c r="I182" s="114">
        <v>16997260</v>
      </c>
      <c r="J182" s="115">
        <v>16307945</v>
      </c>
      <c r="K182" s="114">
        <v>16427027.725977948</v>
      </c>
      <c r="L182" s="115">
        <v>16997260</v>
      </c>
      <c r="M182" s="96">
        <v>0.89775086864200004</v>
      </c>
      <c r="N182" s="126">
        <v>13.632657095600001</v>
      </c>
      <c r="O182" s="93" t="s">
        <v>73</v>
      </c>
      <c r="P182" s="127">
        <v>0.2013102001</v>
      </c>
      <c r="Q182" s="97"/>
      <c r="R182" s="98"/>
    </row>
    <row r="183" spans="2:18" ht="14.25" customHeight="1">
      <c r="B183" s="92" t="s">
        <v>78</v>
      </c>
      <c r="C183" s="93" t="s">
        <v>154</v>
      </c>
      <c r="D183" s="94" t="s">
        <v>70</v>
      </c>
      <c r="E183" s="93" t="s">
        <v>71</v>
      </c>
      <c r="F183" s="95">
        <v>43726.617939814925</v>
      </c>
      <c r="G183" s="95">
        <v>45097</v>
      </c>
      <c r="H183" s="94" t="s">
        <v>72</v>
      </c>
      <c r="I183" s="114">
        <v>45557264</v>
      </c>
      <c r="J183" s="115">
        <v>31208218</v>
      </c>
      <c r="K183" s="114">
        <v>30339956.421148017</v>
      </c>
      <c r="L183" s="115">
        <v>45557264</v>
      </c>
      <c r="M183" s="96">
        <v>0.64614741959300004</v>
      </c>
      <c r="N183" s="126">
        <v>14.2007216884</v>
      </c>
      <c r="O183" s="93" t="s">
        <v>73</v>
      </c>
      <c r="P183" s="127">
        <v>1.7236009600000001E-2</v>
      </c>
      <c r="Q183" s="97"/>
      <c r="R183" s="98"/>
    </row>
    <row r="184" spans="2:18" ht="14.25" customHeight="1">
      <c r="B184" s="92" t="s">
        <v>78</v>
      </c>
      <c r="C184" s="93" t="s">
        <v>154</v>
      </c>
      <c r="D184" s="94" t="s">
        <v>70</v>
      </c>
      <c r="E184" s="93" t="s">
        <v>71</v>
      </c>
      <c r="F184" s="95">
        <v>43362.546481481288</v>
      </c>
      <c r="G184" s="95">
        <v>43972</v>
      </c>
      <c r="H184" s="94" t="s">
        <v>72</v>
      </c>
      <c r="I184" s="114">
        <v>7361262</v>
      </c>
      <c r="J184" s="115">
        <v>6057698</v>
      </c>
      <c r="K184" s="114">
        <v>6084775.8868206525</v>
      </c>
      <c r="L184" s="115">
        <v>7361262</v>
      </c>
      <c r="M184" s="96">
        <v>0.97700574375600002</v>
      </c>
      <c r="N184" s="126">
        <v>12.89619871</v>
      </c>
      <c r="O184" s="93" t="s">
        <v>73</v>
      </c>
      <c r="P184" s="127">
        <v>0.89143253359999997</v>
      </c>
      <c r="Q184" s="97"/>
      <c r="R184" s="98"/>
    </row>
    <row r="185" spans="2:18" ht="14.25" customHeight="1">
      <c r="B185" s="92" t="s">
        <v>78</v>
      </c>
      <c r="C185" s="93" t="s">
        <v>154</v>
      </c>
      <c r="D185" s="94" t="s">
        <v>70</v>
      </c>
      <c r="E185" s="93" t="s">
        <v>71</v>
      </c>
      <c r="F185" s="95">
        <v>43684.54215277778</v>
      </c>
      <c r="G185" s="95">
        <v>45825</v>
      </c>
      <c r="H185" s="94" t="s">
        <v>72</v>
      </c>
      <c r="I185" s="114">
        <v>251538072</v>
      </c>
      <c r="J185" s="115">
        <v>140763586</v>
      </c>
      <c r="K185" s="114">
        <v>138864545.39359674</v>
      </c>
      <c r="L185" s="115">
        <v>251538072</v>
      </c>
      <c r="M185" s="96">
        <v>0.71996686139999999</v>
      </c>
      <c r="N185" s="126">
        <v>14.4695461187</v>
      </c>
      <c r="O185" s="93" t="s">
        <v>73</v>
      </c>
      <c r="P185" s="127">
        <v>4.8604185899999999E-2</v>
      </c>
      <c r="Q185" s="97"/>
      <c r="R185" s="98"/>
    </row>
    <row r="186" spans="2:18" ht="14.25" customHeight="1">
      <c r="B186" s="92" t="s">
        <v>78</v>
      </c>
      <c r="C186" s="93" t="s">
        <v>154</v>
      </c>
      <c r="D186" s="94" t="s">
        <v>70</v>
      </c>
      <c r="E186" s="93" t="s">
        <v>71</v>
      </c>
      <c r="F186" s="95">
        <v>43322.56086805556</v>
      </c>
      <c r="G186" s="95">
        <v>44151</v>
      </c>
      <c r="H186" s="94" t="s">
        <v>72</v>
      </c>
      <c r="I186" s="114">
        <v>11973080</v>
      </c>
      <c r="J186" s="115">
        <v>9666938</v>
      </c>
      <c r="K186" s="114">
        <v>9261326.2878366373</v>
      </c>
      <c r="L186" s="115">
        <v>11973080</v>
      </c>
      <c r="M186" s="96">
        <v>0.63725443896</v>
      </c>
      <c r="N186" s="126">
        <v>13.811955298000001</v>
      </c>
      <c r="O186" s="93" t="s">
        <v>73</v>
      </c>
      <c r="P186" s="127">
        <v>3.8099776500000002E-2</v>
      </c>
      <c r="Q186" s="97"/>
      <c r="R186" s="98"/>
    </row>
    <row r="187" spans="2:18" ht="14.25" customHeight="1">
      <c r="B187" s="92" t="s">
        <v>78</v>
      </c>
      <c r="C187" s="93" t="s">
        <v>154</v>
      </c>
      <c r="D187" s="94" t="s">
        <v>70</v>
      </c>
      <c r="E187" s="93" t="s">
        <v>71</v>
      </c>
      <c r="F187" s="95">
        <v>43657.552789351903</v>
      </c>
      <c r="G187" s="95">
        <v>43972</v>
      </c>
      <c r="H187" s="94" t="s">
        <v>72</v>
      </c>
      <c r="I187" s="114">
        <v>24852164</v>
      </c>
      <c r="J187" s="115">
        <v>22383944</v>
      </c>
      <c r="K187" s="114">
        <v>22311106.982107159</v>
      </c>
      <c r="L187" s="115">
        <v>24852164</v>
      </c>
      <c r="M187" s="96">
        <v>0.82659446380599999</v>
      </c>
      <c r="N187" s="126">
        <v>13.639903689200001</v>
      </c>
      <c r="O187" s="93" t="s">
        <v>73</v>
      </c>
      <c r="P187" s="127">
        <v>3.6381039E-3</v>
      </c>
      <c r="Q187" s="97"/>
      <c r="R187" s="98"/>
    </row>
    <row r="188" spans="2:18" ht="14.25" customHeight="1">
      <c r="B188" s="92" t="s">
        <v>78</v>
      </c>
      <c r="C188" s="93" t="s">
        <v>154</v>
      </c>
      <c r="D188" s="94" t="s">
        <v>70</v>
      </c>
      <c r="E188" s="93" t="s">
        <v>71</v>
      </c>
      <c r="F188" s="95">
        <v>43305.546689814888</v>
      </c>
      <c r="G188" s="95">
        <v>44151</v>
      </c>
      <c r="H188" s="94" t="s">
        <v>72</v>
      </c>
      <c r="I188" s="114">
        <v>61195750</v>
      </c>
      <c r="J188" s="115">
        <v>47438981</v>
      </c>
      <c r="K188" s="114">
        <v>46825206.639894858</v>
      </c>
      <c r="L188" s="115">
        <v>61195750</v>
      </c>
      <c r="M188" s="96">
        <v>0.66987405766300001</v>
      </c>
      <c r="N188" s="126">
        <v>14.751385707800001</v>
      </c>
      <c r="O188" s="93" t="s">
        <v>73</v>
      </c>
      <c r="P188" s="127">
        <v>1.4645177699999999E-2</v>
      </c>
      <c r="Q188" s="97"/>
      <c r="R188" s="98"/>
    </row>
    <row r="189" spans="2:18" ht="14.25" customHeight="1">
      <c r="B189" s="92" t="s">
        <v>78</v>
      </c>
      <c r="C189" s="93" t="s">
        <v>154</v>
      </c>
      <c r="D189" s="94" t="s">
        <v>70</v>
      </c>
      <c r="E189" s="93" t="s">
        <v>71</v>
      </c>
      <c r="F189" s="95">
        <v>43913.548773148097</v>
      </c>
      <c r="G189" s="95">
        <v>45363</v>
      </c>
      <c r="H189" s="94" t="s">
        <v>72</v>
      </c>
      <c r="I189" s="114">
        <v>250655500</v>
      </c>
      <c r="J189" s="115">
        <v>166756142</v>
      </c>
      <c r="K189" s="114">
        <v>167224480.72044471</v>
      </c>
      <c r="L189" s="115">
        <v>250655500</v>
      </c>
      <c r="M189" s="96">
        <v>0.55206244541399996</v>
      </c>
      <c r="N189" s="126">
        <v>14.3660079683</v>
      </c>
      <c r="O189" s="93" t="s">
        <v>73</v>
      </c>
      <c r="P189" s="127">
        <v>6.9791288000000007E-2</v>
      </c>
      <c r="Q189" s="97"/>
      <c r="R189" s="98"/>
    </row>
    <row r="190" spans="2:18" ht="14.25" customHeight="1">
      <c r="B190" s="92" t="s">
        <v>78</v>
      </c>
      <c r="C190" s="93" t="s">
        <v>154</v>
      </c>
      <c r="D190" s="94" t="s">
        <v>70</v>
      </c>
      <c r="E190" s="93" t="s">
        <v>71</v>
      </c>
      <c r="F190" s="95">
        <v>43518.609861111268</v>
      </c>
      <c r="G190" s="95">
        <v>44151</v>
      </c>
      <c r="H190" s="94" t="s">
        <v>72</v>
      </c>
      <c r="I190" s="114">
        <v>28318516</v>
      </c>
      <c r="J190" s="115">
        <v>23033399</v>
      </c>
      <c r="K190" s="114">
        <v>23356145.758271374</v>
      </c>
      <c r="L190" s="115">
        <v>28318516</v>
      </c>
      <c r="M190" s="96">
        <v>0.76896286087200005</v>
      </c>
      <c r="N190" s="126">
        <v>12.548423549900001</v>
      </c>
      <c r="O190" s="93" t="s">
        <v>73</v>
      </c>
      <c r="P190" s="127">
        <v>2.6912358599999998E-2</v>
      </c>
      <c r="Q190" s="97"/>
      <c r="R190" s="98"/>
    </row>
    <row r="191" spans="2:18" ht="14.25" customHeight="1">
      <c r="B191" s="92" t="s">
        <v>78</v>
      </c>
      <c r="C191" s="93" t="s">
        <v>154</v>
      </c>
      <c r="D191" s="94" t="s">
        <v>70</v>
      </c>
      <c r="E191" s="93" t="s">
        <v>71</v>
      </c>
      <c r="F191" s="95">
        <v>43817.657060184982</v>
      </c>
      <c r="G191" s="95">
        <v>44515</v>
      </c>
      <c r="H191" s="94" t="s">
        <v>72</v>
      </c>
      <c r="I191" s="114">
        <v>7645480</v>
      </c>
      <c r="J191" s="115">
        <v>6067808</v>
      </c>
      <c r="K191" s="114">
        <v>6096990.7874665679</v>
      </c>
      <c r="L191" s="115">
        <v>7645480</v>
      </c>
      <c r="M191" s="96">
        <v>0.62737557897999996</v>
      </c>
      <c r="N191" s="126">
        <v>13.9225804479</v>
      </c>
      <c r="O191" s="93" t="s">
        <v>73</v>
      </c>
      <c r="P191" s="127">
        <v>7.3755861500000006E-2</v>
      </c>
      <c r="Q191" s="97"/>
      <c r="R191" s="98"/>
    </row>
    <row r="192" spans="2:18" ht="14.25" customHeight="1">
      <c r="B192" s="92" t="s">
        <v>78</v>
      </c>
      <c r="C192" s="93" t="s">
        <v>154</v>
      </c>
      <c r="D192" s="94" t="s">
        <v>70</v>
      </c>
      <c r="E192" s="93" t="s">
        <v>71</v>
      </c>
      <c r="F192" s="95">
        <v>43756.658113426063</v>
      </c>
      <c r="G192" s="95">
        <v>45363</v>
      </c>
      <c r="H192" s="94" t="s">
        <v>72</v>
      </c>
      <c r="I192" s="114">
        <v>97962552</v>
      </c>
      <c r="J192" s="115">
        <v>62067009</v>
      </c>
      <c r="K192" s="114">
        <v>63717171.515522525</v>
      </c>
      <c r="L192" s="115">
        <v>97962552</v>
      </c>
      <c r="M192" s="96">
        <v>0.89775163915400003</v>
      </c>
      <c r="N192" s="126">
        <v>13.631987111700001</v>
      </c>
      <c r="O192" s="93" t="s">
        <v>73</v>
      </c>
      <c r="P192" s="127">
        <v>2.1828834599999999E-2</v>
      </c>
      <c r="Q192" s="97"/>
      <c r="R192" s="98"/>
    </row>
    <row r="193" spans="2:18" ht="14.25" customHeight="1">
      <c r="B193" s="92" t="s">
        <v>78</v>
      </c>
      <c r="C193" s="93" t="s">
        <v>154</v>
      </c>
      <c r="D193" s="94" t="s">
        <v>70</v>
      </c>
      <c r="E193" s="93" t="s">
        <v>71</v>
      </c>
      <c r="F193" s="95">
        <v>43388.56638888875</v>
      </c>
      <c r="G193" s="95">
        <v>44515</v>
      </c>
      <c r="H193" s="94" t="s">
        <v>72</v>
      </c>
      <c r="I193" s="114">
        <v>7228252</v>
      </c>
      <c r="J193" s="115">
        <v>5105479</v>
      </c>
      <c r="K193" s="114">
        <v>5080669.410414679</v>
      </c>
      <c r="L193" s="115">
        <v>7228252</v>
      </c>
      <c r="M193" s="96">
        <v>0.61496345514899997</v>
      </c>
      <c r="N193" s="126">
        <v>13.9233217724</v>
      </c>
      <c r="O193" s="93" t="s">
        <v>73</v>
      </c>
      <c r="P193" s="127">
        <v>0.68222647999999997</v>
      </c>
      <c r="Q193" s="97"/>
      <c r="R193" s="98"/>
    </row>
    <row r="194" spans="2:18" ht="14.25" customHeight="1">
      <c r="B194" s="92" t="s">
        <v>78</v>
      </c>
      <c r="C194" s="93" t="s">
        <v>154</v>
      </c>
      <c r="D194" s="94" t="s">
        <v>70</v>
      </c>
      <c r="E194" s="93" t="s">
        <v>71</v>
      </c>
      <c r="F194" s="95">
        <v>43704.639398148283</v>
      </c>
      <c r="G194" s="95">
        <v>45363</v>
      </c>
      <c r="H194" s="94" t="s">
        <v>72</v>
      </c>
      <c r="I194" s="114">
        <v>17741082</v>
      </c>
      <c r="J194" s="115">
        <v>11276446</v>
      </c>
      <c r="K194" s="114">
        <v>11404746.233865527</v>
      </c>
      <c r="L194" s="115">
        <v>17741082</v>
      </c>
      <c r="M194" s="96">
        <v>0.82480340332900004</v>
      </c>
      <c r="N194" s="126">
        <v>13.9135119502</v>
      </c>
      <c r="O194" s="93" t="s">
        <v>73</v>
      </c>
      <c r="P194" s="127">
        <v>1.8215650999999999E-2</v>
      </c>
      <c r="Q194" s="97"/>
      <c r="R194" s="98"/>
    </row>
    <row r="195" spans="2:18" ht="14.25" customHeight="1">
      <c r="B195" s="92" t="s">
        <v>78</v>
      </c>
      <c r="C195" s="93" t="s">
        <v>154</v>
      </c>
      <c r="D195" s="94" t="s">
        <v>70</v>
      </c>
      <c r="E195" s="93" t="s">
        <v>71</v>
      </c>
      <c r="F195" s="95">
        <v>43333.639548610896</v>
      </c>
      <c r="G195" s="95">
        <v>43972</v>
      </c>
      <c r="H195" s="94" t="s">
        <v>72</v>
      </c>
      <c r="I195" s="114">
        <v>26445040</v>
      </c>
      <c r="J195" s="115">
        <v>21665671</v>
      </c>
      <c r="K195" s="114">
        <v>21296526.551961146</v>
      </c>
      <c r="L195" s="115">
        <v>26445040</v>
      </c>
      <c r="M195" s="96">
        <v>0.73748470436500002</v>
      </c>
      <c r="N195" s="126">
        <v>14.748658323500001</v>
      </c>
      <c r="O195" s="93" t="s">
        <v>73</v>
      </c>
      <c r="P195" s="127">
        <v>1.5866293199999999E-2</v>
      </c>
      <c r="Q195" s="97"/>
      <c r="R195" s="98"/>
    </row>
    <row r="196" spans="2:18" ht="14.25" customHeight="1">
      <c r="B196" s="92" t="s">
        <v>78</v>
      </c>
      <c r="C196" s="93" t="s">
        <v>154</v>
      </c>
      <c r="D196" s="94" t="s">
        <v>70</v>
      </c>
      <c r="E196" s="93" t="s">
        <v>71</v>
      </c>
      <c r="F196" s="95">
        <v>43915.615868055727</v>
      </c>
      <c r="G196" s="95">
        <v>46098</v>
      </c>
      <c r="H196" s="94" t="s">
        <v>72</v>
      </c>
      <c r="I196" s="114">
        <v>73507936</v>
      </c>
      <c r="J196" s="115">
        <v>40415340</v>
      </c>
      <c r="K196" s="114">
        <v>40505266.523180194</v>
      </c>
      <c r="L196" s="115">
        <v>73507936</v>
      </c>
      <c r="M196" s="96">
        <v>0.66990603623900002</v>
      </c>
      <c r="N196" s="126">
        <v>14.7483645046</v>
      </c>
      <c r="O196" s="93" t="s">
        <v>73</v>
      </c>
      <c r="P196" s="127">
        <v>3.1732743200000003E-2</v>
      </c>
      <c r="Q196" s="97"/>
      <c r="R196" s="98"/>
    </row>
    <row r="197" spans="2:18" ht="14.25" customHeight="1">
      <c r="B197" s="92" t="s">
        <v>78</v>
      </c>
      <c r="C197" s="93" t="s">
        <v>154</v>
      </c>
      <c r="D197" s="94" t="s">
        <v>70</v>
      </c>
      <c r="E197" s="93" t="s">
        <v>71</v>
      </c>
      <c r="F197" s="95">
        <v>43670.678796296474</v>
      </c>
      <c r="G197" s="95">
        <v>46210</v>
      </c>
      <c r="H197" s="94" t="s">
        <v>72</v>
      </c>
      <c r="I197" s="114">
        <v>409483980</v>
      </c>
      <c r="J197" s="115">
        <v>207998479</v>
      </c>
      <c r="K197" s="114">
        <v>213417827.94800034</v>
      </c>
      <c r="L197" s="115">
        <v>409483980</v>
      </c>
      <c r="M197" s="96">
        <v>0.78275754707699996</v>
      </c>
      <c r="N197" s="126">
        <v>13.9233296624</v>
      </c>
      <c r="O197" s="93" t="s">
        <v>73</v>
      </c>
      <c r="P197" s="127">
        <v>1.0928818E-2</v>
      </c>
      <c r="Q197" s="97"/>
      <c r="R197" s="98"/>
    </row>
    <row r="198" spans="2:18" ht="14.25" customHeight="1">
      <c r="B198" s="92" t="s">
        <v>78</v>
      </c>
      <c r="C198" s="93" t="s">
        <v>154</v>
      </c>
      <c r="D198" s="94" t="s">
        <v>70</v>
      </c>
      <c r="E198" s="93" t="s">
        <v>71</v>
      </c>
      <c r="F198" s="95">
        <v>43315.535763889086</v>
      </c>
      <c r="G198" s="95">
        <v>44151</v>
      </c>
      <c r="H198" s="94" t="s">
        <v>72</v>
      </c>
      <c r="I198" s="114">
        <v>151659040</v>
      </c>
      <c r="J198" s="115">
        <v>122178144</v>
      </c>
      <c r="K198" s="114">
        <v>117305631.97054143</v>
      </c>
      <c r="L198" s="115">
        <v>151659040</v>
      </c>
      <c r="M198" s="96">
        <v>0.665945724691</v>
      </c>
      <c r="N198" s="126">
        <v>13.2765589726</v>
      </c>
      <c r="O198" s="93" t="s">
        <v>73</v>
      </c>
      <c r="P198" s="127">
        <v>6.0465202500000002E-2</v>
      </c>
      <c r="Q198" s="97"/>
      <c r="R198" s="98"/>
    </row>
    <row r="199" spans="2:18" ht="14.25" customHeight="1">
      <c r="B199" s="92" t="s">
        <v>78</v>
      </c>
      <c r="C199" s="93" t="s">
        <v>154</v>
      </c>
      <c r="D199" s="94" t="s">
        <v>70</v>
      </c>
      <c r="E199" s="93" t="s">
        <v>71</v>
      </c>
      <c r="F199" s="95">
        <v>43641.573842592537</v>
      </c>
      <c r="G199" s="95">
        <v>43972</v>
      </c>
      <c r="H199" s="94" t="s">
        <v>72</v>
      </c>
      <c r="I199" s="114">
        <v>187520876</v>
      </c>
      <c r="J199" s="115">
        <v>167951067</v>
      </c>
      <c r="K199" s="114">
        <v>168347029.31744552</v>
      </c>
      <c r="L199" s="115">
        <v>187520876</v>
      </c>
      <c r="M199" s="96">
        <v>0.77351761591699997</v>
      </c>
      <c r="N199" s="126">
        <v>11.458013336900001</v>
      </c>
      <c r="O199" s="93" t="s">
        <v>73</v>
      </c>
      <c r="P199" s="127">
        <v>2.8302309099999999E-2</v>
      </c>
      <c r="Q199" s="97"/>
      <c r="R199" s="98"/>
    </row>
    <row r="200" spans="2:18" ht="14.25" customHeight="1">
      <c r="B200" s="92" t="s">
        <v>78</v>
      </c>
      <c r="C200" s="93" t="s">
        <v>154</v>
      </c>
      <c r="D200" s="94" t="s">
        <v>70</v>
      </c>
      <c r="E200" s="93" t="s">
        <v>71</v>
      </c>
      <c r="F200" s="95">
        <v>43222.517175925896</v>
      </c>
      <c r="G200" s="95">
        <v>44686</v>
      </c>
      <c r="H200" s="94" t="s">
        <v>72</v>
      </c>
      <c r="I200" s="114">
        <v>22307186</v>
      </c>
      <c r="J200" s="115">
        <v>14658723</v>
      </c>
      <c r="K200" s="114">
        <v>14413730.672280444</v>
      </c>
      <c r="L200" s="115">
        <v>22307186</v>
      </c>
      <c r="M200" s="96">
        <v>0.52120881421300003</v>
      </c>
      <c r="N200" s="126">
        <v>14.7507317763</v>
      </c>
      <c r="O200" s="93" t="s">
        <v>73</v>
      </c>
      <c r="P200" s="127">
        <v>2.1495188041</v>
      </c>
      <c r="Q200" s="97"/>
      <c r="R200" s="98"/>
    </row>
    <row r="201" spans="2:18" ht="14.25" customHeight="1">
      <c r="B201" s="92" t="s">
        <v>78</v>
      </c>
      <c r="C201" s="93" t="s">
        <v>154</v>
      </c>
      <c r="D201" s="94" t="s">
        <v>70</v>
      </c>
      <c r="E201" s="93" t="s">
        <v>71</v>
      </c>
      <c r="F201" s="95">
        <v>43908.598333333153</v>
      </c>
      <c r="G201" s="95">
        <v>44686</v>
      </c>
      <c r="H201" s="94" t="s">
        <v>72</v>
      </c>
      <c r="I201" s="114">
        <v>36795835</v>
      </c>
      <c r="J201" s="115">
        <v>28440331</v>
      </c>
      <c r="K201" s="114">
        <v>28579983.398281541</v>
      </c>
      <c r="L201" s="115">
        <v>36795835</v>
      </c>
      <c r="M201" s="96">
        <v>0.98238140725900003</v>
      </c>
      <c r="N201" s="126">
        <v>13.566441856799999</v>
      </c>
      <c r="O201" s="93" t="s">
        <v>73</v>
      </c>
      <c r="P201" s="127">
        <v>3.0320270600000001E-2</v>
      </c>
      <c r="Q201" s="97"/>
      <c r="R201" s="98"/>
    </row>
    <row r="202" spans="2:18" ht="14.25" customHeight="1">
      <c r="B202" s="92" t="s">
        <v>78</v>
      </c>
      <c r="C202" s="93" t="s">
        <v>154</v>
      </c>
      <c r="D202" s="94" t="s">
        <v>70</v>
      </c>
      <c r="E202" s="93" t="s">
        <v>71</v>
      </c>
      <c r="F202" s="95">
        <v>43479.65817129612</v>
      </c>
      <c r="G202" s="95">
        <v>44515</v>
      </c>
      <c r="H202" s="94" t="s">
        <v>72</v>
      </c>
      <c r="I202" s="114">
        <v>56454796</v>
      </c>
      <c r="J202" s="115">
        <v>40843836</v>
      </c>
      <c r="K202" s="114">
        <v>40645582.287121892</v>
      </c>
      <c r="L202" s="115">
        <v>56454796</v>
      </c>
      <c r="M202" s="96">
        <v>0.756742412152</v>
      </c>
      <c r="N202" s="126">
        <v>14.4679920378</v>
      </c>
      <c r="O202" s="93" t="s">
        <v>73</v>
      </c>
      <c r="P202" s="127">
        <v>3.6453827999999998E-3</v>
      </c>
      <c r="Q202" s="97"/>
      <c r="R202" s="98"/>
    </row>
    <row r="203" spans="2:18" ht="14.25" customHeight="1">
      <c r="B203" s="92" t="s">
        <v>78</v>
      </c>
      <c r="C203" s="93" t="s">
        <v>154</v>
      </c>
      <c r="D203" s="94" t="s">
        <v>70</v>
      </c>
      <c r="E203" s="93" t="s">
        <v>71</v>
      </c>
      <c r="F203" s="95">
        <v>43811.695520833135</v>
      </c>
      <c r="G203" s="95">
        <v>43991</v>
      </c>
      <c r="H203" s="94" t="s">
        <v>72</v>
      </c>
      <c r="I203" s="114">
        <v>763011423</v>
      </c>
      <c r="J203" s="115">
        <v>718707534</v>
      </c>
      <c r="K203" s="114">
        <v>745466542.82237566</v>
      </c>
      <c r="L203" s="115">
        <v>763011423</v>
      </c>
      <c r="M203" s="96">
        <v>0.76444633195900002</v>
      </c>
      <c r="N203" s="126">
        <v>13.6468056589</v>
      </c>
      <c r="O203" s="93" t="s">
        <v>73</v>
      </c>
      <c r="P203" s="127">
        <v>1.82415654E-2</v>
      </c>
      <c r="Q203" s="97"/>
      <c r="R203" s="98"/>
    </row>
    <row r="204" spans="2:18" ht="14.25" customHeight="1">
      <c r="B204" s="99" t="s">
        <v>155</v>
      </c>
      <c r="C204" s="100"/>
      <c r="D204" s="100"/>
      <c r="E204" s="100"/>
      <c r="F204" s="100"/>
      <c r="G204" s="100"/>
      <c r="H204" s="94"/>
      <c r="I204" s="116">
        <v>13163917041</v>
      </c>
      <c r="J204" s="117">
        <v>8139403463</v>
      </c>
      <c r="K204" s="116">
        <v>8163124833.8282242</v>
      </c>
      <c r="L204" s="117">
        <v>13163917041</v>
      </c>
      <c r="M204" s="97"/>
      <c r="N204" s="128"/>
      <c r="O204" s="97"/>
      <c r="P204" s="129">
        <v>9.7615045550000019</v>
      </c>
      <c r="Q204" s="100"/>
      <c r="R204" s="101"/>
    </row>
    <row r="205" spans="2:18" ht="14.25" customHeight="1">
      <c r="B205" s="92" t="s">
        <v>69</v>
      </c>
      <c r="C205" s="93" t="s">
        <v>212</v>
      </c>
      <c r="D205" s="94" t="s">
        <v>70</v>
      </c>
      <c r="E205" s="93" t="s">
        <v>71</v>
      </c>
      <c r="F205" s="95">
        <v>43916.555787037127</v>
      </c>
      <c r="G205" s="95">
        <v>44074</v>
      </c>
      <c r="H205" s="94" t="s">
        <v>72</v>
      </c>
      <c r="I205" s="114">
        <v>52103424</v>
      </c>
      <c r="J205" s="115">
        <v>49818533</v>
      </c>
      <c r="K205" s="114">
        <v>49890509.031025007</v>
      </c>
      <c r="L205" s="115">
        <v>52103424</v>
      </c>
      <c r="M205" s="96">
        <v>0.95752841561900004</v>
      </c>
      <c r="N205" s="126">
        <v>11.114572477899999</v>
      </c>
      <c r="O205" s="93" t="s">
        <v>73</v>
      </c>
      <c r="P205" s="127">
        <v>5.9659314400000003E-2</v>
      </c>
      <c r="Q205" s="97"/>
      <c r="R205" s="98"/>
    </row>
    <row r="206" spans="2:18" ht="14.25" customHeight="1">
      <c r="B206" s="92" t="s">
        <v>69</v>
      </c>
      <c r="C206" s="93" t="s">
        <v>212</v>
      </c>
      <c r="D206" s="94" t="s">
        <v>70</v>
      </c>
      <c r="E206" s="93" t="s">
        <v>71</v>
      </c>
      <c r="F206" s="95">
        <v>43916.55619212985</v>
      </c>
      <c r="G206" s="95">
        <v>44074</v>
      </c>
      <c r="H206" s="94" t="s">
        <v>72</v>
      </c>
      <c r="I206" s="114">
        <v>52103424</v>
      </c>
      <c r="J206" s="115">
        <v>49818753</v>
      </c>
      <c r="K206" s="114">
        <v>49890722.254016005</v>
      </c>
      <c r="L206" s="115">
        <v>52103424</v>
      </c>
      <c r="M206" s="96">
        <v>0.95753250792099998</v>
      </c>
      <c r="N206" s="126">
        <v>11.113418983500001</v>
      </c>
      <c r="O206" s="93" t="s">
        <v>73</v>
      </c>
      <c r="P206" s="127">
        <v>5.9659569400000001E-2</v>
      </c>
      <c r="Q206" s="97"/>
      <c r="R206" s="98"/>
    </row>
    <row r="207" spans="2:18" ht="14.25" customHeight="1">
      <c r="B207" s="92" t="s">
        <v>69</v>
      </c>
      <c r="C207" s="93" t="s">
        <v>212</v>
      </c>
      <c r="D207" s="94" t="s">
        <v>70</v>
      </c>
      <c r="E207" s="93" t="s">
        <v>71</v>
      </c>
      <c r="F207" s="95">
        <v>43916.556516203564</v>
      </c>
      <c r="G207" s="95">
        <v>44074</v>
      </c>
      <c r="H207" s="94" t="s">
        <v>72</v>
      </c>
      <c r="I207" s="114">
        <v>52103424</v>
      </c>
      <c r="J207" s="115">
        <v>49818533</v>
      </c>
      <c r="K207" s="114">
        <v>49890509.031025007</v>
      </c>
      <c r="L207" s="115">
        <v>52103424</v>
      </c>
      <c r="M207" s="96">
        <v>0.95752841561900004</v>
      </c>
      <c r="N207" s="126">
        <v>11.114572477899999</v>
      </c>
      <c r="O207" s="93" t="s">
        <v>73</v>
      </c>
      <c r="P207" s="127">
        <v>5.9659314400000003E-2</v>
      </c>
      <c r="Q207" s="97"/>
      <c r="R207" s="98"/>
    </row>
    <row r="208" spans="2:18" ht="14.25" customHeight="1">
      <c r="B208" s="99" t="s">
        <v>213</v>
      </c>
      <c r="C208" s="100"/>
      <c r="D208" s="100"/>
      <c r="E208" s="100"/>
      <c r="F208" s="100"/>
      <c r="G208" s="100"/>
      <c r="H208" s="94"/>
      <c r="I208" s="116">
        <v>156310272</v>
      </c>
      <c r="J208" s="117">
        <v>149455819</v>
      </c>
      <c r="K208" s="116">
        <v>149671740.31606603</v>
      </c>
      <c r="L208" s="117">
        <v>156310272</v>
      </c>
      <c r="M208" s="97"/>
      <c r="N208" s="128"/>
      <c r="O208" s="97"/>
      <c r="P208" s="129">
        <v>0.17897819819999999</v>
      </c>
      <c r="Q208" s="100"/>
      <c r="R208" s="101"/>
    </row>
    <row r="209" spans="2:18" ht="14.25" customHeight="1">
      <c r="B209" s="92" t="s">
        <v>69</v>
      </c>
      <c r="C209" s="93" t="s">
        <v>214</v>
      </c>
      <c r="D209" s="94" t="s">
        <v>70</v>
      </c>
      <c r="E209" s="93" t="s">
        <v>71</v>
      </c>
      <c r="F209" s="95">
        <v>43909.625196759123</v>
      </c>
      <c r="G209" s="95">
        <v>44354</v>
      </c>
      <c r="H209" s="94" t="s">
        <v>72</v>
      </c>
      <c r="I209" s="114">
        <v>111367124</v>
      </c>
      <c r="J209" s="115">
        <v>98699093</v>
      </c>
      <c r="K209" s="114">
        <v>99035987.228242666</v>
      </c>
      <c r="L209" s="115">
        <v>111367124</v>
      </c>
      <c r="M209" s="96">
        <v>0.88927489254600001</v>
      </c>
      <c r="N209" s="126">
        <v>10.920720470299999</v>
      </c>
      <c r="O209" s="93" t="s">
        <v>73</v>
      </c>
      <c r="P209" s="127">
        <v>0.1184277173</v>
      </c>
      <c r="Q209" s="97"/>
      <c r="R209" s="98"/>
    </row>
    <row r="210" spans="2:18" ht="14.25" customHeight="1">
      <c r="B210" s="99" t="s">
        <v>157</v>
      </c>
      <c r="C210" s="100"/>
      <c r="D210" s="100"/>
      <c r="E210" s="100"/>
      <c r="F210" s="100"/>
      <c r="G210" s="100"/>
      <c r="H210" s="94"/>
      <c r="I210" s="116">
        <v>111367124</v>
      </c>
      <c r="J210" s="117">
        <v>98699093</v>
      </c>
      <c r="K210" s="116">
        <v>99035987.228242666</v>
      </c>
      <c r="L210" s="117">
        <v>111367124</v>
      </c>
      <c r="M210" s="97"/>
      <c r="N210" s="128"/>
      <c r="O210" s="97"/>
      <c r="P210" s="129">
        <v>0.1184277173</v>
      </c>
      <c r="Q210" s="100"/>
      <c r="R210" s="101"/>
    </row>
    <row r="211" spans="2:18" ht="14.25" customHeight="1">
      <c r="B211" s="92" t="s">
        <v>69</v>
      </c>
      <c r="C211" s="93" t="s">
        <v>158</v>
      </c>
      <c r="D211" s="94" t="s">
        <v>70</v>
      </c>
      <c r="E211" s="93" t="s">
        <v>71</v>
      </c>
      <c r="F211" s="95">
        <v>43795.680833333172</v>
      </c>
      <c r="G211" s="95">
        <v>44125</v>
      </c>
      <c r="H211" s="94" t="s">
        <v>72</v>
      </c>
      <c r="I211" s="114">
        <v>27753426</v>
      </c>
      <c r="J211" s="115">
        <v>25040893</v>
      </c>
      <c r="K211" s="114">
        <v>25065540.739665776</v>
      </c>
      <c r="L211" s="115">
        <v>27753426</v>
      </c>
      <c r="M211" s="96">
        <v>0.90315123430900002</v>
      </c>
      <c r="N211" s="126">
        <v>12.682500540099999</v>
      </c>
      <c r="O211" s="93" t="s">
        <v>73</v>
      </c>
      <c r="P211" s="127">
        <v>2.9973496299999999E-2</v>
      </c>
      <c r="Q211" s="97"/>
      <c r="R211" s="98"/>
    </row>
    <row r="212" spans="2:18" ht="14.25" customHeight="1">
      <c r="B212" s="92" t="s">
        <v>69</v>
      </c>
      <c r="C212" s="93" t="s">
        <v>158</v>
      </c>
      <c r="D212" s="94" t="s">
        <v>70</v>
      </c>
      <c r="E212" s="93" t="s">
        <v>71</v>
      </c>
      <c r="F212" s="95">
        <v>43635.65741898166</v>
      </c>
      <c r="G212" s="95">
        <v>44390</v>
      </c>
      <c r="H212" s="94" t="s">
        <v>72</v>
      </c>
      <c r="I212" s="114">
        <v>250000000</v>
      </c>
      <c r="J212" s="115">
        <v>199596200</v>
      </c>
      <c r="K212" s="114">
        <v>217367715.87858886</v>
      </c>
      <c r="L212" s="115">
        <v>250000000</v>
      </c>
      <c r="M212" s="96">
        <v>0.869470863501</v>
      </c>
      <c r="N212" s="126">
        <v>11.5000000692</v>
      </c>
      <c r="O212" s="93" t="s">
        <v>73</v>
      </c>
      <c r="P212" s="127">
        <v>0.25992937649999998</v>
      </c>
      <c r="Q212" s="97"/>
      <c r="R212" s="98"/>
    </row>
    <row r="213" spans="2:18" ht="14.25" customHeight="1">
      <c r="B213" s="92" t="s">
        <v>69</v>
      </c>
      <c r="C213" s="93" t="s">
        <v>158</v>
      </c>
      <c r="D213" s="94" t="s">
        <v>70</v>
      </c>
      <c r="E213" s="93" t="s">
        <v>71</v>
      </c>
      <c r="F213" s="95">
        <v>43523.77260416653</v>
      </c>
      <c r="G213" s="95">
        <v>44281</v>
      </c>
      <c r="H213" s="94" t="s">
        <v>72</v>
      </c>
      <c r="I213" s="114">
        <v>112271221</v>
      </c>
      <c r="J213" s="115">
        <v>91704359</v>
      </c>
      <c r="K213" s="114">
        <v>90133747.997292727</v>
      </c>
      <c r="L213" s="115">
        <v>112271221</v>
      </c>
      <c r="M213" s="96">
        <v>0.79417695917599995</v>
      </c>
      <c r="N213" s="126">
        <v>9.8442062025000006</v>
      </c>
      <c r="O213" s="93" t="s">
        <v>73</v>
      </c>
      <c r="P213" s="127">
        <v>0.60955189870000004</v>
      </c>
      <c r="Q213" s="97"/>
      <c r="R213" s="98"/>
    </row>
    <row r="214" spans="2:18" ht="14.25" customHeight="1">
      <c r="B214" s="92" t="s">
        <v>69</v>
      </c>
      <c r="C214" s="93" t="s">
        <v>158</v>
      </c>
      <c r="D214" s="94" t="s">
        <v>70</v>
      </c>
      <c r="E214" s="93" t="s">
        <v>71</v>
      </c>
      <c r="F214" s="95">
        <v>43811.714953703806</v>
      </c>
      <c r="G214" s="95">
        <v>43991</v>
      </c>
      <c r="H214" s="94" t="s">
        <v>72</v>
      </c>
      <c r="I214" s="114">
        <v>198692723</v>
      </c>
      <c r="J214" s="115">
        <v>187155726</v>
      </c>
      <c r="K214" s="114">
        <v>194123931.70218652</v>
      </c>
      <c r="L214" s="115">
        <v>198692723</v>
      </c>
      <c r="M214" s="96">
        <v>0.478032439516</v>
      </c>
      <c r="N214" s="126">
        <v>10.471306676299999</v>
      </c>
      <c r="O214" s="93" t="s">
        <v>73</v>
      </c>
      <c r="P214" s="127">
        <v>3.9489696999999997E-2</v>
      </c>
      <c r="Q214" s="97"/>
      <c r="R214" s="98"/>
    </row>
    <row r="215" spans="2:18" ht="14.25" customHeight="1">
      <c r="B215" s="92" t="s">
        <v>69</v>
      </c>
      <c r="C215" s="93" t="s">
        <v>158</v>
      </c>
      <c r="D215" s="94" t="s">
        <v>70</v>
      </c>
      <c r="E215" s="93" t="s">
        <v>71</v>
      </c>
      <c r="F215" s="95">
        <v>43763.660532407463</v>
      </c>
      <c r="G215" s="95">
        <v>44361</v>
      </c>
      <c r="H215" s="94" t="s">
        <v>72</v>
      </c>
      <c r="I215" s="114">
        <v>176393835</v>
      </c>
      <c r="J215" s="115">
        <v>155424108</v>
      </c>
      <c r="K215" s="114">
        <v>154377615.82961893</v>
      </c>
      <c r="L215" s="115">
        <v>176393835</v>
      </c>
      <c r="M215" s="96">
        <v>0.86549185102600001</v>
      </c>
      <c r="N215" s="126">
        <v>9.8438277799999998</v>
      </c>
      <c r="O215" s="93" t="s">
        <v>73</v>
      </c>
      <c r="P215" s="127">
        <v>0.1809016839</v>
      </c>
      <c r="Q215" s="97"/>
      <c r="R215" s="98"/>
    </row>
    <row r="216" spans="2:18" ht="14.25" customHeight="1">
      <c r="B216" s="92" t="s">
        <v>69</v>
      </c>
      <c r="C216" s="93" t="s">
        <v>158</v>
      </c>
      <c r="D216" s="94" t="s">
        <v>70</v>
      </c>
      <c r="E216" s="93" t="s">
        <v>71</v>
      </c>
      <c r="F216" s="95">
        <v>43623.677523148246</v>
      </c>
      <c r="G216" s="95">
        <v>44390</v>
      </c>
      <c r="H216" s="94" t="s">
        <v>72</v>
      </c>
      <c r="I216" s="114">
        <v>250000000</v>
      </c>
      <c r="J216" s="115">
        <v>197949359</v>
      </c>
      <c r="K216" s="114">
        <v>216743077.32616878</v>
      </c>
      <c r="L216" s="115">
        <v>250000000</v>
      </c>
      <c r="M216" s="96">
        <v>0.87518713922000002</v>
      </c>
      <c r="N216" s="126">
        <v>8.6806249738000005</v>
      </c>
      <c r="O216" s="93" t="s">
        <v>73</v>
      </c>
      <c r="P216" s="127">
        <v>0.18460550719999999</v>
      </c>
      <c r="Q216" s="97"/>
      <c r="R216" s="98"/>
    </row>
    <row r="217" spans="2:18" ht="14.25" customHeight="1">
      <c r="B217" s="92" t="s">
        <v>69</v>
      </c>
      <c r="C217" s="93" t="s">
        <v>158</v>
      </c>
      <c r="D217" s="94" t="s">
        <v>70</v>
      </c>
      <c r="E217" s="93" t="s">
        <v>71</v>
      </c>
      <c r="F217" s="95">
        <v>43410.644375000149</v>
      </c>
      <c r="G217" s="95">
        <v>44172</v>
      </c>
      <c r="H217" s="94" t="s">
        <v>72</v>
      </c>
      <c r="I217" s="114">
        <v>626575343</v>
      </c>
      <c r="J217" s="115">
        <v>508269478</v>
      </c>
      <c r="K217" s="114">
        <v>503788720.17148894</v>
      </c>
      <c r="L217" s="115">
        <v>626575343</v>
      </c>
      <c r="M217" s="96">
        <v>0.85648019679800003</v>
      </c>
      <c r="N217" s="126">
        <v>12.6825046033</v>
      </c>
      <c r="O217" s="93" t="s">
        <v>73</v>
      </c>
      <c r="P217" s="127">
        <v>2.9973495700000002E-2</v>
      </c>
      <c r="Q217" s="97"/>
      <c r="R217" s="98"/>
    </row>
    <row r="218" spans="2:18" ht="14.25" customHeight="1">
      <c r="B218" s="92" t="s">
        <v>69</v>
      </c>
      <c r="C218" s="93" t="s">
        <v>158</v>
      </c>
      <c r="D218" s="94" t="s">
        <v>70</v>
      </c>
      <c r="E218" s="93" t="s">
        <v>71</v>
      </c>
      <c r="F218" s="95">
        <v>43803.627766203601</v>
      </c>
      <c r="G218" s="95">
        <v>44125</v>
      </c>
      <c r="H218" s="94" t="s">
        <v>72</v>
      </c>
      <c r="I218" s="114">
        <v>27753426</v>
      </c>
      <c r="J218" s="115">
        <v>25106512</v>
      </c>
      <c r="K218" s="114">
        <v>25065540.948216572</v>
      </c>
      <c r="L218" s="115">
        <v>27753426</v>
      </c>
      <c r="M218" s="96">
        <v>0.80403534195799997</v>
      </c>
      <c r="N218" s="126">
        <v>11.848593694</v>
      </c>
      <c r="O218" s="93" t="s">
        <v>73</v>
      </c>
      <c r="P218" s="127">
        <v>0.60243301270000005</v>
      </c>
      <c r="Q218" s="97"/>
      <c r="R218" s="98"/>
    </row>
    <row r="219" spans="2:18" ht="14.25" customHeight="1">
      <c r="B219" s="92" t="s">
        <v>69</v>
      </c>
      <c r="C219" s="93" t="s">
        <v>158</v>
      </c>
      <c r="D219" s="94" t="s">
        <v>70</v>
      </c>
      <c r="E219" s="93" t="s">
        <v>71</v>
      </c>
      <c r="F219" s="95">
        <v>43642.584340277594</v>
      </c>
      <c r="G219" s="95">
        <v>44390</v>
      </c>
      <c r="H219" s="94" t="s">
        <v>72</v>
      </c>
      <c r="I219" s="114">
        <v>250000000</v>
      </c>
      <c r="J219" s="115">
        <v>200013316</v>
      </c>
      <c r="K219" s="114">
        <v>217367715.87526977</v>
      </c>
      <c r="L219" s="115">
        <v>250000000</v>
      </c>
      <c r="M219" s="96">
        <v>0.97700574420200004</v>
      </c>
      <c r="N219" s="126">
        <v>12.896198441099999</v>
      </c>
      <c r="O219" s="93" t="s">
        <v>73</v>
      </c>
      <c r="P219" s="127">
        <v>0.23213434590000001</v>
      </c>
      <c r="Q219" s="97"/>
      <c r="R219" s="98"/>
    </row>
    <row r="220" spans="2:18" ht="14.25" customHeight="1">
      <c r="B220" s="92" t="s">
        <v>69</v>
      </c>
      <c r="C220" s="93" t="s">
        <v>158</v>
      </c>
      <c r="D220" s="94" t="s">
        <v>70</v>
      </c>
      <c r="E220" s="93" t="s">
        <v>71</v>
      </c>
      <c r="F220" s="95">
        <v>43572.634259259328</v>
      </c>
      <c r="G220" s="95">
        <v>44662</v>
      </c>
      <c r="H220" s="94" t="s">
        <v>72</v>
      </c>
      <c r="I220" s="114">
        <v>641849315</v>
      </c>
      <c r="J220" s="115">
        <v>500000001</v>
      </c>
      <c r="K220" s="114">
        <v>509741937.23620075</v>
      </c>
      <c r="L220" s="115">
        <v>641849315</v>
      </c>
      <c r="M220" s="96">
        <v>0.95263174723599997</v>
      </c>
      <c r="N220" s="126">
        <v>9.7688729863999999</v>
      </c>
      <c r="O220" s="93" t="s">
        <v>73</v>
      </c>
      <c r="P220" s="127">
        <v>0.12046869039999999</v>
      </c>
      <c r="Q220" s="97"/>
      <c r="R220" s="98"/>
    </row>
    <row r="221" spans="2:18" ht="14.25" customHeight="1">
      <c r="B221" s="92" t="s">
        <v>159</v>
      </c>
      <c r="C221" s="93" t="s">
        <v>158</v>
      </c>
      <c r="D221" s="94" t="s">
        <v>70</v>
      </c>
      <c r="E221" s="93" t="s">
        <v>71</v>
      </c>
      <c r="F221" s="95">
        <v>43349.698368055746</v>
      </c>
      <c r="G221" s="95">
        <v>44827</v>
      </c>
      <c r="H221" s="94" t="s">
        <v>72</v>
      </c>
      <c r="I221" s="114">
        <v>69082192</v>
      </c>
      <c r="J221" s="115">
        <v>56776080</v>
      </c>
      <c r="K221" s="114">
        <v>33023528.768900607</v>
      </c>
      <c r="L221" s="115">
        <v>69082192</v>
      </c>
      <c r="M221" s="96">
        <v>0.79417695917599995</v>
      </c>
      <c r="N221" s="126">
        <v>9.8442062025000006</v>
      </c>
      <c r="O221" s="93" t="s">
        <v>73</v>
      </c>
      <c r="P221" s="127">
        <v>0.60955189870000004</v>
      </c>
      <c r="Q221" s="97"/>
      <c r="R221" s="98"/>
    </row>
    <row r="222" spans="2:18" ht="14.25" customHeight="1">
      <c r="B222" s="92" t="s">
        <v>69</v>
      </c>
      <c r="C222" s="93" t="s">
        <v>158</v>
      </c>
      <c r="D222" s="94" t="s">
        <v>70</v>
      </c>
      <c r="E222" s="93" t="s">
        <v>71</v>
      </c>
      <c r="F222" s="95">
        <v>43858.551990740933</v>
      </c>
      <c r="G222" s="95">
        <v>44431</v>
      </c>
      <c r="H222" s="94" t="s">
        <v>72</v>
      </c>
      <c r="I222" s="114">
        <v>174791095</v>
      </c>
      <c r="J222" s="115">
        <v>152412613</v>
      </c>
      <c r="K222" s="114">
        <v>151280268.35433054</v>
      </c>
      <c r="L222" s="115">
        <v>174791095</v>
      </c>
      <c r="M222" s="96">
        <v>0.57486914958900004</v>
      </c>
      <c r="N222" s="126">
        <v>9.3790722416999994</v>
      </c>
      <c r="O222" s="93" t="s">
        <v>73</v>
      </c>
      <c r="P222" s="127">
        <v>0.16045400700000001</v>
      </c>
      <c r="Q222" s="97"/>
      <c r="R222" s="98"/>
    </row>
    <row r="223" spans="2:18" ht="14.25" customHeight="1">
      <c r="B223" s="92" t="s">
        <v>69</v>
      </c>
      <c r="C223" s="93" t="s">
        <v>158</v>
      </c>
      <c r="D223" s="94" t="s">
        <v>70</v>
      </c>
      <c r="E223" s="93" t="s">
        <v>71</v>
      </c>
      <c r="F223" s="95">
        <v>43763.660995370243</v>
      </c>
      <c r="G223" s="95">
        <v>44361</v>
      </c>
      <c r="H223" s="94" t="s">
        <v>72</v>
      </c>
      <c r="I223" s="114">
        <v>176393835</v>
      </c>
      <c r="J223" s="115">
        <v>155424108</v>
      </c>
      <c r="K223" s="114">
        <v>154377615.82961893</v>
      </c>
      <c r="L223" s="115">
        <v>176393835</v>
      </c>
      <c r="M223" s="96">
        <v>0.79547298050600002</v>
      </c>
      <c r="N223" s="126">
        <v>9.0413193945000003</v>
      </c>
      <c r="O223" s="93" t="s">
        <v>73</v>
      </c>
      <c r="P223" s="127">
        <v>0.11997883030000001</v>
      </c>
      <c r="Q223" s="97"/>
      <c r="R223" s="98"/>
    </row>
    <row r="224" spans="2:18" ht="14.25" customHeight="1">
      <c r="B224" s="92" t="s">
        <v>69</v>
      </c>
      <c r="C224" s="93" t="s">
        <v>158</v>
      </c>
      <c r="D224" s="94" t="s">
        <v>70</v>
      </c>
      <c r="E224" s="93" t="s">
        <v>71</v>
      </c>
      <c r="F224" s="95">
        <v>43635.653379629832</v>
      </c>
      <c r="G224" s="95">
        <v>44125</v>
      </c>
      <c r="H224" s="94" t="s">
        <v>72</v>
      </c>
      <c r="I224" s="114">
        <v>29265756</v>
      </c>
      <c r="J224" s="115">
        <v>25238191</v>
      </c>
      <c r="K224" s="114">
        <v>25065540.458336495</v>
      </c>
      <c r="L224" s="115">
        <v>29265756</v>
      </c>
      <c r="M224" s="96">
        <v>0.92057234551599998</v>
      </c>
      <c r="N224" s="126">
        <v>10.1977165617</v>
      </c>
      <c r="O224" s="93" t="s">
        <v>73</v>
      </c>
      <c r="P224" s="127">
        <v>1.19962769E-2</v>
      </c>
      <c r="Q224" s="97"/>
      <c r="R224" s="98"/>
    </row>
    <row r="225" spans="2:18" ht="14.25" customHeight="1">
      <c r="B225" s="92" t="s">
        <v>69</v>
      </c>
      <c r="C225" s="93" t="s">
        <v>158</v>
      </c>
      <c r="D225" s="94" t="s">
        <v>70</v>
      </c>
      <c r="E225" s="93" t="s">
        <v>71</v>
      </c>
      <c r="F225" s="95">
        <v>43410.64618055569</v>
      </c>
      <c r="G225" s="95">
        <v>44172</v>
      </c>
      <c r="H225" s="94" t="s">
        <v>72</v>
      </c>
      <c r="I225" s="114">
        <v>626575343</v>
      </c>
      <c r="J225" s="115">
        <v>508269478</v>
      </c>
      <c r="K225" s="114">
        <v>503788720.17148894</v>
      </c>
      <c r="L225" s="115">
        <v>626575343</v>
      </c>
      <c r="M225" s="96">
        <v>0.86947086351400005</v>
      </c>
      <c r="N225" s="126">
        <v>11.5000000679</v>
      </c>
      <c r="O225" s="93" t="s">
        <v>73</v>
      </c>
      <c r="P225" s="127">
        <v>0.25992937649999998</v>
      </c>
      <c r="Q225" s="97"/>
      <c r="R225" s="98"/>
    </row>
    <row r="226" spans="2:18" ht="14.25" customHeight="1">
      <c r="B226" s="92" t="s">
        <v>69</v>
      </c>
      <c r="C226" s="93" t="s">
        <v>158</v>
      </c>
      <c r="D226" s="94" t="s">
        <v>70</v>
      </c>
      <c r="E226" s="93" t="s">
        <v>71</v>
      </c>
      <c r="F226" s="95">
        <v>43811.712673611008</v>
      </c>
      <c r="G226" s="95">
        <v>43991</v>
      </c>
      <c r="H226" s="94" t="s">
        <v>72</v>
      </c>
      <c r="I226" s="114">
        <v>198692723</v>
      </c>
      <c r="J226" s="115">
        <v>187155726</v>
      </c>
      <c r="K226" s="114">
        <v>194123931.70218652</v>
      </c>
      <c r="L226" s="115">
        <v>198692723</v>
      </c>
      <c r="M226" s="96">
        <v>0.78992509070700001</v>
      </c>
      <c r="N226" s="126">
        <v>11.462125712600001</v>
      </c>
      <c r="O226" s="93" t="s">
        <v>73</v>
      </c>
      <c r="P226" s="127">
        <v>0.1177510432</v>
      </c>
      <c r="Q226" s="97"/>
      <c r="R226" s="98"/>
    </row>
    <row r="227" spans="2:18" ht="14.25" customHeight="1">
      <c r="B227" s="92" t="s">
        <v>69</v>
      </c>
      <c r="C227" s="93" t="s">
        <v>158</v>
      </c>
      <c r="D227" s="94" t="s">
        <v>70</v>
      </c>
      <c r="E227" s="93" t="s">
        <v>71</v>
      </c>
      <c r="F227" s="95">
        <v>43698.617731481325</v>
      </c>
      <c r="G227" s="95">
        <v>43922</v>
      </c>
      <c r="H227" s="94" t="s">
        <v>72</v>
      </c>
      <c r="I227" s="114">
        <v>105752055</v>
      </c>
      <c r="J227" s="115">
        <v>100025538</v>
      </c>
      <c r="K227" s="114">
        <v>100742764.92840628</v>
      </c>
      <c r="L227" s="115">
        <v>105752055</v>
      </c>
      <c r="M227" s="96">
        <v>0.97700574420200004</v>
      </c>
      <c r="N227" s="126">
        <v>12.896198441099999</v>
      </c>
      <c r="O227" s="93" t="s">
        <v>73</v>
      </c>
      <c r="P227" s="127">
        <v>0.23213434590000001</v>
      </c>
      <c r="Q227" s="97"/>
      <c r="R227" s="98"/>
    </row>
    <row r="228" spans="2:18" ht="14.25" customHeight="1">
      <c r="B228" s="92" t="s">
        <v>69</v>
      </c>
      <c r="C228" s="93" t="s">
        <v>158</v>
      </c>
      <c r="D228" s="94" t="s">
        <v>70</v>
      </c>
      <c r="E228" s="93" t="s">
        <v>71</v>
      </c>
      <c r="F228" s="95">
        <v>43572.634675926063</v>
      </c>
      <c r="G228" s="95">
        <v>44662</v>
      </c>
      <c r="H228" s="94" t="s">
        <v>72</v>
      </c>
      <c r="I228" s="114">
        <v>641849315</v>
      </c>
      <c r="J228" s="115">
        <v>500000001</v>
      </c>
      <c r="K228" s="114">
        <v>509741937.23620075</v>
      </c>
      <c r="L228" s="115">
        <v>641849315</v>
      </c>
      <c r="M228" s="96">
        <v>0.87518713461099995</v>
      </c>
      <c r="N228" s="126">
        <v>8.6806251248000006</v>
      </c>
      <c r="O228" s="93" t="s">
        <v>73</v>
      </c>
      <c r="P228" s="127">
        <v>0.246140676</v>
      </c>
      <c r="Q228" s="97"/>
      <c r="R228" s="98"/>
    </row>
    <row r="229" spans="2:18" ht="14.25" customHeight="1">
      <c r="B229" s="92" t="s">
        <v>159</v>
      </c>
      <c r="C229" s="93" t="s">
        <v>158</v>
      </c>
      <c r="D229" s="94" t="s">
        <v>70</v>
      </c>
      <c r="E229" s="93" t="s">
        <v>71</v>
      </c>
      <c r="F229" s="95">
        <v>43349.698981481604</v>
      </c>
      <c r="G229" s="95">
        <v>44867</v>
      </c>
      <c r="H229" s="94" t="s">
        <v>72</v>
      </c>
      <c r="I229" s="114">
        <v>233410958</v>
      </c>
      <c r="J229" s="115">
        <v>193437878</v>
      </c>
      <c r="K229" s="114">
        <v>134180758.93024608</v>
      </c>
      <c r="L229" s="115">
        <v>233410958</v>
      </c>
      <c r="M229" s="96">
        <v>0.89942954513999995</v>
      </c>
      <c r="N229" s="126">
        <v>9.8438275767000007</v>
      </c>
      <c r="O229" s="93" t="s">
        <v>73</v>
      </c>
      <c r="P229" s="127">
        <v>0.1195944036</v>
      </c>
      <c r="Q229" s="97"/>
      <c r="R229" s="98"/>
    </row>
    <row r="230" spans="2:18" ht="14.25" customHeight="1">
      <c r="B230" s="92" t="s">
        <v>69</v>
      </c>
      <c r="C230" s="93" t="s">
        <v>158</v>
      </c>
      <c r="D230" s="94" t="s">
        <v>70</v>
      </c>
      <c r="E230" s="93" t="s">
        <v>71</v>
      </c>
      <c r="F230" s="95">
        <v>43867.618854166474</v>
      </c>
      <c r="G230" s="95">
        <v>44907</v>
      </c>
      <c r="H230" s="94" t="s">
        <v>72</v>
      </c>
      <c r="I230" s="114">
        <v>126130137</v>
      </c>
      <c r="J230" s="115">
        <v>101193643</v>
      </c>
      <c r="K230" s="114">
        <v>100333116.01106767</v>
      </c>
      <c r="L230" s="115">
        <v>126130137</v>
      </c>
      <c r="M230" s="96">
        <v>0.56629512696200002</v>
      </c>
      <c r="N230" s="126">
        <v>10.471306775</v>
      </c>
      <c r="O230" s="93" t="s">
        <v>73</v>
      </c>
      <c r="P230" s="127">
        <v>0.31612175580000001</v>
      </c>
      <c r="Q230" s="97"/>
      <c r="R230" s="98"/>
    </row>
    <row r="231" spans="2:18" ht="14.25" customHeight="1">
      <c r="B231" s="92" t="s">
        <v>69</v>
      </c>
      <c r="C231" s="93" t="s">
        <v>158</v>
      </c>
      <c r="D231" s="94" t="s">
        <v>70</v>
      </c>
      <c r="E231" s="93" t="s">
        <v>71</v>
      </c>
      <c r="F231" s="95">
        <v>43795.670833333395</v>
      </c>
      <c r="G231" s="95">
        <v>44124</v>
      </c>
      <c r="H231" s="94" t="s">
        <v>72</v>
      </c>
      <c r="I231" s="114">
        <v>10897534</v>
      </c>
      <c r="J231" s="115">
        <v>10018637</v>
      </c>
      <c r="K231" s="114">
        <v>10031968.434724355</v>
      </c>
      <c r="L231" s="115">
        <v>10897534</v>
      </c>
      <c r="M231" s="96">
        <v>0.69198943899599996</v>
      </c>
      <c r="N231" s="126">
        <v>10.9207201789</v>
      </c>
      <c r="O231" s="93" t="s">
        <v>73</v>
      </c>
      <c r="P231" s="127">
        <v>0.17043593160000001</v>
      </c>
      <c r="Q231" s="97"/>
      <c r="R231" s="98"/>
    </row>
    <row r="232" spans="2:18" ht="14.25" customHeight="1">
      <c r="B232" s="92" t="s">
        <v>69</v>
      </c>
      <c r="C232" s="93" t="s">
        <v>158</v>
      </c>
      <c r="D232" s="94" t="s">
        <v>70</v>
      </c>
      <c r="E232" s="93" t="s">
        <v>71</v>
      </c>
      <c r="F232" s="95">
        <v>43635.656979166437</v>
      </c>
      <c r="G232" s="95">
        <v>44390</v>
      </c>
      <c r="H232" s="94" t="s">
        <v>72</v>
      </c>
      <c r="I232" s="114">
        <v>250000000</v>
      </c>
      <c r="J232" s="115">
        <v>199596200</v>
      </c>
      <c r="K232" s="114">
        <v>217367715.87858886</v>
      </c>
      <c r="L232" s="115">
        <v>250000000</v>
      </c>
      <c r="M232" s="96">
        <v>0.90315122679500004</v>
      </c>
      <c r="N232" s="126">
        <v>12.682502269900001</v>
      </c>
      <c r="O232" s="93" t="s">
        <v>73</v>
      </c>
      <c r="P232" s="127">
        <v>2.99734961E-2</v>
      </c>
      <c r="Q232" s="97"/>
      <c r="R232" s="98"/>
    </row>
    <row r="233" spans="2:18" ht="14.25" customHeight="1">
      <c r="B233" s="92" t="s">
        <v>69</v>
      </c>
      <c r="C233" s="93" t="s">
        <v>158</v>
      </c>
      <c r="D233" s="94" t="s">
        <v>70</v>
      </c>
      <c r="E233" s="93" t="s">
        <v>71</v>
      </c>
      <c r="F233" s="95">
        <v>43510.680833333172</v>
      </c>
      <c r="G233" s="95">
        <v>44501</v>
      </c>
      <c r="H233" s="94" t="s">
        <v>72</v>
      </c>
      <c r="I233" s="114">
        <v>124657534</v>
      </c>
      <c r="J233" s="115">
        <v>95580334</v>
      </c>
      <c r="K233" s="114">
        <v>98470113.852283433</v>
      </c>
      <c r="L233" s="115">
        <v>124657534</v>
      </c>
      <c r="M233" s="96">
        <v>0.86947086351400005</v>
      </c>
      <c r="N233" s="126">
        <v>11.5000000679</v>
      </c>
      <c r="O233" s="93" t="s">
        <v>73</v>
      </c>
      <c r="P233" s="127">
        <v>0.25992937649999998</v>
      </c>
      <c r="Q233" s="97"/>
      <c r="R233" s="98"/>
    </row>
    <row r="234" spans="2:18" ht="14.25" customHeight="1">
      <c r="B234" s="92" t="s">
        <v>69</v>
      </c>
      <c r="C234" s="93" t="s">
        <v>158</v>
      </c>
      <c r="D234" s="94" t="s">
        <v>70</v>
      </c>
      <c r="E234" s="93" t="s">
        <v>71</v>
      </c>
      <c r="F234" s="95">
        <v>43811.714097222313</v>
      </c>
      <c r="G234" s="95">
        <v>43991</v>
      </c>
      <c r="H234" s="94" t="s">
        <v>72</v>
      </c>
      <c r="I234" s="114">
        <v>198692723</v>
      </c>
      <c r="J234" s="115">
        <v>187155726</v>
      </c>
      <c r="K234" s="114">
        <v>194123931.70218652</v>
      </c>
      <c r="L234" s="115">
        <v>198692723</v>
      </c>
      <c r="M234" s="96">
        <v>0.80282148171599998</v>
      </c>
      <c r="N234" s="126">
        <v>11.4621260026</v>
      </c>
      <c r="O234" s="93" t="s">
        <v>73</v>
      </c>
      <c r="P234" s="127">
        <v>0.1077823762</v>
      </c>
      <c r="Q234" s="97"/>
      <c r="R234" s="98"/>
    </row>
    <row r="235" spans="2:18" ht="14.25" customHeight="1">
      <c r="B235" s="92" t="s">
        <v>69</v>
      </c>
      <c r="C235" s="93" t="s">
        <v>158</v>
      </c>
      <c r="D235" s="94" t="s">
        <v>70</v>
      </c>
      <c r="E235" s="93" t="s">
        <v>71</v>
      </c>
      <c r="F235" s="95">
        <v>43763.659849537071</v>
      </c>
      <c r="G235" s="95">
        <v>44361</v>
      </c>
      <c r="H235" s="94" t="s">
        <v>72</v>
      </c>
      <c r="I235" s="114">
        <v>235191781</v>
      </c>
      <c r="J235" s="115">
        <v>207232146</v>
      </c>
      <c r="K235" s="114">
        <v>205836820.89733043</v>
      </c>
      <c r="L235" s="115">
        <v>235191781</v>
      </c>
      <c r="M235" s="96">
        <v>0.97700574420200004</v>
      </c>
      <c r="N235" s="126">
        <v>12.896198441099999</v>
      </c>
      <c r="O235" s="93" t="s">
        <v>73</v>
      </c>
      <c r="P235" s="127">
        <v>0.23213434590000001</v>
      </c>
      <c r="Q235" s="97"/>
      <c r="R235" s="98"/>
    </row>
    <row r="236" spans="2:18" ht="14.25" customHeight="1">
      <c r="B236" s="92" t="s">
        <v>69</v>
      </c>
      <c r="C236" s="93" t="s">
        <v>158</v>
      </c>
      <c r="D236" s="94" t="s">
        <v>70</v>
      </c>
      <c r="E236" s="93" t="s">
        <v>71</v>
      </c>
      <c r="F236" s="95">
        <v>43623.673611111008</v>
      </c>
      <c r="G236" s="95">
        <v>44004</v>
      </c>
      <c r="H236" s="94" t="s">
        <v>72</v>
      </c>
      <c r="I236" s="114">
        <v>111194520</v>
      </c>
      <c r="J236" s="115">
        <v>101304948</v>
      </c>
      <c r="K236" s="114">
        <v>100011636.54560867</v>
      </c>
      <c r="L236" s="115">
        <v>111194520</v>
      </c>
      <c r="M236" s="96">
        <v>0.87518713922000002</v>
      </c>
      <c r="N236" s="126">
        <v>8.6806249738000005</v>
      </c>
      <c r="O236" s="93" t="s">
        <v>73</v>
      </c>
      <c r="P236" s="127">
        <v>0.18460550719999999</v>
      </c>
      <c r="Q236" s="97"/>
      <c r="R236" s="98"/>
    </row>
    <row r="237" spans="2:18" ht="14.25" customHeight="1">
      <c r="B237" s="92" t="s">
        <v>159</v>
      </c>
      <c r="C237" s="93" t="s">
        <v>158</v>
      </c>
      <c r="D237" s="94" t="s">
        <v>70</v>
      </c>
      <c r="E237" s="93" t="s">
        <v>71</v>
      </c>
      <c r="F237" s="95">
        <v>43349.699745370541</v>
      </c>
      <c r="G237" s="95">
        <v>44867</v>
      </c>
      <c r="H237" s="94" t="s">
        <v>72</v>
      </c>
      <c r="I237" s="114">
        <v>466821917</v>
      </c>
      <c r="J237" s="115">
        <v>379196155</v>
      </c>
      <c r="K237" s="114">
        <v>264358976.75594455</v>
      </c>
      <c r="L237" s="115">
        <v>466821917</v>
      </c>
      <c r="M237" s="96">
        <v>0.86697230930500002</v>
      </c>
      <c r="N237" s="126">
        <v>11.7499999531</v>
      </c>
      <c r="O237" s="93" t="s">
        <v>73</v>
      </c>
      <c r="P237" s="127">
        <v>0.25918243070000002</v>
      </c>
      <c r="Q237" s="97"/>
      <c r="R237" s="98"/>
    </row>
    <row r="238" spans="2:18" ht="14.25" customHeight="1">
      <c r="B238" s="92" t="s">
        <v>69</v>
      </c>
      <c r="C238" s="93" t="s">
        <v>158</v>
      </c>
      <c r="D238" s="94" t="s">
        <v>70</v>
      </c>
      <c r="E238" s="93" t="s">
        <v>71</v>
      </c>
      <c r="F238" s="95">
        <v>43899.657650462817</v>
      </c>
      <c r="G238" s="95">
        <v>45496</v>
      </c>
      <c r="H238" s="94" t="s">
        <v>72</v>
      </c>
      <c r="I238" s="114">
        <v>205968767</v>
      </c>
      <c r="J238" s="115">
        <v>141640593</v>
      </c>
      <c r="K238" s="114">
        <v>142528211.526961</v>
      </c>
      <c r="L238" s="115">
        <v>205968767</v>
      </c>
      <c r="M238" s="96">
        <v>0.80403534195799997</v>
      </c>
      <c r="N238" s="126">
        <v>11.848593694</v>
      </c>
      <c r="O238" s="93" t="s">
        <v>73</v>
      </c>
      <c r="P238" s="127">
        <v>0.60243301270000005</v>
      </c>
      <c r="Q238" s="97"/>
      <c r="R238" s="98"/>
    </row>
    <row r="239" spans="2:18" ht="14.25" customHeight="1">
      <c r="B239" s="99" t="s">
        <v>160</v>
      </c>
      <c r="C239" s="100"/>
      <c r="D239" s="100"/>
      <c r="E239" s="100"/>
      <c r="F239" s="100"/>
      <c r="G239" s="100"/>
      <c r="H239" s="94"/>
      <c r="I239" s="116">
        <v>6546657474</v>
      </c>
      <c r="J239" s="117">
        <v>5391917947</v>
      </c>
      <c r="K239" s="116">
        <v>5293163101.6891069</v>
      </c>
      <c r="L239" s="117">
        <v>6546657474</v>
      </c>
      <c r="M239" s="97"/>
      <c r="N239" s="128"/>
      <c r="O239" s="97"/>
      <c r="P239" s="129">
        <v>6.3295902951</v>
      </c>
      <c r="Q239" s="100"/>
      <c r="R239" s="101"/>
    </row>
    <row r="240" spans="2:18" ht="14.25" customHeight="1">
      <c r="B240" s="92" t="s">
        <v>69</v>
      </c>
      <c r="C240" s="93" t="s">
        <v>178</v>
      </c>
      <c r="D240" s="94" t="s">
        <v>70</v>
      </c>
      <c r="E240" s="93" t="s">
        <v>71</v>
      </c>
      <c r="F240" s="95">
        <v>43732.564745370299</v>
      </c>
      <c r="G240" s="95">
        <v>43964</v>
      </c>
      <c r="H240" s="94" t="s">
        <v>72</v>
      </c>
      <c r="I240" s="114">
        <v>150289041</v>
      </c>
      <c r="J240" s="115">
        <v>140925368</v>
      </c>
      <c r="K240" s="114">
        <v>148507752.05951354</v>
      </c>
      <c r="L240" s="115">
        <v>150289041</v>
      </c>
      <c r="M240" s="96">
        <v>0.98814757929999997</v>
      </c>
      <c r="N240" s="126">
        <v>10.650758273699999</v>
      </c>
      <c r="O240" s="93" t="s">
        <v>73</v>
      </c>
      <c r="P240" s="127">
        <v>0.17758629540000001</v>
      </c>
      <c r="Q240" s="97"/>
      <c r="R240" s="98"/>
    </row>
    <row r="241" spans="2:18" ht="14.25" customHeight="1">
      <c r="B241" s="92" t="s">
        <v>69</v>
      </c>
      <c r="C241" s="93" t="s">
        <v>178</v>
      </c>
      <c r="D241" s="94" t="s">
        <v>70</v>
      </c>
      <c r="E241" s="93" t="s">
        <v>71</v>
      </c>
      <c r="F241" s="95">
        <v>43732.565752314869</v>
      </c>
      <c r="G241" s="95">
        <v>43962</v>
      </c>
      <c r="H241" s="94" t="s">
        <v>72</v>
      </c>
      <c r="I241" s="114">
        <v>85895342</v>
      </c>
      <c r="J241" s="115">
        <v>80588361</v>
      </c>
      <c r="K241" s="114">
        <v>84924357.578620329</v>
      </c>
      <c r="L241" s="115">
        <v>85895342</v>
      </c>
      <c r="M241" s="96">
        <v>0.98869572669799999</v>
      </c>
      <c r="N241" s="126">
        <v>10.650758273699999</v>
      </c>
      <c r="O241" s="93" t="s">
        <v>73</v>
      </c>
      <c r="P241" s="127">
        <v>0.1015529617</v>
      </c>
      <c r="Q241" s="97"/>
      <c r="R241" s="98"/>
    </row>
    <row r="242" spans="2:18" ht="14.25" customHeight="1">
      <c r="B242" s="99" t="s">
        <v>179</v>
      </c>
      <c r="C242" s="100"/>
      <c r="D242" s="100"/>
      <c r="E242" s="100"/>
      <c r="F242" s="100"/>
      <c r="G242" s="100"/>
      <c r="H242" s="94"/>
      <c r="I242" s="116">
        <v>236184383</v>
      </c>
      <c r="J242" s="117">
        <v>221513729</v>
      </c>
      <c r="K242" s="116">
        <v>233432109.63813388</v>
      </c>
      <c r="L242" s="117">
        <v>236184383</v>
      </c>
      <c r="M242" s="97"/>
      <c r="N242" s="128"/>
      <c r="O242" s="97"/>
      <c r="P242" s="129">
        <v>0.27913925709999998</v>
      </c>
      <c r="Q242" s="100"/>
      <c r="R242" s="101"/>
    </row>
    <row r="243" spans="2:18" ht="14.25" customHeight="1">
      <c r="B243" s="92" t="s">
        <v>78</v>
      </c>
      <c r="C243" s="93" t="s">
        <v>161</v>
      </c>
      <c r="D243" s="94" t="s">
        <v>70</v>
      </c>
      <c r="E243" s="93" t="s">
        <v>71</v>
      </c>
      <c r="F243" s="95">
        <v>43887.638888888992</v>
      </c>
      <c r="G243" s="95">
        <v>44062</v>
      </c>
      <c r="H243" s="94" t="s">
        <v>72</v>
      </c>
      <c r="I243" s="114">
        <v>215773972</v>
      </c>
      <c r="J243" s="115">
        <v>204506848</v>
      </c>
      <c r="K243" s="114">
        <v>200842288.062619</v>
      </c>
      <c r="L243" s="115">
        <v>215773972</v>
      </c>
      <c r="M243" s="96">
        <v>0.88068750159599996</v>
      </c>
      <c r="N243" s="126">
        <v>12.5488617442</v>
      </c>
      <c r="O243" s="93" t="s">
        <v>73</v>
      </c>
      <c r="P243" s="127">
        <v>0.1200972624</v>
      </c>
      <c r="Q243" s="97"/>
      <c r="R243" s="98"/>
    </row>
    <row r="244" spans="2:18" ht="14.25" customHeight="1">
      <c r="B244" s="92" t="s">
        <v>78</v>
      </c>
      <c r="C244" s="93" t="s">
        <v>161</v>
      </c>
      <c r="D244" s="94" t="s">
        <v>70</v>
      </c>
      <c r="E244" s="93" t="s">
        <v>71</v>
      </c>
      <c r="F244" s="95">
        <v>43781.64568287041</v>
      </c>
      <c r="G244" s="95">
        <v>44153</v>
      </c>
      <c r="H244" s="94" t="s">
        <v>72</v>
      </c>
      <c r="I244" s="114">
        <v>114038357</v>
      </c>
      <c r="J244" s="115">
        <v>101808218</v>
      </c>
      <c r="K244" s="114">
        <v>100432155.71239965</v>
      </c>
      <c r="L244" s="115">
        <v>114038357</v>
      </c>
      <c r="M244" s="96">
        <v>0.93079942034300001</v>
      </c>
      <c r="N244" s="126">
        <v>12.2808587432</v>
      </c>
      <c r="O244" s="93" t="s">
        <v>73</v>
      </c>
      <c r="P244" s="127">
        <v>0.24016818919999999</v>
      </c>
      <c r="Q244" s="97"/>
      <c r="R244" s="98"/>
    </row>
    <row r="245" spans="2:18" ht="14.25" customHeight="1">
      <c r="B245" s="99" t="s">
        <v>162</v>
      </c>
      <c r="C245" s="100"/>
      <c r="D245" s="100"/>
      <c r="E245" s="100"/>
      <c r="F245" s="100"/>
      <c r="G245" s="100"/>
      <c r="H245" s="94"/>
      <c r="I245" s="116">
        <v>329812329</v>
      </c>
      <c r="J245" s="117">
        <v>306315066</v>
      </c>
      <c r="K245" s="116">
        <v>301274443.77501863</v>
      </c>
      <c r="L245" s="117">
        <v>329812329</v>
      </c>
      <c r="M245" s="97"/>
      <c r="N245" s="128"/>
      <c r="O245" s="97"/>
      <c r="P245" s="129">
        <v>0.36026545160000001</v>
      </c>
      <c r="Q245" s="100"/>
      <c r="R245" s="101"/>
    </row>
    <row r="246" spans="2:18" ht="14.25" customHeight="1">
      <c r="B246" s="92" t="s">
        <v>105</v>
      </c>
      <c r="C246" s="93" t="s">
        <v>83</v>
      </c>
      <c r="D246" s="94" t="s">
        <v>70</v>
      </c>
      <c r="E246" s="93" t="s">
        <v>71</v>
      </c>
      <c r="F246" s="95">
        <v>43651.480289351661</v>
      </c>
      <c r="G246" s="95">
        <v>44245</v>
      </c>
      <c r="H246" s="94" t="s">
        <v>72</v>
      </c>
      <c r="I246" s="114">
        <v>3798434</v>
      </c>
      <c r="J246" s="115">
        <v>3173896</v>
      </c>
      <c r="K246" s="114">
        <v>3118374.6139873606</v>
      </c>
      <c r="L246" s="115">
        <v>3798434</v>
      </c>
      <c r="M246" s="96">
        <v>0.82096322168199998</v>
      </c>
      <c r="N246" s="126">
        <v>13.0835129521</v>
      </c>
      <c r="O246" s="93" t="s">
        <v>73</v>
      </c>
      <c r="P246" s="127">
        <v>3.7289675999999999E-3</v>
      </c>
      <c r="Q246" s="97"/>
      <c r="R246" s="98"/>
    </row>
    <row r="247" spans="2:18" ht="14.25" customHeight="1">
      <c r="B247" s="92" t="s">
        <v>69</v>
      </c>
      <c r="C247" s="93" t="s">
        <v>83</v>
      </c>
      <c r="D247" s="94" t="s">
        <v>70</v>
      </c>
      <c r="E247" s="93" t="s">
        <v>71</v>
      </c>
      <c r="F247" s="95">
        <v>43901.490104166791</v>
      </c>
      <c r="G247" s="95">
        <v>44565</v>
      </c>
      <c r="H247" s="94" t="s">
        <v>72</v>
      </c>
      <c r="I247" s="114">
        <v>97953648</v>
      </c>
      <c r="J247" s="115">
        <v>82322739</v>
      </c>
      <c r="K247" s="114">
        <v>82791597.001950338</v>
      </c>
      <c r="L247" s="115">
        <v>97953648</v>
      </c>
      <c r="M247" s="96">
        <v>0.84521198232399997</v>
      </c>
      <c r="N247" s="126">
        <v>10.920720488400001</v>
      </c>
      <c r="O247" s="93" t="s">
        <v>73</v>
      </c>
      <c r="P247" s="127">
        <v>9.9002596100000007E-2</v>
      </c>
      <c r="Q247" s="97"/>
      <c r="R247" s="98"/>
    </row>
    <row r="248" spans="2:18" ht="14.25" customHeight="1">
      <c r="B248" s="99" t="s">
        <v>84</v>
      </c>
      <c r="C248" s="100"/>
      <c r="D248" s="100"/>
      <c r="E248" s="100"/>
      <c r="F248" s="100"/>
      <c r="G248" s="100"/>
      <c r="H248" s="94"/>
      <c r="I248" s="116">
        <v>101752082</v>
      </c>
      <c r="J248" s="117">
        <v>85496635</v>
      </c>
      <c r="K248" s="116">
        <v>85909971.615937695</v>
      </c>
      <c r="L248" s="117">
        <v>101752082</v>
      </c>
      <c r="M248" s="97"/>
      <c r="N248" s="128"/>
      <c r="O248" s="97"/>
      <c r="P248" s="129">
        <v>0.1027315637</v>
      </c>
      <c r="Q248" s="100"/>
      <c r="R248" s="101"/>
    </row>
    <row r="249" spans="2:18" ht="14.25" customHeight="1">
      <c r="B249" s="92" t="s">
        <v>78</v>
      </c>
      <c r="C249" s="93" t="s">
        <v>215</v>
      </c>
      <c r="D249" s="94" t="s">
        <v>70</v>
      </c>
      <c r="E249" s="93" t="s">
        <v>71</v>
      </c>
      <c r="F249" s="95">
        <v>43567.64976851875</v>
      </c>
      <c r="G249" s="95">
        <v>46114</v>
      </c>
      <c r="H249" s="94" t="s">
        <v>72</v>
      </c>
      <c r="I249" s="114">
        <v>227332383</v>
      </c>
      <c r="J249" s="115">
        <v>119381453</v>
      </c>
      <c r="K249" s="114">
        <v>122775904.16677667</v>
      </c>
      <c r="L249" s="115">
        <v>227332383</v>
      </c>
      <c r="M249" s="96">
        <v>0.75594129500499996</v>
      </c>
      <c r="N249" s="126">
        <v>13.803881820699999</v>
      </c>
      <c r="O249" s="93" t="s">
        <v>73</v>
      </c>
      <c r="P249" s="127">
        <v>1.0037153300000001E-2</v>
      </c>
      <c r="Q249" s="97"/>
      <c r="R249" s="98"/>
    </row>
    <row r="250" spans="2:18" ht="14.25" customHeight="1">
      <c r="B250" s="92" t="s">
        <v>78</v>
      </c>
      <c r="C250" s="93" t="s">
        <v>215</v>
      </c>
      <c r="D250" s="94" t="s">
        <v>70</v>
      </c>
      <c r="E250" s="93" t="s">
        <v>71</v>
      </c>
      <c r="F250" s="95">
        <v>43286.632627314888</v>
      </c>
      <c r="G250" s="95">
        <v>46114</v>
      </c>
      <c r="H250" s="94" t="s">
        <v>72</v>
      </c>
      <c r="I250" s="114">
        <v>164622310</v>
      </c>
      <c r="J250" s="115">
        <v>82029205</v>
      </c>
      <c r="K250" s="114">
        <v>84598619.835777625</v>
      </c>
      <c r="L250" s="115">
        <v>164622310</v>
      </c>
      <c r="M250" s="96">
        <v>0.51392153902299997</v>
      </c>
      <c r="N250" s="126">
        <v>13.6462466247</v>
      </c>
      <c r="O250" s="93" t="s">
        <v>73</v>
      </c>
      <c r="P250" s="127">
        <v>8.0194630500000003E-2</v>
      </c>
      <c r="Q250" s="97"/>
      <c r="R250" s="98"/>
    </row>
    <row r="251" spans="2:18" ht="14.25" customHeight="1">
      <c r="B251" s="92" t="s">
        <v>78</v>
      </c>
      <c r="C251" s="93" t="s">
        <v>215</v>
      </c>
      <c r="D251" s="94" t="s">
        <v>70</v>
      </c>
      <c r="E251" s="93" t="s">
        <v>71</v>
      </c>
      <c r="F251" s="95">
        <v>43913.551527777687</v>
      </c>
      <c r="G251" s="95">
        <v>45964</v>
      </c>
      <c r="H251" s="94" t="s">
        <v>72</v>
      </c>
      <c r="I251" s="114">
        <v>92716607</v>
      </c>
      <c r="J251" s="115">
        <v>56120464</v>
      </c>
      <c r="K251" s="114">
        <v>56266184.500518382</v>
      </c>
      <c r="L251" s="115">
        <v>92716607</v>
      </c>
      <c r="M251" s="96">
        <v>0.53473517281399996</v>
      </c>
      <c r="N251" s="126">
        <v>13.6462928026</v>
      </c>
      <c r="O251" s="93" t="s">
        <v>73</v>
      </c>
      <c r="P251" s="127">
        <v>1.2338549000000001E-2</v>
      </c>
      <c r="Q251" s="97"/>
      <c r="R251" s="98"/>
    </row>
    <row r="252" spans="2:18" ht="14.25" customHeight="1">
      <c r="B252" s="92" t="s">
        <v>78</v>
      </c>
      <c r="C252" s="93" t="s">
        <v>215</v>
      </c>
      <c r="D252" s="94" t="s">
        <v>70</v>
      </c>
      <c r="E252" s="93" t="s">
        <v>71</v>
      </c>
      <c r="F252" s="95">
        <v>43462.561793981586</v>
      </c>
      <c r="G252" s="95">
        <v>46044</v>
      </c>
      <c r="H252" s="94" t="s">
        <v>72</v>
      </c>
      <c r="I252" s="114">
        <v>98803433</v>
      </c>
      <c r="J252" s="115">
        <v>51054110</v>
      </c>
      <c r="K252" s="114">
        <v>51127682.05335243</v>
      </c>
      <c r="L252" s="115">
        <v>98803433</v>
      </c>
      <c r="M252" s="96">
        <v>0.53245974924399997</v>
      </c>
      <c r="N252" s="126">
        <v>14.749637125</v>
      </c>
      <c r="O252" s="93" t="s">
        <v>73</v>
      </c>
      <c r="P252" s="127">
        <v>0.17954614099999999</v>
      </c>
      <c r="Q252" s="97"/>
      <c r="R252" s="98"/>
    </row>
    <row r="253" spans="2:18" ht="14.25" customHeight="1">
      <c r="B253" s="92" t="s">
        <v>78</v>
      </c>
      <c r="C253" s="93" t="s">
        <v>215</v>
      </c>
      <c r="D253" s="94" t="s">
        <v>70</v>
      </c>
      <c r="E253" s="93" t="s">
        <v>71</v>
      </c>
      <c r="F253" s="95">
        <v>43516.614675926045</v>
      </c>
      <c r="G253" s="95">
        <v>46077</v>
      </c>
      <c r="H253" s="94" t="s">
        <v>72</v>
      </c>
      <c r="I253" s="114">
        <v>38591776</v>
      </c>
      <c r="J253" s="115">
        <v>20349040</v>
      </c>
      <c r="K253" s="114">
        <v>20636410.500741005</v>
      </c>
      <c r="L253" s="115">
        <v>38591776</v>
      </c>
      <c r="M253" s="96">
        <v>0.56307970642000005</v>
      </c>
      <c r="N253" s="126">
        <v>13.6478210215</v>
      </c>
      <c r="O253" s="93" t="s">
        <v>73</v>
      </c>
      <c r="P253" s="127">
        <v>1.48054468E-2</v>
      </c>
      <c r="Q253" s="97"/>
      <c r="R253" s="98"/>
    </row>
    <row r="254" spans="2:18" ht="14.25" customHeight="1">
      <c r="B254" s="92" t="s">
        <v>78</v>
      </c>
      <c r="C254" s="93" t="s">
        <v>215</v>
      </c>
      <c r="D254" s="94" t="s">
        <v>70</v>
      </c>
      <c r="E254" s="93" t="s">
        <v>71</v>
      </c>
      <c r="F254" s="95">
        <v>43249.660601851996</v>
      </c>
      <c r="G254" s="95">
        <v>44111</v>
      </c>
      <c r="H254" s="94" t="s">
        <v>72</v>
      </c>
      <c r="I254" s="114">
        <v>6808226</v>
      </c>
      <c r="J254" s="115">
        <v>5239486</v>
      </c>
      <c r="K254" s="114">
        <v>5095254.5000502411</v>
      </c>
      <c r="L254" s="115">
        <v>6808226</v>
      </c>
      <c r="M254" s="96">
        <v>0.513897348516</v>
      </c>
      <c r="N254" s="126">
        <v>13.6475427603</v>
      </c>
      <c r="O254" s="93" t="s">
        <v>73</v>
      </c>
      <c r="P254" s="127">
        <v>1.11033552E-2</v>
      </c>
      <c r="Q254" s="97"/>
      <c r="R254" s="98"/>
    </row>
    <row r="255" spans="2:18" ht="14.25" customHeight="1">
      <c r="B255" s="92" t="s">
        <v>78</v>
      </c>
      <c r="C255" s="93" t="s">
        <v>215</v>
      </c>
      <c r="D255" s="94" t="s">
        <v>70</v>
      </c>
      <c r="E255" s="93" t="s">
        <v>71</v>
      </c>
      <c r="F255" s="95">
        <v>43887.636805555783</v>
      </c>
      <c r="G255" s="95">
        <v>45379</v>
      </c>
      <c r="H255" s="94" t="s">
        <v>72</v>
      </c>
      <c r="I255" s="114">
        <v>327150684</v>
      </c>
      <c r="J255" s="115">
        <v>204520548</v>
      </c>
      <c r="K255" s="114">
        <v>207344380.36125341</v>
      </c>
      <c r="L255" s="115">
        <v>327150684</v>
      </c>
      <c r="M255" s="96">
        <v>0.59248910843299996</v>
      </c>
      <c r="N255" s="126">
        <v>13.6488169208</v>
      </c>
      <c r="O255" s="93" t="s">
        <v>73</v>
      </c>
      <c r="P255" s="127">
        <v>1.9345722700000002E-2</v>
      </c>
      <c r="Q255" s="97"/>
      <c r="R255" s="98"/>
    </row>
    <row r="256" spans="2:18" ht="14.25" customHeight="1">
      <c r="B256" s="92" t="s">
        <v>78</v>
      </c>
      <c r="C256" s="93" t="s">
        <v>215</v>
      </c>
      <c r="D256" s="94" t="s">
        <v>70</v>
      </c>
      <c r="E256" s="93" t="s">
        <v>71</v>
      </c>
      <c r="F256" s="95">
        <v>43425.616782407276</v>
      </c>
      <c r="G256" s="95">
        <v>45197</v>
      </c>
      <c r="H256" s="94" t="s">
        <v>72</v>
      </c>
      <c r="I256" s="114">
        <v>6941919</v>
      </c>
      <c r="J256" s="115">
        <v>4325590</v>
      </c>
      <c r="K256" s="114">
        <v>4337574.4019977041</v>
      </c>
      <c r="L256" s="115">
        <v>6941919</v>
      </c>
      <c r="M256" s="96">
        <v>0.56305091474699998</v>
      </c>
      <c r="N256" s="126">
        <v>13.6492411473</v>
      </c>
      <c r="O256" s="93" t="s">
        <v>73</v>
      </c>
      <c r="P256" s="127">
        <v>6.29199072E-2</v>
      </c>
      <c r="Q256" s="97"/>
      <c r="R256" s="98"/>
    </row>
    <row r="257" spans="2:18" ht="14.25" customHeight="1">
      <c r="B257" s="92" t="s">
        <v>78</v>
      </c>
      <c r="C257" s="93" t="s">
        <v>215</v>
      </c>
      <c r="D257" s="94" t="s">
        <v>70</v>
      </c>
      <c r="E257" s="93" t="s">
        <v>71</v>
      </c>
      <c r="F257" s="95">
        <v>43783.630497685168</v>
      </c>
      <c r="G257" s="95">
        <v>45559</v>
      </c>
      <c r="H257" s="94" t="s">
        <v>72</v>
      </c>
      <c r="I257" s="114">
        <v>80650682</v>
      </c>
      <c r="J257" s="115">
        <v>51149727</v>
      </c>
      <c r="K257" s="114">
        <v>51899045.15605621</v>
      </c>
      <c r="L257" s="115">
        <v>80650682</v>
      </c>
      <c r="M257" s="96">
        <v>0.614286564418</v>
      </c>
      <c r="N257" s="126">
        <v>12.548176958100001</v>
      </c>
      <c r="O257" s="93" t="s">
        <v>73</v>
      </c>
      <c r="P257" s="127">
        <v>6.0987157999999996E-3</v>
      </c>
      <c r="Q257" s="97"/>
      <c r="R257" s="98"/>
    </row>
    <row r="258" spans="2:18" ht="14.25" customHeight="1">
      <c r="B258" s="92" t="s">
        <v>78</v>
      </c>
      <c r="C258" s="93" t="s">
        <v>215</v>
      </c>
      <c r="D258" s="94" t="s">
        <v>70</v>
      </c>
      <c r="E258" s="93" t="s">
        <v>71</v>
      </c>
      <c r="F258" s="95">
        <v>43382.607731481548</v>
      </c>
      <c r="G258" s="95">
        <v>46077</v>
      </c>
      <c r="H258" s="94" t="s">
        <v>72</v>
      </c>
      <c r="I258" s="114">
        <v>133415994</v>
      </c>
      <c r="J258" s="115">
        <v>68145317</v>
      </c>
      <c r="K258" s="114">
        <v>70158252.206067681</v>
      </c>
      <c r="L258" s="115">
        <v>133415994</v>
      </c>
      <c r="M258" s="96">
        <v>0.52587497032599995</v>
      </c>
      <c r="N258" s="126">
        <v>13.6477060978</v>
      </c>
      <c r="O258" s="93" t="s">
        <v>73</v>
      </c>
      <c r="P258" s="127">
        <v>6.66247529E-2</v>
      </c>
      <c r="Q258" s="97"/>
      <c r="R258" s="98"/>
    </row>
    <row r="259" spans="2:18" ht="14.25" customHeight="1">
      <c r="B259" s="92" t="s">
        <v>78</v>
      </c>
      <c r="C259" s="93" t="s">
        <v>215</v>
      </c>
      <c r="D259" s="94" t="s">
        <v>70</v>
      </c>
      <c r="E259" s="93" t="s">
        <v>71</v>
      </c>
      <c r="F259" s="95">
        <v>43230.580451388843</v>
      </c>
      <c r="G259" s="95">
        <v>45090</v>
      </c>
      <c r="H259" s="94" t="s">
        <v>72</v>
      </c>
      <c r="I259" s="114">
        <v>89556828</v>
      </c>
      <c r="J259" s="115">
        <v>53410340</v>
      </c>
      <c r="K259" s="114">
        <v>54208149.145472117</v>
      </c>
      <c r="L259" s="115">
        <v>89556828</v>
      </c>
      <c r="M259" s="96">
        <v>0.60935263576800003</v>
      </c>
      <c r="N259" s="126">
        <v>13.097888427199999</v>
      </c>
      <c r="O259" s="93" t="s">
        <v>73</v>
      </c>
      <c r="P259" s="127">
        <v>0.13794661250000001</v>
      </c>
      <c r="Q259" s="97"/>
      <c r="R259" s="98"/>
    </row>
    <row r="260" spans="2:18" ht="14.25" customHeight="1">
      <c r="B260" s="92" t="s">
        <v>78</v>
      </c>
      <c r="C260" s="93" t="s">
        <v>215</v>
      </c>
      <c r="D260" s="94" t="s">
        <v>70</v>
      </c>
      <c r="E260" s="93" t="s">
        <v>71</v>
      </c>
      <c r="F260" s="95">
        <v>43689.657731481362</v>
      </c>
      <c r="G260" s="95">
        <v>45454</v>
      </c>
      <c r="H260" s="94" t="s">
        <v>72</v>
      </c>
      <c r="I260" s="114">
        <v>410853691</v>
      </c>
      <c r="J260" s="115">
        <v>259806248</v>
      </c>
      <c r="K260" s="114">
        <v>262859691.33721501</v>
      </c>
      <c r="L260" s="115">
        <v>410853691</v>
      </c>
      <c r="M260" s="96">
        <v>0.60529758721399995</v>
      </c>
      <c r="N260" s="126">
        <v>14.195233637799999</v>
      </c>
      <c r="O260" s="93" t="s">
        <v>73</v>
      </c>
      <c r="P260" s="127">
        <v>1.4959108699999999E-2</v>
      </c>
      <c r="Q260" s="97"/>
      <c r="R260" s="98"/>
    </row>
    <row r="261" spans="2:18" ht="14.25" customHeight="1">
      <c r="B261" s="92" t="s">
        <v>78</v>
      </c>
      <c r="C261" s="93" t="s">
        <v>215</v>
      </c>
      <c r="D261" s="94" t="s">
        <v>70</v>
      </c>
      <c r="E261" s="93" t="s">
        <v>71</v>
      </c>
      <c r="F261" s="95">
        <v>43326.650590277743</v>
      </c>
      <c r="G261" s="95">
        <v>46044</v>
      </c>
      <c r="H261" s="94" t="s">
        <v>72</v>
      </c>
      <c r="I261" s="114">
        <v>20097250</v>
      </c>
      <c r="J261" s="115">
        <v>10044384</v>
      </c>
      <c r="K261" s="114">
        <v>10224927.513984121</v>
      </c>
      <c r="L261" s="115">
        <v>20097250</v>
      </c>
      <c r="M261" s="96">
        <v>0.606861988603</v>
      </c>
      <c r="N261" s="126">
        <v>12.5593747104</v>
      </c>
      <c r="O261" s="93" t="s">
        <v>73</v>
      </c>
      <c r="P261" s="127">
        <v>6.7283378300000002E-2</v>
      </c>
      <c r="Q261" s="97"/>
      <c r="R261" s="98"/>
    </row>
    <row r="262" spans="2:18" ht="14.25" customHeight="1">
      <c r="B262" s="92" t="s">
        <v>78</v>
      </c>
      <c r="C262" s="93" t="s">
        <v>215</v>
      </c>
      <c r="D262" s="94" t="s">
        <v>70</v>
      </c>
      <c r="E262" s="93" t="s">
        <v>71</v>
      </c>
      <c r="F262" s="95">
        <v>43636.680995370261</v>
      </c>
      <c r="G262" s="95">
        <v>46044</v>
      </c>
      <c r="H262" s="94" t="s">
        <v>72</v>
      </c>
      <c r="I262" s="114">
        <v>133612729</v>
      </c>
      <c r="J262" s="115">
        <v>71268629</v>
      </c>
      <c r="K262" s="114">
        <v>71579620.416348249</v>
      </c>
      <c r="L262" s="115">
        <v>133612729</v>
      </c>
      <c r="M262" s="96">
        <v>0.62005517366499996</v>
      </c>
      <c r="N262" s="126">
        <v>16.0751392765</v>
      </c>
      <c r="O262" s="93" t="s">
        <v>73</v>
      </c>
      <c r="P262" s="127">
        <v>9.6369704999999996E-3</v>
      </c>
      <c r="Q262" s="97"/>
      <c r="R262" s="98"/>
    </row>
    <row r="263" spans="2:18" ht="14.25" customHeight="1">
      <c r="B263" s="92" t="s">
        <v>78</v>
      </c>
      <c r="C263" s="93" t="s">
        <v>215</v>
      </c>
      <c r="D263" s="94" t="s">
        <v>70</v>
      </c>
      <c r="E263" s="93" t="s">
        <v>71</v>
      </c>
      <c r="F263" s="95">
        <v>43292.53241898166</v>
      </c>
      <c r="G263" s="95">
        <v>46114</v>
      </c>
      <c r="H263" s="94" t="s">
        <v>72</v>
      </c>
      <c r="I263" s="114">
        <v>44166957</v>
      </c>
      <c r="J263" s="115">
        <v>22054849</v>
      </c>
      <c r="K263" s="114">
        <v>22697772.926353373</v>
      </c>
      <c r="L263" s="115">
        <v>44166957</v>
      </c>
      <c r="M263" s="96">
        <v>0.54007221737</v>
      </c>
      <c r="N263" s="126">
        <v>13.6465923638</v>
      </c>
      <c r="O263" s="93" t="s">
        <v>73</v>
      </c>
      <c r="P263" s="127">
        <v>0.14681602599999999</v>
      </c>
      <c r="Q263" s="97"/>
      <c r="R263" s="98"/>
    </row>
    <row r="264" spans="2:18" ht="14.25" customHeight="1">
      <c r="B264" s="92" t="s">
        <v>78</v>
      </c>
      <c r="C264" s="93" t="s">
        <v>215</v>
      </c>
      <c r="D264" s="94" t="s">
        <v>70</v>
      </c>
      <c r="E264" s="93" t="s">
        <v>71</v>
      </c>
      <c r="F264" s="95">
        <v>43494.667129629757</v>
      </c>
      <c r="G264" s="95">
        <v>46077</v>
      </c>
      <c r="H264" s="94" t="s">
        <v>72</v>
      </c>
      <c r="I264" s="114">
        <v>38591776</v>
      </c>
      <c r="J264" s="115">
        <v>20192329</v>
      </c>
      <c r="K264" s="114">
        <v>20636037.741182745</v>
      </c>
      <c r="L264" s="115">
        <v>38591776</v>
      </c>
      <c r="M264" s="96">
        <v>0.53109999476799996</v>
      </c>
      <c r="N264" s="126">
        <v>13.644636376499999</v>
      </c>
      <c r="O264" s="93" t="s">
        <v>73</v>
      </c>
      <c r="P264" s="127">
        <v>2.9612059100000001E-2</v>
      </c>
      <c r="Q264" s="97"/>
      <c r="R264" s="98"/>
    </row>
    <row r="265" spans="2:18" ht="14.25" customHeight="1">
      <c r="B265" s="92" t="s">
        <v>78</v>
      </c>
      <c r="C265" s="93" t="s">
        <v>215</v>
      </c>
      <c r="D265" s="94" t="s">
        <v>70</v>
      </c>
      <c r="E265" s="93" t="s">
        <v>71</v>
      </c>
      <c r="F265" s="95">
        <v>43545.491863425821</v>
      </c>
      <c r="G265" s="95">
        <v>45964</v>
      </c>
      <c r="H265" s="94" t="s">
        <v>72</v>
      </c>
      <c r="I265" s="114">
        <v>56370417</v>
      </c>
      <c r="J265" s="115">
        <v>30512878</v>
      </c>
      <c r="K265" s="114">
        <v>30642015.933933478</v>
      </c>
      <c r="L265" s="115">
        <v>56370417</v>
      </c>
      <c r="M265" s="96">
        <v>0.63378861943999998</v>
      </c>
      <c r="N265" s="126">
        <v>15.859631583200001</v>
      </c>
      <c r="O265" s="93" t="s">
        <v>73</v>
      </c>
      <c r="P265" s="127">
        <v>0.24794342289999999</v>
      </c>
      <c r="Q265" s="97"/>
      <c r="R265" s="98"/>
    </row>
    <row r="266" spans="2:18" ht="14.25" customHeight="1">
      <c r="B266" s="92" t="s">
        <v>78</v>
      </c>
      <c r="C266" s="93" t="s">
        <v>215</v>
      </c>
      <c r="D266" s="94" t="s">
        <v>70</v>
      </c>
      <c r="E266" s="93" t="s">
        <v>71</v>
      </c>
      <c r="F266" s="95">
        <v>43266.651678240858</v>
      </c>
      <c r="G266" s="95">
        <v>45454</v>
      </c>
      <c r="H266" s="94" t="s">
        <v>72</v>
      </c>
      <c r="I266" s="114">
        <v>13248512</v>
      </c>
      <c r="J266" s="115">
        <v>7747319</v>
      </c>
      <c r="K266" s="114">
        <v>7665661.9205283755</v>
      </c>
      <c r="L266" s="115">
        <v>13248512</v>
      </c>
      <c r="M266" s="96">
        <v>0.51391040875100003</v>
      </c>
      <c r="N266" s="126">
        <v>13.646843142</v>
      </c>
      <c r="O266" s="93" t="s">
        <v>73</v>
      </c>
      <c r="P266" s="127">
        <v>3.8245849200000001E-2</v>
      </c>
      <c r="Q266" s="97"/>
      <c r="R266" s="98"/>
    </row>
    <row r="267" spans="2:18" ht="14.25" customHeight="1">
      <c r="B267" s="92" t="s">
        <v>78</v>
      </c>
      <c r="C267" s="93" t="s">
        <v>215</v>
      </c>
      <c r="D267" s="94" t="s">
        <v>70</v>
      </c>
      <c r="E267" s="93" t="s">
        <v>71</v>
      </c>
      <c r="F267" s="95">
        <v>43906.633657407481</v>
      </c>
      <c r="G267" s="95">
        <v>45379</v>
      </c>
      <c r="H267" s="94" t="s">
        <v>72</v>
      </c>
      <c r="I267" s="114">
        <v>24536303</v>
      </c>
      <c r="J267" s="115">
        <v>17130165</v>
      </c>
      <c r="K267" s="114">
        <v>17210183.636612508</v>
      </c>
      <c r="L267" s="115">
        <v>24536303</v>
      </c>
      <c r="M267" s="96">
        <v>0.53473596293500003</v>
      </c>
      <c r="N267" s="126">
        <v>13.6462497802</v>
      </c>
      <c r="O267" s="93" t="s">
        <v>73</v>
      </c>
      <c r="P267" s="127">
        <v>2.46771205E-2</v>
      </c>
      <c r="Q267" s="97"/>
      <c r="R267" s="98"/>
    </row>
    <row r="268" spans="2:18" ht="14.25" customHeight="1">
      <c r="B268" s="92" t="s">
        <v>78</v>
      </c>
      <c r="C268" s="93" t="s">
        <v>215</v>
      </c>
      <c r="D268" s="94" t="s">
        <v>70</v>
      </c>
      <c r="E268" s="93" t="s">
        <v>71</v>
      </c>
      <c r="F268" s="95">
        <v>43433.631030092482</v>
      </c>
      <c r="G268" s="95">
        <v>44817</v>
      </c>
      <c r="H268" s="94" t="s">
        <v>72</v>
      </c>
      <c r="I268" s="114">
        <v>18899180</v>
      </c>
      <c r="J268" s="115">
        <v>12787974</v>
      </c>
      <c r="K268" s="114">
        <v>12589740.73038584</v>
      </c>
      <c r="L268" s="115">
        <v>18899180</v>
      </c>
      <c r="M268" s="96">
        <v>0.56874776598999999</v>
      </c>
      <c r="N268" s="126">
        <v>15.8612423088</v>
      </c>
      <c r="O268" s="93" t="s">
        <v>73</v>
      </c>
      <c r="P268" s="127">
        <v>4.4627971400000001E-2</v>
      </c>
      <c r="Q268" s="97"/>
      <c r="R268" s="98"/>
    </row>
    <row r="269" spans="2:18" ht="14.25" customHeight="1">
      <c r="B269" s="92" t="s">
        <v>78</v>
      </c>
      <c r="C269" s="93" t="s">
        <v>215</v>
      </c>
      <c r="D269" s="94" t="s">
        <v>70</v>
      </c>
      <c r="E269" s="93" t="s">
        <v>71</v>
      </c>
      <c r="F269" s="95">
        <v>43853.553958333563</v>
      </c>
      <c r="G269" s="95">
        <v>44530</v>
      </c>
      <c r="H269" s="94" t="s">
        <v>72</v>
      </c>
      <c r="I269" s="114">
        <v>12103564</v>
      </c>
      <c r="J269" s="115">
        <v>10063289</v>
      </c>
      <c r="K269" s="114">
        <v>10268817.486961765</v>
      </c>
      <c r="L269" s="115">
        <v>12103564</v>
      </c>
      <c r="M269" s="96">
        <v>0.64350410770300004</v>
      </c>
      <c r="N269" s="126">
        <v>12.552180507399999</v>
      </c>
      <c r="O269" s="93" t="s">
        <v>73</v>
      </c>
      <c r="P269" s="127">
        <v>6.2061131700000001E-2</v>
      </c>
      <c r="Q269" s="97"/>
      <c r="R269" s="98"/>
    </row>
    <row r="270" spans="2:18" ht="14.25" customHeight="1">
      <c r="B270" s="92" t="s">
        <v>78</v>
      </c>
      <c r="C270" s="93" t="s">
        <v>215</v>
      </c>
      <c r="D270" s="94" t="s">
        <v>70</v>
      </c>
      <c r="E270" s="93" t="s">
        <v>71</v>
      </c>
      <c r="F270" s="95">
        <v>43403.640370370355</v>
      </c>
      <c r="G270" s="95">
        <v>44817</v>
      </c>
      <c r="H270" s="94" t="s">
        <v>72</v>
      </c>
      <c r="I270" s="114">
        <v>31745207</v>
      </c>
      <c r="J270" s="115">
        <v>20719287</v>
      </c>
      <c r="K270" s="114">
        <v>20561618.657026183</v>
      </c>
      <c r="L270" s="115">
        <v>31745207</v>
      </c>
      <c r="M270" s="96">
        <v>0.505774248393</v>
      </c>
      <c r="N270" s="126">
        <v>13.645280490299999</v>
      </c>
      <c r="O270" s="93" t="s">
        <v>73</v>
      </c>
      <c r="P270" s="127">
        <v>0.74028415120000002</v>
      </c>
      <c r="Q270" s="97"/>
      <c r="R270" s="98"/>
    </row>
    <row r="271" spans="2:18" ht="14.25" customHeight="1">
      <c r="B271" s="92" t="s">
        <v>78</v>
      </c>
      <c r="C271" s="93" t="s">
        <v>215</v>
      </c>
      <c r="D271" s="94" t="s">
        <v>70</v>
      </c>
      <c r="E271" s="93" t="s">
        <v>71</v>
      </c>
      <c r="F271" s="95">
        <v>43236.65946759237</v>
      </c>
      <c r="G271" s="95">
        <v>46044</v>
      </c>
      <c r="H271" s="94" t="s">
        <v>72</v>
      </c>
      <c r="I271" s="114">
        <v>14303693</v>
      </c>
      <c r="J271" s="115">
        <v>7033503</v>
      </c>
      <c r="K271" s="114">
        <v>7157336.5864284607</v>
      </c>
      <c r="L271" s="115">
        <v>14303693</v>
      </c>
      <c r="M271" s="96">
        <v>0.522382623017</v>
      </c>
      <c r="N271" s="126">
        <v>13.6447688748</v>
      </c>
      <c r="O271" s="93" t="s">
        <v>73</v>
      </c>
      <c r="P271" s="127">
        <v>1.2338304499999999E-2</v>
      </c>
      <c r="Q271" s="97"/>
      <c r="R271" s="98"/>
    </row>
    <row r="272" spans="2:18" ht="14.25" customHeight="1">
      <c r="B272" s="92" t="s">
        <v>78</v>
      </c>
      <c r="C272" s="93" t="s">
        <v>215</v>
      </c>
      <c r="D272" s="94" t="s">
        <v>70</v>
      </c>
      <c r="E272" s="93" t="s">
        <v>71</v>
      </c>
      <c r="F272" s="95">
        <v>43781.646412036847</v>
      </c>
      <c r="G272" s="95">
        <v>44111</v>
      </c>
      <c r="H272" s="94" t="s">
        <v>72</v>
      </c>
      <c r="I272" s="114">
        <v>125098628</v>
      </c>
      <c r="J272" s="115">
        <v>110180821</v>
      </c>
      <c r="K272" s="114">
        <v>110993548.97667606</v>
      </c>
      <c r="L272" s="115">
        <v>125098628</v>
      </c>
      <c r="M272" s="96">
        <v>0.63978904679500004</v>
      </c>
      <c r="N272" s="126">
        <v>13.0964679132</v>
      </c>
      <c r="O272" s="93" t="s">
        <v>73</v>
      </c>
      <c r="P272" s="127">
        <v>0.31432890299999999</v>
      </c>
      <c r="Q272" s="97"/>
      <c r="R272" s="98"/>
    </row>
    <row r="273" spans="2:18" ht="14.25" customHeight="1">
      <c r="B273" s="92" t="s">
        <v>78</v>
      </c>
      <c r="C273" s="93" t="s">
        <v>215</v>
      </c>
      <c r="D273" s="94" t="s">
        <v>70</v>
      </c>
      <c r="E273" s="93" t="s">
        <v>71</v>
      </c>
      <c r="F273" s="95">
        <v>43339.645879629534</v>
      </c>
      <c r="G273" s="95">
        <v>46077</v>
      </c>
      <c r="H273" s="94" t="s">
        <v>72</v>
      </c>
      <c r="I273" s="114">
        <v>19944119</v>
      </c>
      <c r="J273" s="115">
        <v>10192329</v>
      </c>
      <c r="K273" s="114">
        <v>10318169.181502968</v>
      </c>
      <c r="L273" s="115">
        <v>19944119</v>
      </c>
      <c r="M273" s="96">
        <v>0.50040186517399998</v>
      </c>
      <c r="N273" s="126">
        <v>14.1975569154</v>
      </c>
      <c r="O273" s="93" t="s">
        <v>73</v>
      </c>
      <c r="P273" s="127">
        <v>2.4454506999999999E-3</v>
      </c>
      <c r="Q273" s="97"/>
      <c r="R273" s="98"/>
    </row>
    <row r="274" spans="2:18" ht="14.25" customHeight="1">
      <c r="B274" s="92" t="s">
        <v>78</v>
      </c>
      <c r="C274" s="93" t="s">
        <v>215</v>
      </c>
      <c r="D274" s="94" t="s">
        <v>70</v>
      </c>
      <c r="E274" s="93" t="s">
        <v>71</v>
      </c>
      <c r="F274" s="95">
        <v>43224.557789351791</v>
      </c>
      <c r="G274" s="95">
        <v>45379</v>
      </c>
      <c r="H274" s="94" t="s">
        <v>72</v>
      </c>
      <c r="I274" s="114">
        <v>45540816</v>
      </c>
      <c r="J274" s="115">
        <v>24989598</v>
      </c>
      <c r="K274" s="114">
        <v>25415856.696083128</v>
      </c>
      <c r="L274" s="115">
        <v>45540816</v>
      </c>
      <c r="M274" s="96">
        <v>0.55817668620600003</v>
      </c>
      <c r="N274" s="126">
        <v>15.028506677599999</v>
      </c>
      <c r="O274" s="93" t="s">
        <v>73</v>
      </c>
      <c r="P274" s="127">
        <v>0.13045444279999999</v>
      </c>
      <c r="Q274" s="97"/>
      <c r="R274" s="98"/>
    </row>
    <row r="275" spans="2:18" ht="14.25" customHeight="1">
      <c r="B275" s="92" t="s">
        <v>78</v>
      </c>
      <c r="C275" s="93" t="s">
        <v>215</v>
      </c>
      <c r="D275" s="94" t="s">
        <v>70</v>
      </c>
      <c r="E275" s="93" t="s">
        <v>71</v>
      </c>
      <c r="F275" s="95">
        <v>43671.657349537127</v>
      </c>
      <c r="G275" s="95">
        <v>45559</v>
      </c>
      <c r="H275" s="94" t="s">
        <v>72</v>
      </c>
      <c r="I275" s="114">
        <v>13402738</v>
      </c>
      <c r="J275" s="115">
        <v>8230137</v>
      </c>
      <c r="K275" s="114">
        <v>8166605.9357400928</v>
      </c>
      <c r="L275" s="115">
        <v>13402738</v>
      </c>
      <c r="M275" s="96">
        <v>0.62495759200500001</v>
      </c>
      <c r="N275" s="126">
        <v>16.075055522700001</v>
      </c>
      <c r="O275" s="93" t="s">
        <v>73</v>
      </c>
      <c r="P275" s="127">
        <v>9.6370386999999995E-3</v>
      </c>
      <c r="Q275" s="97"/>
      <c r="R275" s="98"/>
    </row>
    <row r="276" spans="2:18" ht="14.25" customHeight="1">
      <c r="B276" s="92" t="s">
        <v>78</v>
      </c>
      <c r="C276" s="93" t="s">
        <v>215</v>
      </c>
      <c r="D276" s="94" t="s">
        <v>70</v>
      </c>
      <c r="E276" s="93" t="s">
        <v>71</v>
      </c>
      <c r="F276" s="95">
        <v>43299.558356481604</v>
      </c>
      <c r="G276" s="95">
        <v>46114</v>
      </c>
      <c r="H276" s="94" t="s">
        <v>72</v>
      </c>
      <c r="I276" s="114">
        <v>130493280</v>
      </c>
      <c r="J276" s="115">
        <v>65324110</v>
      </c>
      <c r="K276" s="114">
        <v>67063307.289797582</v>
      </c>
      <c r="L276" s="115">
        <v>130493280</v>
      </c>
      <c r="M276" s="96">
        <v>0.53572455971900002</v>
      </c>
      <c r="N276" s="126">
        <v>14.196085069800001</v>
      </c>
      <c r="O276" s="93" t="s">
        <v>73</v>
      </c>
      <c r="P276" s="127">
        <v>8.5595259800000004E-2</v>
      </c>
      <c r="Q276" s="97"/>
      <c r="R276" s="98"/>
    </row>
    <row r="277" spans="2:18" ht="14.25" customHeight="1">
      <c r="B277" s="92" t="s">
        <v>78</v>
      </c>
      <c r="C277" s="93" t="s">
        <v>215</v>
      </c>
      <c r="D277" s="94" t="s">
        <v>70</v>
      </c>
      <c r="E277" s="93" t="s">
        <v>71</v>
      </c>
      <c r="F277" s="95">
        <v>43570.718090277631</v>
      </c>
      <c r="G277" s="95">
        <v>44817</v>
      </c>
      <c r="H277" s="94" t="s">
        <v>72</v>
      </c>
      <c r="I277" s="114">
        <v>31761775</v>
      </c>
      <c r="J277" s="115">
        <v>21000001</v>
      </c>
      <c r="K277" s="114">
        <v>21154868.801480427</v>
      </c>
      <c r="L277" s="115">
        <v>31761775</v>
      </c>
      <c r="M277" s="96">
        <v>0.70141714652800002</v>
      </c>
      <c r="N277" s="126">
        <v>12.008106120800001</v>
      </c>
      <c r="O277" s="93" t="s">
        <v>73</v>
      </c>
      <c r="P277" s="127">
        <v>2.0580021699999999E-2</v>
      </c>
      <c r="Q277" s="97"/>
      <c r="R277" s="98"/>
    </row>
    <row r="278" spans="2:18" ht="14.25" customHeight="1">
      <c r="B278" s="92" t="s">
        <v>78</v>
      </c>
      <c r="C278" s="93" t="s">
        <v>215</v>
      </c>
      <c r="D278" s="94" t="s">
        <v>70</v>
      </c>
      <c r="E278" s="93" t="s">
        <v>71</v>
      </c>
      <c r="F278" s="95">
        <v>43287.554108796176</v>
      </c>
      <c r="G278" s="95">
        <v>46114</v>
      </c>
      <c r="H278" s="94" t="s">
        <v>72</v>
      </c>
      <c r="I278" s="114">
        <v>18068310</v>
      </c>
      <c r="J278" s="115">
        <v>9006411</v>
      </c>
      <c r="K278" s="114">
        <v>9285256.6011628844</v>
      </c>
      <c r="L278" s="115">
        <v>18068310</v>
      </c>
      <c r="M278" s="96">
        <v>0.51753952994800001</v>
      </c>
      <c r="N278" s="126">
        <v>15.0326803579</v>
      </c>
      <c r="O278" s="93" t="s">
        <v>73</v>
      </c>
      <c r="P278" s="127">
        <v>3.18754131E-2</v>
      </c>
      <c r="Q278" s="97"/>
      <c r="R278" s="98"/>
    </row>
    <row r="279" spans="2:18">
      <c r="B279" s="92" t="s">
        <v>78</v>
      </c>
      <c r="C279" s="93" t="s">
        <v>215</v>
      </c>
      <c r="D279" s="94" t="s">
        <v>70</v>
      </c>
      <c r="E279" s="93" t="s">
        <v>71</v>
      </c>
      <c r="F279" s="95">
        <v>43913.552280092612</v>
      </c>
      <c r="G279" s="95">
        <v>44530</v>
      </c>
      <c r="H279" s="94" t="s">
        <v>72</v>
      </c>
      <c r="I279" s="114">
        <v>8472495</v>
      </c>
      <c r="J279" s="115">
        <v>7170878</v>
      </c>
      <c r="K279" s="114">
        <v>7187958.6005047103</v>
      </c>
      <c r="L279" s="115">
        <v>8472495</v>
      </c>
      <c r="M279" s="96">
        <v>0.54358327585099997</v>
      </c>
      <c r="N279" s="126">
        <v>13.6531686738</v>
      </c>
      <c r="O279" s="93" t="s">
        <v>73</v>
      </c>
      <c r="P279" s="127">
        <v>3.6641872300000003E-2</v>
      </c>
      <c r="Q279" s="97"/>
      <c r="R279" s="98"/>
    </row>
    <row r="280" spans="2:18">
      <c r="B280" s="92" t="s">
        <v>78</v>
      </c>
      <c r="C280" s="93" t="s">
        <v>215</v>
      </c>
      <c r="D280" s="94" t="s">
        <v>70</v>
      </c>
      <c r="E280" s="93" t="s">
        <v>71</v>
      </c>
      <c r="F280" s="95">
        <v>43462.564525463153</v>
      </c>
      <c r="G280" s="95">
        <v>45846</v>
      </c>
      <c r="H280" s="94" t="s">
        <v>72</v>
      </c>
      <c r="I280" s="114">
        <v>281986923</v>
      </c>
      <c r="J280" s="115">
        <v>151049266</v>
      </c>
      <c r="K280" s="114">
        <v>150146686.31079939</v>
      </c>
      <c r="L280" s="115">
        <v>281986923</v>
      </c>
      <c r="M280" s="96">
        <v>0.51745483552600002</v>
      </c>
      <c r="N280" s="126">
        <v>14.1971907427</v>
      </c>
      <c r="O280" s="93" t="s">
        <v>73</v>
      </c>
      <c r="P280" s="127">
        <v>3.66822542E-2</v>
      </c>
      <c r="Q280" s="97"/>
      <c r="R280" s="98"/>
    </row>
    <row r="281" spans="2:18">
      <c r="B281" s="92" t="s">
        <v>78</v>
      </c>
      <c r="C281" s="93" t="s">
        <v>215</v>
      </c>
      <c r="D281" s="94" t="s">
        <v>70</v>
      </c>
      <c r="E281" s="93" t="s">
        <v>71</v>
      </c>
      <c r="F281" s="95">
        <v>43516.621562500019</v>
      </c>
      <c r="G281" s="95">
        <v>46114</v>
      </c>
      <c r="H281" s="94" t="s">
        <v>72</v>
      </c>
      <c r="I281" s="114">
        <v>36912569</v>
      </c>
      <c r="J281" s="115">
        <v>19331592</v>
      </c>
      <c r="K281" s="114">
        <v>19604263.445003327</v>
      </c>
      <c r="L281" s="115">
        <v>36912569</v>
      </c>
      <c r="M281" s="96">
        <v>0.84841270612200004</v>
      </c>
      <c r="N281" s="126">
        <v>11.463019130399999</v>
      </c>
      <c r="O281" s="93" t="s">
        <v>73</v>
      </c>
      <c r="P281" s="127">
        <v>1.2279502100000001E-2</v>
      </c>
      <c r="Q281" s="97"/>
      <c r="R281" s="98"/>
    </row>
    <row r="282" spans="2:18">
      <c r="B282" s="92" t="s">
        <v>78</v>
      </c>
      <c r="C282" s="93" t="s">
        <v>215</v>
      </c>
      <c r="D282" s="94" t="s">
        <v>70</v>
      </c>
      <c r="E282" s="93" t="s">
        <v>71</v>
      </c>
      <c r="F282" s="95">
        <v>43249.662939814851</v>
      </c>
      <c r="G282" s="95">
        <v>45232</v>
      </c>
      <c r="H282" s="94" t="s">
        <v>72</v>
      </c>
      <c r="I282" s="114">
        <v>8302465</v>
      </c>
      <c r="J282" s="115">
        <v>5042740</v>
      </c>
      <c r="K282" s="114">
        <v>5100092.701047902</v>
      </c>
      <c r="L282" s="115">
        <v>8302465</v>
      </c>
      <c r="M282" s="96">
        <v>0.51390435834600001</v>
      </c>
      <c r="N282" s="126">
        <v>13.647166434800001</v>
      </c>
      <c r="O282" s="93" t="s">
        <v>73</v>
      </c>
      <c r="P282" s="127">
        <v>2.34407209E-2</v>
      </c>
      <c r="Q282" s="97"/>
      <c r="R282" s="98"/>
    </row>
    <row r="283" spans="2:18">
      <c r="B283" s="92" t="s">
        <v>78</v>
      </c>
      <c r="C283" s="93" t="s">
        <v>215</v>
      </c>
      <c r="D283" s="94" t="s">
        <v>70</v>
      </c>
      <c r="E283" s="93" t="s">
        <v>71</v>
      </c>
      <c r="F283" s="95">
        <v>43892.522789351642</v>
      </c>
      <c r="G283" s="95">
        <v>45799</v>
      </c>
      <c r="H283" s="94" t="s">
        <v>72</v>
      </c>
      <c r="I283" s="114">
        <v>62481754</v>
      </c>
      <c r="J283" s="115">
        <v>35589617</v>
      </c>
      <c r="K283" s="114">
        <v>36001544.524501041</v>
      </c>
      <c r="L283" s="115">
        <v>62481754</v>
      </c>
      <c r="M283" s="96">
        <v>0.62490372613300005</v>
      </c>
      <c r="N283" s="126">
        <v>13.647751168399999</v>
      </c>
      <c r="O283" s="93" t="s">
        <v>73</v>
      </c>
      <c r="P283" s="127">
        <v>5.1874386999999997E-3</v>
      </c>
      <c r="Q283" s="97"/>
      <c r="R283" s="98"/>
    </row>
    <row r="284" spans="2:18">
      <c r="B284" s="92" t="s">
        <v>78</v>
      </c>
      <c r="C284" s="93" t="s">
        <v>215</v>
      </c>
      <c r="D284" s="94" t="s">
        <v>70</v>
      </c>
      <c r="E284" s="93" t="s">
        <v>71</v>
      </c>
      <c r="F284" s="95">
        <v>43431.547650462948</v>
      </c>
      <c r="G284" s="95">
        <v>45454</v>
      </c>
      <c r="H284" s="94" t="s">
        <v>72</v>
      </c>
      <c r="I284" s="114">
        <v>27305131</v>
      </c>
      <c r="J284" s="115">
        <v>16127777</v>
      </c>
      <c r="K284" s="114">
        <v>16177992.721840225</v>
      </c>
      <c r="L284" s="115">
        <v>27305131</v>
      </c>
      <c r="M284" s="96">
        <v>0.88724833158600003</v>
      </c>
      <c r="N284" s="126">
        <v>16.0743978615</v>
      </c>
      <c r="O284" s="93" t="s">
        <v>73</v>
      </c>
      <c r="P284" s="127">
        <v>0.13272662809999999</v>
      </c>
      <c r="Q284" s="97"/>
      <c r="R284" s="98"/>
    </row>
    <row r="285" spans="2:18">
      <c r="B285" s="92" t="s">
        <v>78</v>
      </c>
      <c r="C285" s="93" t="s">
        <v>215</v>
      </c>
      <c r="D285" s="94" t="s">
        <v>70</v>
      </c>
      <c r="E285" s="93" t="s">
        <v>71</v>
      </c>
      <c r="F285" s="95">
        <v>43811.698923611082</v>
      </c>
      <c r="G285" s="95">
        <v>43991</v>
      </c>
      <c r="H285" s="94" t="s">
        <v>72</v>
      </c>
      <c r="I285" s="114">
        <v>732551698</v>
      </c>
      <c r="J285" s="115">
        <v>690016438</v>
      </c>
      <c r="K285" s="114">
        <v>715707216.46725905</v>
      </c>
      <c r="L285" s="115">
        <v>732551698</v>
      </c>
      <c r="M285" s="96">
        <v>0.505779293583</v>
      </c>
      <c r="N285" s="126">
        <v>13.6450068275</v>
      </c>
      <c r="O285" s="93" t="s">
        <v>73</v>
      </c>
      <c r="P285" s="127">
        <v>1.2338197800000001E-2</v>
      </c>
      <c r="Q285" s="97"/>
      <c r="R285" s="98"/>
    </row>
    <row r="286" spans="2:18">
      <c r="B286" s="92" t="s">
        <v>78</v>
      </c>
      <c r="C286" s="93" t="s">
        <v>215</v>
      </c>
      <c r="D286" s="94" t="s">
        <v>70</v>
      </c>
      <c r="E286" s="93" t="s">
        <v>71</v>
      </c>
      <c r="F286" s="95">
        <v>43390.602557870559</v>
      </c>
      <c r="G286" s="95">
        <v>46077</v>
      </c>
      <c r="H286" s="94" t="s">
        <v>72</v>
      </c>
      <c r="I286" s="114">
        <v>105948006</v>
      </c>
      <c r="J286" s="115">
        <v>54269260</v>
      </c>
      <c r="K286" s="114">
        <v>55715404.511355892</v>
      </c>
      <c r="L286" s="115">
        <v>105948006</v>
      </c>
      <c r="M286" s="96">
        <v>0.52588712446499997</v>
      </c>
      <c r="N286" s="126">
        <v>13.647062556</v>
      </c>
      <c r="O286" s="93" t="s">
        <v>73</v>
      </c>
      <c r="P286" s="127">
        <v>9.6237976700000005E-2</v>
      </c>
      <c r="Q286" s="97"/>
      <c r="R286" s="98"/>
    </row>
    <row r="287" spans="2:18">
      <c r="B287" s="92" t="s">
        <v>78</v>
      </c>
      <c r="C287" s="93" t="s">
        <v>215</v>
      </c>
      <c r="D287" s="94" t="s">
        <v>70</v>
      </c>
      <c r="E287" s="93" t="s">
        <v>71</v>
      </c>
      <c r="F287" s="95">
        <v>43231.638125000056</v>
      </c>
      <c r="G287" s="95">
        <v>45090</v>
      </c>
      <c r="H287" s="94" t="s">
        <v>72</v>
      </c>
      <c r="I287" s="114">
        <v>20666953</v>
      </c>
      <c r="J287" s="115">
        <v>12330066</v>
      </c>
      <c r="K287" s="114">
        <v>12509656.78597373</v>
      </c>
      <c r="L287" s="115">
        <v>20666953</v>
      </c>
      <c r="M287" s="96">
        <v>0.60932370204800002</v>
      </c>
      <c r="N287" s="126">
        <v>13.0994537868</v>
      </c>
      <c r="O287" s="93" t="s">
        <v>73</v>
      </c>
      <c r="P287" s="127">
        <v>9.7656672999999992E-3</v>
      </c>
      <c r="Q287" s="97"/>
      <c r="R287" s="98"/>
    </row>
    <row r="288" spans="2:18">
      <c r="B288" s="92" t="s">
        <v>78</v>
      </c>
      <c r="C288" s="93" t="s">
        <v>215</v>
      </c>
      <c r="D288" s="94" t="s">
        <v>70</v>
      </c>
      <c r="E288" s="93" t="s">
        <v>71</v>
      </c>
      <c r="F288" s="95">
        <v>43691.520023148041</v>
      </c>
      <c r="G288" s="95">
        <v>46048</v>
      </c>
      <c r="H288" s="94" t="s">
        <v>72</v>
      </c>
      <c r="I288" s="114">
        <v>11250570</v>
      </c>
      <c r="J288" s="115">
        <v>6028849</v>
      </c>
      <c r="K288" s="114">
        <v>6135010.8554838188</v>
      </c>
      <c r="L288" s="115">
        <v>11250570</v>
      </c>
      <c r="M288" s="96">
        <v>0.55817242532099998</v>
      </c>
      <c r="N288" s="126">
        <v>15.0288002735</v>
      </c>
      <c r="O288" s="93" t="s">
        <v>73</v>
      </c>
      <c r="P288" s="127">
        <v>1.2665388600000001E-2</v>
      </c>
      <c r="Q288" s="97"/>
      <c r="R288" s="98"/>
    </row>
    <row r="289" spans="2:18">
      <c r="B289" s="92" t="s">
        <v>78</v>
      </c>
      <c r="C289" s="93" t="s">
        <v>215</v>
      </c>
      <c r="D289" s="94" t="s">
        <v>70</v>
      </c>
      <c r="E289" s="93" t="s">
        <v>71</v>
      </c>
      <c r="F289" s="95">
        <v>43326.652141203638</v>
      </c>
      <c r="G289" s="95">
        <v>44817</v>
      </c>
      <c r="H289" s="94" t="s">
        <v>72</v>
      </c>
      <c r="I289" s="114">
        <v>12997202</v>
      </c>
      <c r="J289" s="115">
        <v>8095342</v>
      </c>
      <c r="K289" s="114">
        <v>8058982.3432635274</v>
      </c>
      <c r="L289" s="115">
        <v>12997202</v>
      </c>
      <c r="M289" s="96">
        <v>0.84838747033799999</v>
      </c>
      <c r="N289" s="126">
        <v>11.465220888899999</v>
      </c>
      <c r="O289" s="93" t="s">
        <v>73</v>
      </c>
      <c r="P289" s="127">
        <v>8.5953959999999999E-3</v>
      </c>
      <c r="Q289" s="97"/>
      <c r="R289" s="98"/>
    </row>
    <row r="290" spans="2:18">
      <c r="B290" s="92" t="s">
        <v>78</v>
      </c>
      <c r="C290" s="93" t="s">
        <v>215</v>
      </c>
      <c r="D290" s="94" t="s">
        <v>70</v>
      </c>
      <c r="E290" s="93" t="s">
        <v>71</v>
      </c>
      <c r="F290" s="95">
        <v>43651.483587963041</v>
      </c>
      <c r="G290" s="95">
        <v>45197</v>
      </c>
      <c r="H290" s="94" t="s">
        <v>72</v>
      </c>
      <c r="I290" s="114">
        <v>8125789</v>
      </c>
      <c r="J290" s="115">
        <v>5102021</v>
      </c>
      <c r="K290" s="114">
        <v>5266271.9857309526</v>
      </c>
      <c r="L290" s="115">
        <v>8125789</v>
      </c>
      <c r="M290" s="96">
        <v>0.51394819487200005</v>
      </c>
      <c r="N290" s="126">
        <v>13.6448253093</v>
      </c>
      <c r="O290" s="93" t="s">
        <v>73</v>
      </c>
      <c r="P290" s="127">
        <v>2.4676564000000001E-3</v>
      </c>
      <c r="Q290" s="97"/>
      <c r="R290" s="98"/>
    </row>
    <row r="291" spans="2:18">
      <c r="B291" s="92" t="s">
        <v>78</v>
      </c>
      <c r="C291" s="93" t="s">
        <v>215</v>
      </c>
      <c r="D291" s="94" t="s">
        <v>70</v>
      </c>
      <c r="E291" s="93" t="s">
        <v>71</v>
      </c>
      <c r="F291" s="95">
        <v>43293.547256944235</v>
      </c>
      <c r="G291" s="95">
        <v>46114</v>
      </c>
      <c r="H291" s="94" t="s">
        <v>72</v>
      </c>
      <c r="I291" s="114">
        <v>62235269</v>
      </c>
      <c r="J291" s="115">
        <v>31088329</v>
      </c>
      <c r="K291" s="114">
        <v>31983352.530548718</v>
      </c>
      <c r="L291" s="115">
        <v>62235269</v>
      </c>
      <c r="M291" s="96">
        <v>0.66604806568499997</v>
      </c>
      <c r="N291" s="126">
        <v>16.075360131099998</v>
      </c>
      <c r="O291" s="93" t="s">
        <v>73</v>
      </c>
      <c r="P291" s="127">
        <v>2.5297095499999998E-2</v>
      </c>
      <c r="Q291" s="97"/>
      <c r="R291" s="98"/>
    </row>
    <row r="292" spans="2:18">
      <c r="B292" s="92" t="s">
        <v>78</v>
      </c>
      <c r="C292" s="93" t="s">
        <v>215</v>
      </c>
      <c r="D292" s="94" t="s">
        <v>70</v>
      </c>
      <c r="E292" s="93" t="s">
        <v>71</v>
      </c>
      <c r="F292" s="95">
        <v>43515.640150462743</v>
      </c>
      <c r="G292" s="95">
        <v>46114</v>
      </c>
      <c r="H292" s="94" t="s">
        <v>72</v>
      </c>
      <c r="I292" s="114">
        <v>46626411</v>
      </c>
      <c r="J292" s="115">
        <v>24410303</v>
      </c>
      <c r="K292" s="114">
        <v>24763286.638168946</v>
      </c>
      <c r="L292" s="115">
        <v>46626411</v>
      </c>
      <c r="M292" s="96">
        <v>0.576192923849</v>
      </c>
      <c r="N292" s="126">
        <v>15.585600658100001</v>
      </c>
      <c r="O292" s="93" t="s">
        <v>73</v>
      </c>
      <c r="P292" s="127">
        <v>4.3050822799999999E-2</v>
      </c>
      <c r="Q292" s="97"/>
      <c r="R292" s="98"/>
    </row>
    <row r="293" spans="2:18">
      <c r="B293" s="92" t="s">
        <v>78</v>
      </c>
      <c r="C293" s="93" t="s">
        <v>215</v>
      </c>
      <c r="D293" s="94" t="s">
        <v>70</v>
      </c>
      <c r="E293" s="93" t="s">
        <v>71</v>
      </c>
      <c r="F293" s="95">
        <v>43550.536180555355</v>
      </c>
      <c r="G293" s="95">
        <v>46044</v>
      </c>
      <c r="H293" s="94" t="s">
        <v>72</v>
      </c>
      <c r="I293" s="114">
        <v>58272328</v>
      </c>
      <c r="J293" s="115">
        <v>30599178</v>
      </c>
      <c r="K293" s="114">
        <v>30676790.732379369</v>
      </c>
      <c r="L293" s="115">
        <v>58272328</v>
      </c>
      <c r="M293" s="96">
        <v>0.513918026513</v>
      </c>
      <c r="N293" s="126">
        <v>13.6464347135</v>
      </c>
      <c r="O293" s="93" t="s">
        <v>73</v>
      </c>
      <c r="P293" s="127">
        <v>8.5129106100000004E-2</v>
      </c>
      <c r="Q293" s="97"/>
      <c r="R293" s="98"/>
    </row>
    <row r="294" spans="2:18">
      <c r="B294" s="92" t="s">
        <v>78</v>
      </c>
      <c r="C294" s="93" t="s">
        <v>215</v>
      </c>
      <c r="D294" s="94" t="s">
        <v>70</v>
      </c>
      <c r="E294" s="93" t="s">
        <v>71</v>
      </c>
      <c r="F294" s="95">
        <v>43280.509097222239</v>
      </c>
      <c r="G294" s="95">
        <v>46114</v>
      </c>
      <c r="H294" s="94" t="s">
        <v>72</v>
      </c>
      <c r="I294" s="114">
        <v>1223999992</v>
      </c>
      <c r="J294" s="115">
        <v>618427966</v>
      </c>
      <c r="K294" s="114">
        <v>619067675.98673618</v>
      </c>
      <c r="L294" s="115">
        <v>1223999992</v>
      </c>
      <c r="M294" s="96">
        <v>0.53109994714800002</v>
      </c>
      <c r="N294" s="126">
        <v>13.6446384921</v>
      </c>
      <c r="O294" s="93" t="s">
        <v>73</v>
      </c>
      <c r="P294" s="127">
        <v>2.3442873999999999E-2</v>
      </c>
      <c r="Q294" s="97"/>
      <c r="R294" s="98"/>
    </row>
    <row r="295" spans="2:18">
      <c r="B295" s="92" t="s">
        <v>78</v>
      </c>
      <c r="C295" s="93" t="s">
        <v>215</v>
      </c>
      <c r="D295" s="94" t="s">
        <v>70</v>
      </c>
      <c r="E295" s="93" t="s">
        <v>71</v>
      </c>
      <c r="F295" s="95">
        <v>43913.5496759261</v>
      </c>
      <c r="G295" s="95">
        <v>44817</v>
      </c>
      <c r="H295" s="94" t="s">
        <v>72</v>
      </c>
      <c r="I295" s="114">
        <v>90790687</v>
      </c>
      <c r="J295" s="115">
        <v>66271234</v>
      </c>
      <c r="K295" s="114">
        <v>66488100.450607918</v>
      </c>
      <c r="L295" s="115">
        <v>90790687</v>
      </c>
      <c r="M295" s="96">
        <v>0.60243102881800004</v>
      </c>
      <c r="N295" s="126">
        <v>13.6496891264</v>
      </c>
      <c r="O295" s="93" t="s">
        <v>73</v>
      </c>
      <c r="P295" s="127">
        <v>3.93925054E-2</v>
      </c>
      <c r="Q295" s="97"/>
      <c r="R295" s="98"/>
    </row>
    <row r="296" spans="2:18">
      <c r="B296" s="92" t="s">
        <v>78</v>
      </c>
      <c r="C296" s="93" t="s">
        <v>215</v>
      </c>
      <c r="D296" s="94" t="s">
        <v>70</v>
      </c>
      <c r="E296" s="93" t="s">
        <v>71</v>
      </c>
      <c r="F296" s="95">
        <v>43440.604606481269</v>
      </c>
      <c r="G296" s="95">
        <v>45379</v>
      </c>
      <c r="H296" s="94" t="s">
        <v>72</v>
      </c>
      <c r="I296" s="114">
        <v>65618624</v>
      </c>
      <c r="J296" s="115">
        <v>36932055</v>
      </c>
      <c r="K296" s="114">
        <v>37320445.807356089</v>
      </c>
      <c r="L296" s="115">
        <v>65618624</v>
      </c>
      <c r="M296" s="96">
        <v>0.97700574365100001</v>
      </c>
      <c r="N296" s="126">
        <v>12.8961987733</v>
      </c>
      <c r="O296" s="93" t="s">
        <v>73</v>
      </c>
      <c r="P296" s="127">
        <v>0.85584618580000005</v>
      </c>
      <c r="Q296" s="97"/>
      <c r="R296" s="98"/>
    </row>
    <row r="297" spans="2:18">
      <c r="B297" s="92" t="s">
        <v>78</v>
      </c>
      <c r="C297" s="93" t="s">
        <v>215</v>
      </c>
      <c r="D297" s="94" t="s">
        <v>70</v>
      </c>
      <c r="E297" s="93" t="s">
        <v>71</v>
      </c>
      <c r="F297" s="95">
        <v>43241.644583333284</v>
      </c>
      <c r="G297" s="95">
        <v>46044</v>
      </c>
      <c r="H297" s="94" t="s">
        <v>72</v>
      </c>
      <c r="I297" s="114">
        <v>4086765</v>
      </c>
      <c r="J297" s="115">
        <v>2013314</v>
      </c>
      <c r="K297" s="114">
        <v>2045024.828527088</v>
      </c>
      <c r="L297" s="115">
        <v>4086765</v>
      </c>
      <c r="M297" s="96">
        <v>0.50576743905900001</v>
      </c>
      <c r="N297" s="126">
        <v>13.645653168500001</v>
      </c>
      <c r="O297" s="93" t="s">
        <v>73</v>
      </c>
      <c r="P297" s="127">
        <v>8.6365369999999997E-3</v>
      </c>
      <c r="Q297" s="97"/>
      <c r="R297" s="98"/>
    </row>
    <row r="298" spans="2:18">
      <c r="B298" s="92" t="s">
        <v>78</v>
      </c>
      <c r="C298" s="93" t="s">
        <v>215</v>
      </c>
      <c r="D298" s="94" t="s">
        <v>70</v>
      </c>
      <c r="E298" s="93" t="s">
        <v>71</v>
      </c>
      <c r="F298" s="95">
        <v>43887.634282407351</v>
      </c>
      <c r="G298" s="95">
        <v>44530</v>
      </c>
      <c r="H298" s="94" t="s">
        <v>72</v>
      </c>
      <c r="I298" s="114">
        <v>12103564</v>
      </c>
      <c r="J298" s="115">
        <v>10165753</v>
      </c>
      <c r="K298" s="114">
        <v>10269026.466223042</v>
      </c>
      <c r="L298" s="115">
        <v>12103564</v>
      </c>
      <c r="M298" s="96">
        <v>0.62482694854599996</v>
      </c>
      <c r="N298" s="126">
        <v>13.6528884025</v>
      </c>
      <c r="O298" s="93" t="s">
        <v>73</v>
      </c>
      <c r="P298" s="127">
        <v>0.2852740279</v>
      </c>
      <c r="Q298" s="97"/>
      <c r="R298" s="98"/>
    </row>
    <row r="299" spans="2:18">
      <c r="B299" s="92" t="s">
        <v>78</v>
      </c>
      <c r="C299" s="93" t="s">
        <v>215</v>
      </c>
      <c r="D299" s="94" t="s">
        <v>70</v>
      </c>
      <c r="E299" s="93" t="s">
        <v>71</v>
      </c>
      <c r="F299" s="95">
        <v>43417.668738425709</v>
      </c>
      <c r="G299" s="95">
        <v>46114</v>
      </c>
      <c r="H299" s="94" t="s">
        <v>72</v>
      </c>
      <c r="I299" s="114">
        <v>19751789</v>
      </c>
      <c r="J299" s="115">
        <v>10146029</v>
      </c>
      <c r="K299" s="114">
        <v>10317991.347107859</v>
      </c>
      <c r="L299" s="115">
        <v>19751789</v>
      </c>
      <c r="M299" s="96">
        <v>0.54530666939399997</v>
      </c>
      <c r="N299" s="126">
        <v>14.197850795300001</v>
      </c>
      <c r="O299" s="93" t="s">
        <v>73</v>
      </c>
      <c r="P299" s="127">
        <v>7.3362760000000001E-3</v>
      </c>
      <c r="Q299" s="97"/>
      <c r="R299" s="98"/>
    </row>
    <row r="300" spans="2:18">
      <c r="B300" s="92" t="s">
        <v>78</v>
      </c>
      <c r="C300" s="93" t="s">
        <v>215</v>
      </c>
      <c r="D300" s="94" t="s">
        <v>70</v>
      </c>
      <c r="E300" s="93" t="s">
        <v>71</v>
      </c>
      <c r="F300" s="95">
        <v>43781.647233796306</v>
      </c>
      <c r="G300" s="95">
        <v>44530</v>
      </c>
      <c r="H300" s="94" t="s">
        <v>72</v>
      </c>
      <c r="I300" s="114">
        <v>63142194</v>
      </c>
      <c r="J300" s="115">
        <v>51630166</v>
      </c>
      <c r="K300" s="114">
        <v>52372336.463900313</v>
      </c>
      <c r="L300" s="115">
        <v>63142194</v>
      </c>
      <c r="M300" s="96">
        <v>0.54456096746299998</v>
      </c>
      <c r="N300" s="126">
        <v>15.3056079613</v>
      </c>
      <c r="O300" s="93" t="s">
        <v>73</v>
      </c>
      <c r="P300" s="127">
        <v>3.6974037E-3</v>
      </c>
      <c r="Q300" s="97"/>
      <c r="R300" s="98"/>
    </row>
    <row r="301" spans="2:18">
      <c r="B301" s="92" t="s">
        <v>78</v>
      </c>
      <c r="C301" s="93" t="s">
        <v>215</v>
      </c>
      <c r="D301" s="94" t="s">
        <v>70</v>
      </c>
      <c r="E301" s="93" t="s">
        <v>71</v>
      </c>
      <c r="F301" s="95">
        <v>43353.592337963171</v>
      </c>
      <c r="G301" s="95">
        <v>44817</v>
      </c>
      <c r="H301" s="94" t="s">
        <v>72</v>
      </c>
      <c r="I301" s="114">
        <v>12895338</v>
      </c>
      <c r="J301" s="115">
        <v>8082193</v>
      </c>
      <c r="K301" s="114">
        <v>8059039.3845680375</v>
      </c>
      <c r="L301" s="115">
        <v>12895338</v>
      </c>
      <c r="M301" s="96">
        <v>0.64809361721400005</v>
      </c>
      <c r="N301" s="126">
        <v>14.879902703699999</v>
      </c>
      <c r="O301" s="93" t="s">
        <v>73</v>
      </c>
      <c r="P301" s="127">
        <v>6.2974338000000001E-3</v>
      </c>
      <c r="Q301" s="97"/>
      <c r="R301" s="98"/>
    </row>
    <row r="302" spans="2:18">
      <c r="B302" s="92" t="s">
        <v>78</v>
      </c>
      <c r="C302" s="93" t="s">
        <v>215</v>
      </c>
      <c r="D302" s="94" t="s">
        <v>70</v>
      </c>
      <c r="E302" s="93" t="s">
        <v>71</v>
      </c>
      <c r="F302" s="95">
        <v>43227.534953703638</v>
      </c>
      <c r="G302" s="95">
        <v>45379</v>
      </c>
      <c r="H302" s="94" t="s">
        <v>72</v>
      </c>
      <c r="I302" s="114">
        <v>195446032</v>
      </c>
      <c r="J302" s="115">
        <v>107393020</v>
      </c>
      <c r="K302" s="114">
        <v>109093418.47387362</v>
      </c>
      <c r="L302" s="115">
        <v>195446032</v>
      </c>
      <c r="M302" s="96">
        <v>0.60895750093099998</v>
      </c>
      <c r="N302" s="126">
        <v>13.9272465153</v>
      </c>
      <c r="O302" s="93" t="s">
        <v>73</v>
      </c>
      <c r="P302" s="127">
        <v>0.1091093368</v>
      </c>
      <c r="Q302" s="97"/>
      <c r="R302" s="98"/>
    </row>
    <row r="303" spans="2:18">
      <c r="B303" s="92" t="s">
        <v>78</v>
      </c>
      <c r="C303" s="93" t="s">
        <v>215</v>
      </c>
      <c r="D303" s="94" t="s">
        <v>70</v>
      </c>
      <c r="E303" s="93" t="s">
        <v>71</v>
      </c>
      <c r="F303" s="95">
        <v>43671.668263888918</v>
      </c>
      <c r="G303" s="95">
        <v>46114</v>
      </c>
      <c r="H303" s="94" t="s">
        <v>72</v>
      </c>
      <c r="I303" s="114">
        <v>31925063</v>
      </c>
      <c r="J303" s="115">
        <v>17133208</v>
      </c>
      <c r="K303" s="114">
        <v>17540224.902058616</v>
      </c>
      <c r="L303" s="115">
        <v>31925063</v>
      </c>
      <c r="M303" s="96">
        <v>0.74671768327099997</v>
      </c>
      <c r="N303" s="126">
        <v>11.4623837583</v>
      </c>
      <c r="O303" s="93" t="s">
        <v>73</v>
      </c>
      <c r="P303" s="127">
        <v>1.2279607499999999E-2</v>
      </c>
      <c r="Q303" s="97"/>
      <c r="R303" s="98"/>
    </row>
    <row r="304" spans="2:18">
      <c r="B304" s="92" t="s">
        <v>78</v>
      </c>
      <c r="C304" s="93" t="s">
        <v>215</v>
      </c>
      <c r="D304" s="94" t="s">
        <v>70</v>
      </c>
      <c r="E304" s="93" t="s">
        <v>71</v>
      </c>
      <c r="F304" s="95">
        <v>43301.637314814609</v>
      </c>
      <c r="G304" s="95">
        <v>45708</v>
      </c>
      <c r="H304" s="94" t="s">
        <v>72</v>
      </c>
      <c r="I304" s="114">
        <v>51505306</v>
      </c>
      <c r="J304" s="115">
        <v>27119384</v>
      </c>
      <c r="K304" s="114">
        <v>26656031.857080478</v>
      </c>
      <c r="L304" s="115">
        <v>51505306</v>
      </c>
      <c r="M304" s="96">
        <v>0.73232291381000003</v>
      </c>
      <c r="N304" s="126">
        <v>16.074206103800002</v>
      </c>
      <c r="O304" s="93" t="s">
        <v>73</v>
      </c>
      <c r="P304" s="127">
        <v>7.9506795300000002E-2</v>
      </c>
      <c r="Q304" s="97"/>
      <c r="R304" s="98"/>
    </row>
    <row r="305" spans="2:18">
      <c r="B305" s="92" t="s">
        <v>78</v>
      </c>
      <c r="C305" s="93" t="s">
        <v>215</v>
      </c>
      <c r="D305" s="94" t="s">
        <v>70</v>
      </c>
      <c r="E305" s="93" t="s">
        <v>71</v>
      </c>
      <c r="F305" s="95">
        <v>43580.572754629422</v>
      </c>
      <c r="G305" s="95">
        <v>46044</v>
      </c>
      <c r="H305" s="94" t="s">
        <v>72</v>
      </c>
      <c r="I305" s="114">
        <v>77696428</v>
      </c>
      <c r="J305" s="115">
        <v>41242741</v>
      </c>
      <c r="K305" s="114">
        <v>40898977.644070603</v>
      </c>
      <c r="L305" s="115">
        <v>77696428</v>
      </c>
      <c r="M305" s="96">
        <v>0.57351444818399999</v>
      </c>
      <c r="N305" s="126">
        <v>14.7493546019</v>
      </c>
      <c r="O305" s="93" t="s">
        <v>73</v>
      </c>
      <c r="P305" s="127">
        <v>3.1892585600000002E-2</v>
      </c>
      <c r="Q305" s="97"/>
      <c r="R305" s="98"/>
    </row>
    <row r="306" spans="2:18">
      <c r="B306" s="92" t="s">
        <v>78</v>
      </c>
      <c r="C306" s="93" t="s">
        <v>215</v>
      </c>
      <c r="D306" s="94" t="s">
        <v>70</v>
      </c>
      <c r="E306" s="93" t="s">
        <v>71</v>
      </c>
      <c r="F306" s="95">
        <v>43290.631782407407</v>
      </c>
      <c r="G306" s="95">
        <v>46114</v>
      </c>
      <c r="H306" s="94" t="s">
        <v>72</v>
      </c>
      <c r="I306" s="114">
        <v>38144185</v>
      </c>
      <c r="J306" s="115">
        <v>19033836</v>
      </c>
      <c r="K306" s="114">
        <v>19602462.917042445</v>
      </c>
      <c r="L306" s="115">
        <v>38144185</v>
      </c>
      <c r="M306" s="96">
        <v>0.52643839340700005</v>
      </c>
      <c r="N306" s="126">
        <v>14.1962622468</v>
      </c>
      <c r="O306" s="93" t="s">
        <v>73</v>
      </c>
      <c r="P306" s="127">
        <v>3.6683456199999999E-2</v>
      </c>
      <c r="Q306" s="97"/>
      <c r="R306" s="98"/>
    </row>
    <row r="307" spans="2:18">
      <c r="B307" s="92" t="s">
        <v>78</v>
      </c>
      <c r="C307" s="93" t="s">
        <v>215</v>
      </c>
      <c r="D307" s="94" t="s">
        <v>70</v>
      </c>
      <c r="E307" s="93" t="s">
        <v>71</v>
      </c>
      <c r="F307" s="95">
        <v>43913.552824073937</v>
      </c>
      <c r="G307" s="95">
        <v>46077</v>
      </c>
      <c r="H307" s="94" t="s">
        <v>72</v>
      </c>
      <c r="I307" s="114">
        <v>17995898</v>
      </c>
      <c r="J307" s="115">
        <v>10288493</v>
      </c>
      <c r="K307" s="114">
        <v>10317389.340431623</v>
      </c>
      <c r="L307" s="115">
        <v>17995898</v>
      </c>
      <c r="M307" s="96">
        <v>0.53108977589999995</v>
      </c>
      <c r="N307" s="126">
        <v>13.645166468899999</v>
      </c>
      <c r="O307" s="93" t="s">
        <v>73</v>
      </c>
      <c r="P307" s="127">
        <v>3.7014365700000003E-2</v>
      </c>
      <c r="Q307" s="97"/>
      <c r="R307" s="98"/>
    </row>
    <row r="308" spans="2:18">
      <c r="B308" s="92" t="s">
        <v>78</v>
      </c>
      <c r="C308" s="93" t="s">
        <v>215</v>
      </c>
      <c r="D308" s="94" t="s">
        <v>70</v>
      </c>
      <c r="E308" s="93" t="s">
        <v>71</v>
      </c>
      <c r="F308" s="95">
        <v>43475.603032407351</v>
      </c>
      <c r="G308" s="95">
        <v>46044</v>
      </c>
      <c r="H308" s="94" t="s">
        <v>72</v>
      </c>
      <c r="I308" s="114">
        <v>59282054</v>
      </c>
      <c r="J308" s="115">
        <v>30776711</v>
      </c>
      <c r="K308" s="114">
        <v>30675785.502224512</v>
      </c>
      <c r="L308" s="115">
        <v>59282054</v>
      </c>
      <c r="M308" s="96">
        <v>0.84842997205000004</v>
      </c>
      <c r="N308" s="126">
        <v>11.4615128495</v>
      </c>
      <c r="O308" s="93" t="s">
        <v>73</v>
      </c>
      <c r="P308" s="127">
        <v>1.2279752E-2</v>
      </c>
      <c r="Q308" s="97"/>
      <c r="R308" s="98"/>
    </row>
    <row r="309" spans="2:18">
      <c r="B309" s="92" t="s">
        <v>78</v>
      </c>
      <c r="C309" s="93" t="s">
        <v>215</v>
      </c>
      <c r="D309" s="94" t="s">
        <v>70</v>
      </c>
      <c r="E309" s="93" t="s">
        <v>71</v>
      </c>
      <c r="F309" s="95">
        <v>43518.607465277892</v>
      </c>
      <c r="G309" s="95">
        <v>46114</v>
      </c>
      <c r="H309" s="94" t="s">
        <v>72</v>
      </c>
      <c r="I309" s="114">
        <v>13599377</v>
      </c>
      <c r="J309" s="115">
        <v>7127150</v>
      </c>
      <c r="K309" s="114">
        <v>7222617.4935770547</v>
      </c>
      <c r="L309" s="115">
        <v>13599377</v>
      </c>
      <c r="M309" s="96">
        <v>0.51390655412300001</v>
      </c>
      <c r="N309" s="126">
        <v>13.647048163699999</v>
      </c>
      <c r="O309" s="93" t="s">
        <v>73</v>
      </c>
      <c r="P309" s="127">
        <v>1.7272181099999999E-2</v>
      </c>
      <c r="Q309" s="97"/>
      <c r="R309" s="98"/>
    </row>
    <row r="310" spans="2:18">
      <c r="B310" s="92" t="s">
        <v>78</v>
      </c>
      <c r="C310" s="93" t="s">
        <v>215</v>
      </c>
      <c r="D310" s="94" t="s">
        <v>70</v>
      </c>
      <c r="E310" s="93" t="s">
        <v>71</v>
      </c>
      <c r="F310" s="95">
        <v>43249.671331018675</v>
      </c>
      <c r="G310" s="95">
        <v>46115</v>
      </c>
      <c r="H310" s="94" t="s">
        <v>72</v>
      </c>
      <c r="I310" s="114">
        <v>20400009</v>
      </c>
      <c r="J310" s="115">
        <v>10195890</v>
      </c>
      <c r="K310" s="114">
        <v>10317902.141102487</v>
      </c>
      <c r="L310" s="115">
        <v>20400009</v>
      </c>
      <c r="M310" s="96">
        <v>0.61681642218099997</v>
      </c>
      <c r="N310" s="126">
        <v>14.1941818111</v>
      </c>
      <c r="O310" s="93" t="s">
        <v>73</v>
      </c>
      <c r="P310" s="127">
        <v>8.9605342999999997E-3</v>
      </c>
      <c r="Q310" s="97"/>
      <c r="R310" s="98"/>
    </row>
    <row r="311" spans="2:18" ht="14.25" customHeight="1">
      <c r="B311" s="92" t="s">
        <v>78</v>
      </c>
      <c r="C311" s="93" t="s">
        <v>215</v>
      </c>
      <c r="D311" s="94" t="s">
        <v>70</v>
      </c>
      <c r="E311" s="93" t="s">
        <v>71</v>
      </c>
      <c r="F311" s="95">
        <v>43892.659097222146</v>
      </c>
      <c r="G311" s="95">
        <v>45379</v>
      </c>
      <c r="H311" s="94" t="s">
        <v>72</v>
      </c>
      <c r="I311" s="114">
        <v>81787671</v>
      </c>
      <c r="J311" s="115">
        <v>51232876</v>
      </c>
      <c r="K311" s="114">
        <v>51835630.908039875</v>
      </c>
      <c r="L311" s="115">
        <v>81787671</v>
      </c>
      <c r="M311" s="96">
        <v>0.82943485403600004</v>
      </c>
      <c r="N311" s="126">
        <v>11.4610746916</v>
      </c>
      <c r="O311" s="93" t="s">
        <v>73</v>
      </c>
      <c r="P311" s="127">
        <v>6.2627095800000004E-2</v>
      </c>
      <c r="Q311" s="97"/>
      <c r="R311" s="98"/>
    </row>
    <row r="312" spans="2:18">
      <c r="B312" s="92" t="s">
        <v>78</v>
      </c>
      <c r="C312" s="93" t="s">
        <v>215</v>
      </c>
      <c r="D312" s="94" t="s">
        <v>70</v>
      </c>
      <c r="E312" s="93" t="s">
        <v>71</v>
      </c>
      <c r="F312" s="95">
        <v>43431.554432870355</v>
      </c>
      <c r="G312" s="95">
        <v>45197</v>
      </c>
      <c r="H312" s="94" t="s">
        <v>72</v>
      </c>
      <c r="I312" s="114">
        <v>6941919</v>
      </c>
      <c r="J312" s="115">
        <v>4335288</v>
      </c>
      <c r="K312" s="114">
        <v>4338031.0496164598</v>
      </c>
      <c r="L312" s="115">
        <v>6941919</v>
      </c>
      <c r="M312" s="96">
        <v>0.51698957402800005</v>
      </c>
      <c r="N312" s="126">
        <v>13.644818497099999</v>
      </c>
      <c r="O312" s="93" t="s">
        <v>73</v>
      </c>
      <c r="P312" s="127">
        <v>1.2217532600000001E-2</v>
      </c>
      <c r="Q312" s="97"/>
      <c r="R312" s="98"/>
    </row>
    <row r="313" spans="2:18">
      <c r="B313" s="92" t="s">
        <v>78</v>
      </c>
      <c r="C313" s="93" t="s">
        <v>215</v>
      </c>
      <c r="D313" s="94" t="s">
        <v>70</v>
      </c>
      <c r="E313" s="93" t="s">
        <v>71</v>
      </c>
      <c r="F313" s="95">
        <v>43817.65817129612</v>
      </c>
      <c r="G313" s="95">
        <v>46114</v>
      </c>
      <c r="H313" s="94" t="s">
        <v>72</v>
      </c>
      <c r="I313" s="114">
        <v>92276714</v>
      </c>
      <c r="J313" s="115">
        <v>51371233</v>
      </c>
      <c r="K313" s="114">
        <v>51587868.840580128</v>
      </c>
      <c r="L313" s="115">
        <v>92276714</v>
      </c>
      <c r="M313" s="96">
        <v>0.76191359969299999</v>
      </c>
      <c r="N313" s="126">
        <v>11.462226059900001</v>
      </c>
      <c r="O313" s="93" t="s">
        <v>73</v>
      </c>
      <c r="P313" s="127">
        <v>0.1473555748</v>
      </c>
      <c r="Q313" s="97"/>
      <c r="R313" s="98"/>
    </row>
    <row r="314" spans="2:18">
      <c r="B314" s="92" t="s">
        <v>78</v>
      </c>
      <c r="C314" s="93" t="s">
        <v>215</v>
      </c>
      <c r="D314" s="94" t="s">
        <v>70</v>
      </c>
      <c r="E314" s="93" t="s">
        <v>71</v>
      </c>
      <c r="F314" s="95">
        <v>43398.637719907332</v>
      </c>
      <c r="G314" s="95">
        <v>46077</v>
      </c>
      <c r="H314" s="94" t="s">
        <v>72</v>
      </c>
      <c r="I314" s="114">
        <v>153036006</v>
      </c>
      <c r="J314" s="115">
        <v>78611176</v>
      </c>
      <c r="K314" s="114">
        <v>80479665.134977013</v>
      </c>
      <c r="L314" s="115">
        <v>153036006</v>
      </c>
      <c r="M314" s="96">
        <v>0.54941864647399996</v>
      </c>
      <c r="N314" s="126">
        <v>13.645316233999999</v>
      </c>
      <c r="O314" s="93" t="s">
        <v>73</v>
      </c>
      <c r="P314" s="127">
        <v>2.09746866E-2</v>
      </c>
      <c r="Q314" s="97"/>
      <c r="R314" s="98"/>
    </row>
    <row r="315" spans="2:18">
      <c r="B315" s="92" t="s">
        <v>78</v>
      </c>
      <c r="C315" s="93" t="s">
        <v>215</v>
      </c>
      <c r="D315" s="94" t="s">
        <v>70</v>
      </c>
      <c r="E315" s="93" t="s">
        <v>71</v>
      </c>
      <c r="F315" s="95">
        <v>43236.642013888806</v>
      </c>
      <c r="G315" s="95">
        <v>45379</v>
      </c>
      <c r="H315" s="94" t="s">
        <v>72</v>
      </c>
      <c r="I315" s="114">
        <v>18975351</v>
      </c>
      <c r="J315" s="115">
        <v>10462463</v>
      </c>
      <c r="K315" s="114">
        <v>10591517.688996049</v>
      </c>
      <c r="L315" s="115">
        <v>18975351</v>
      </c>
      <c r="M315" s="96">
        <v>0.50039354042600004</v>
      </c>
      <c r="N315" s="126">
        <v>14.198028306399999</v>
      </c>
      <c r="O315" s="93" t="s">
        <v>73</v>
      </c>
      <c r="P315" s="127">
        <v>1.222705E-2</v>
      </c>
      <c r="Q315" s="97"/>
      <c r="R315" s="98"/>
    </row>
    <row r="316" spans="2:18">
      <c r="B316" s="92" t="s">
        <v>78</v>
      </c>
      <c r="C316" s="93" t="s">
        <v>215</v>
      </c>
      <c r="D316" s="94" t="s">
        <v>70</v>
      </c>
      <c r="E316" s="93" t="s">
        <v>71</v>
      </c>
      <c r="F316" s="95">
        <v>43697.5987615739</v>
      </c>
      <c r="G316" s="95">
        <v>46044</v>
      </c>
      <c r="H316" s="94" t="s">
        <v>72</v>
      </c>
      <c r="I316" s="114">
        <v>56252876</v>
      </c>
      <c r="J316" s="115">
        <v>32205823</v>
      </c>
      <c r="K316" s="114">
        <v>32539009.875648465</v>
      </c>
      <c r="L316" s="115">
        <v>56252876</v>
      </c>
      <c r="M316" s="96">
        <v>0.55808492227700002</v>
      </c>
      <c r="N316" s="126">
        <v>15.034850862000001</v>
      </c>
      <c r="O316" s="93" t="s">
        <v>73</v>
      </c>
      <c r="P316" s="127">
        <v>3.2924836300000003E-2</v>
      </c>
      <c r="Q316" s="97"/>
      <c r="R316" s="98"/>
    </row>
    <row r="317" spans="2:18" ht="14.25" customHeight="1">
      <c r="B317" s="92" t="s">
        <v>78</v>
      </c>
      <c r="C317" s="93" t="s">
        <v>215</v>
      </c>
      <c r="D317" s="94" t="s">
        <v>70</v>
      </c>
      <c r="E317" s="93" t="s">
        <v>71</v>
      </c>
      <c r="F317" s="95">
        <v>43332.548611111008</v>
      </c>
      <c r="G317" s="95">
        <v>46114</v>
      </c>
      <c r="H317" s="94" t="s">
        <v>72</v>
      </c>
      <c r="I317" s="114">
        <v>4015180</v>
      </c>
      <c r="J317" s="115">
        <v>2033480</v>
      </c>
      <c r="K317" s="114">
        <v>2063594.5130866137</v>
      </c>
      <c r="L317" s="115">
        <v>4015180</v>
      </c>
      <c r="M317" s="96">
        <v>0.57331894970899999</v>
      </c>
      <c r="N317" s="126">
        <v>13.648469153600001</v>
      </c>
      <c r="O317" s="93" t="s">
        <v>73</v>
      </c>
      <c r="P317" s="127">
        <v>1.23375846E-2</v>
      </c>
      <c r="Q317" s="97"/>
      <c r="R317" s="98"/>
    </row>
    <row r="318" spans="2:18">
      <c r="B318" s="92" t="s">
        <v>78</v>
      </c>
      <c r="C318" s="93" t="s">
        <v>215</v>
      </c>
      <c r="D318" s="94" t="s">
        <v>70</v>
      </c>
      <c r="E318" s="93" t="s">
        <v>71</v>
      </c>
      <c r="F318" s="95">
        <v>43651.485555555671</v>
      </c>
      <c r="G318" s="95">
        <v>45379</v>
      </c>
      <c r="H318" s="94" t="s">
        <v>72</v>
      </c>
      <c r="I318" s="114">
        <v>11973838</v>
      </c>
      <c r="J318" s="115">
        <v>7142878</v>
      </c>
      <c r="K318" s="114">
        <v>7379775.194293974</v>
      </c>
      <c r="L318" s="115">
        <v>11973838</v>
      </c>
      <c r="M318" s="96">
        <v>0.51735555852299997</v>
      </c>
      <c r="N318" s="126">
        <v>13.6462794786</v>
      </c>
      <c r="O318" s="93" t="s">
        <v>73</v>
      </c>
      <c r="P318" s="127">
        <v>1.2338554999999999E-2</v>
      </c>
      <c r="Q318" s="97"/>
      <c r="R318" s="98"/>
    </row>
    <row r="319" spans="2:18">
      <c r="B319" s="92" t="s">
        <v>78</v>
      </c>
      <c r="C319" s="93" t="s">
        <v>215</v>
      </c>
      <c r="D319" s="94" t="s">
        <v>70</v>
      </c>
      <c r="E319" s="93" t="s">
        <v>71</v>
      </c>
      <c r="F319" s="95">
        <v>43297.649618055671</v>
      </c>
      <c r="G319" s="95">
        <v>46114</v>
      </c>
      <c r="H319" s="94" t="s">
        <v>72</v>
      </c>
      <c r="I319" s="114">
        <v>138523641</v>
      </c>
      <c r="J319" s="115">
        <v>69294904</v>
      </c>
      <c r="K319" s="114">
        <v>71189796.208157673</v>
      </c>
      <c r="L319" s="115">
        <v>138523641</v>
      </c>
      <c r="M319" s="96">
        <v>0.52639456789500005</v>
      </c>
      <c r="N319" s="126">
        <v>14.198620763599999</v>
      </c>
      <c r="O319" s="93" t="s">
        <v>73</v>
      </c>
      <c r="P319" s="127">
        <v>4.8907197299999997E-2</v>
      </c>
      <c r="Q319" s="97"/>
      <c r="R319" s="98"/>
    </row>
    <row r="320" spans="2:18">
      <c r="B320" s="92" t="s">
        <v>78</v>
      </c>
      <c r="C320" s="93" t="s">
        <v>215</v>
      </c>
      <c r="D320" s="94" t="s">
        <v>70</v>
      </c>
      <c r="E320" s="93" t="s">
        <v>71</v>
      </c>
      <c r="F320" s="95">
        <v>43556.669490740635</v>
      </c>
      <c r="G320" s="95">
        <v>46114</v>
      </c>
      <c r="H320" s="94" t="s">
        <v>72</v>
      </c>
      <c r="I320" s="114">
        <v>38855338</v>
      </c>
      <c r="J320" s="115">
        <v>20633972</v>
      </c>
      <c r="K320" s="114">
        <v>20633973.027408674</v>
      </c>
      <c r="L320" s="115">
        <v>38855338</v>
      </c>
      <c r="M320" s="96">
        <v>0.63378294398500001</v>
      </c>
      <c r="N320" s="126">
        <v>15.859981235499999</v>
      </c>
      <c r="O320" s="93" t="s">
        <v>73</v>
      </c>
      <c r="P320" s="127">
        <v>6.1985300700000003E-2</v>
      </c>
      <c r="Q320" s="97"/>
      <c r="R320" s="98"/>
    </row>
    <row r="321" spans="2:18">
      <c r="B321" s="92" t="s">
        <v>78</v>
      </c>
      <c r="C321" s="93" t="s">
        <v>215</v>
      </c>
      <c r="D321" s="94" t="s">
        <v>70</v>
      </c>
      <c r="E321" s="93" t="s">
        <v>71</v>
      </c>
      <c r="F321" s="95">
        <v>43283.543958333321</v>
      </c>
      <c r="G321" s="95">
        <v>46114</v>
      </c>
      <c r="H321" s="94" t="s">
        <v>72</v>
      </c>
      <c r="I321" s="114">
        <v>14280008</v>
      </c>
      <c r="J321" s="115">
        <v>7222472</v>
      </c>
      <c r="K321" s="114">
        <v>7222363.0758952564</v>
      </c>
      <c r="L321" s="115">
        <v>14280008</v>
      </c>
      <c r="M321" s="96">
        <v>0.51391976743400003</v>
      </c>
      <c r="N321" s="126">
        <v>13.646341697900001</v>
      </c>
      <c r="O321" s="93" t="s">
        <v>73</v>
      </c>
      <c r="P321" s="127">
        <v>9.8700754000000002E-2</v>
      </c>
      <c r="Q321" s="97"/>
      <c r="R321" s="98"/>
    </row>
    <row r="322" spans="2:18">
      <c r="B322" s="92" t="s">
        <v>78</v>
      </c>
      <c r="C322" s="93" t="s">
        <v>215</v>
      </c>
      <c r="D322" s="94" t="s">
        <v>70</v>
      </c>
      <c r="E322" s="93" t="s">
        <v>71</v>
      </c>
      <c r="F322" s="95">
        <v>43913.55079861125</v>
      </c>
      <c r="G322" s="95">
        <v>45379</v>
      </c>
      <c r="H322" s="94" t="s">
        <v>72</v>
      </c>
      <c r="I322" s="114">
        <v>81787671</v>
      </c>
      <c r="J322" s="115">
        <v>51664384</v>
      </c>
      <c r="K322" s="114">
        <v>51831383.30888322</v>
      </c>
      <c r="L322" s="115">
        <v>81787671</v>
      </c>
      <c r="M322" s="96">
        <v>0.53109914473099995</v>
      </c>
      <c r="N322" s="126">
        <v>13.6446836581</v>
      </c>
      <c r="O322" s="93" t="s">
        <v>73</v>
      </c>
      <c r="P322" s="127">
        <v>8.6368412999999998E-3</v>
      </c>
      <c r="Q322" s="97"/>
      <c r="R322" s="98"/>
    </row>
    <row r="323" spans="2:18">
      <c r="B323" s="92" t="s">
        <v>78</v>
      </c>
      <c r="C323" s="93" t="s">
        <v>215</v>
      </c>
      <c r="D323" s="94" t="s">
        <v>70</v>
      </c>
      <c r="E323" s="93" t="s">
        <v>71</v>
      </c>
      <c r="F323" s="95">
        <v>43448.653125000186</v>
      </c>
      <c r="G323" s="95">
        <v>45379</v>
      </c>
      <c r="H323" s="94" t="s">
        <v>72</v>
      </c>
      <c r="I323" s="114">
        <v>54682196</v>
      </c>
      <c r="J323" s="115">
        <v>33140337</v>
      </c>
      <c r="K323" s="114">
        <v>32942251.59430467</v>
      </c>
      <c r="L323" s="115">
        <v>54682196</v>
      </c>
      <c r="M323" s="96">
        <v>0.51746867999400004</v>
      </c>
      <c r="N323" s="126">
        <v>14.1964329654</v>
      </c>
      <c r="O323" s="93" t="s">
        <v>73</v>
      </c>
      <c r="P323" s="127">
        <v>6.1138732000000001E-2</v>
      </c>
      <c r="Q323" s="97"/>
      <c r="R323" s="98"/>
    </row>
    <row r="324" spans="2:18" ht="14.25" customHeight="1">
      <c r="B324" s="92" t="s">
        <v>78</v>
      </c>
      <c r="C324" s="93" t="s">
        <v>215</v>
      </c>
      <c r="D324" s="94" t="s">
        <v>70</v>
      </c>
      <c r="E324" s="93" t="s">
        <v>71</v>
      </c>
      <c r="F324" s="95">
        <v>43249.642060185317</v>
      </c>
      <c r="G324" s="95">
        <v>45454</v>
      </c>
      <c r="H324" s="94" t="s">
        <v>72</v>
      </c>
      <c r="I324" s="114">
        <v>5677930</v>
      </c>
      <c r="J324" s="115">
        <v>3050057</v>
      </c>
      <c r="K324" s="114">
        <v>3091979.0539858467</v>
      </c>
      <c r="L324" s="115">
        <v>5677930</v>
      </c>
      <c r="M324" s="96">
        <v>0.55905619743400004</v>
      </c>
      <c r="N324" s="126">
        <v>13.645870434800001</v>
      </c>
      <c r="O324" s="93" t="s">
        <v>73</v>
      </c>
      <c r="P324" s="127">
        <v>6.1689025600000003E-2</v>
      </c>
      <c r="Q324" s="97"/>
      <c r="R324" s="98"/>
    </row>
    <row r="325" spans="2:18" ht="14.25" customHeight="1">
      <c r="B325" s="92" t="s">
        <v>78</v>
      </c>
      <c r="C325" s="93" t="s">
        <v>215</v>
      </c>
      <c r="D325" s="94" t="s">
        <v>70</v>
      </c>
      <c r="E325" s="93" t="s">
        <v>71</v>
      </c>
      <c r="F325" s="95">
        <v>43887.635358796455</v>
      </c>
      <c r="G325" s="95">
        <v>45090</v>
      </c>
      <c r="H325" s="94" t="s">
        <v>72</v>
      </c>
      <c r="I325" s="114">
        <v>295583563</v>
      </c>
      <c r="J325" s="115">
        <v>203298631</v>
      </c>
      <c r="K325" s="114">
        <v>205920938.57308987</v>
      </c>
      <c r="L325" s="115">
        <v>295583563</v>
      </c>
      <c r="M325" s="96">
        <v>0.51389522984900005</v>
      </c>
      <c r="N325" s="126">
        <v>13.6476557234</v>
      </c>
      <c r="O325" s="93" t="s">
        <v>73</v>
      </c>
      <c r="P325" s="127">
        <v>0.1011634429</v>
      </c>
      <c r="Q325" s="97"/>
      <c r="R325" s="98"/>
    </row>
    <row r="326" spans="2:18" ht="14.25" customHeight="1">
      <c r="B326" s="92" t="s">
        <v>78</v>
      </c>
      <c r="C326" s="93" t="s">
        <v>215</v>
      </c>
      <c r="D326" s="94" t="s">
        <v>70</v>
      </c>
      <c r="E326" s="93" t="s">
        <v>71</v>
      </c>
      <c r="F326" s="95">
        <v>43424.630671296269</v>
      </c>
      <c r="G326" s="95">
        <v>45197</v>
      </c>
      <c r="H326" s="94" t="s">
        <v>72</v>
      </c>
      <c r="I326" s="114">
        <v>381805481</v>
      </c>
      <c r="J326" s="115">
        <v>237818493</v>
      </c>
      <c r="K326" s="114">
        <v>238562353.63130966</v>
      </c>
      <c r="L326" s="115">
        <v>381805481</v>
      </c>
      <c r="M326" s="96">
        <v>0.62483794495400002</v>
      </c>
      <c r="N326" s="126">
        <v>13.652151509399999</v>
      </c>
      <c r="O326" s="93" t="s">
        <v>73</v>
      </c>
      <c r="P326" s="127">
        <v>5.1868927E-3</v>
      </c>
      <c r="Q326" s="97"/>
      <c r="R326" s="98"/>
    </row>
    <row r="327" spans="2:18" ht="14.25" customHeight="1">
      <c r="B327" s="92" t="s">
        <v>78</v>
      </c>
      <c r="C327" s="93" t="s">
        <v>215</v>
      </c>
      <c r="D327" s="94" t="s">
        <v>70</v>
      </c>
      <c r="E327" s="93" t="s">
        <v>71</v>
      </c>
      <c r="F327" s="95">
        <v>43515.64108796278</v>
      </c>
      <c r="G327" s="95">
        <v>45454</v>
      </c>
      <c r="H327" s="94" t="s">
        <v>72</v>
      </c>
      <c r="I327" s="114">
        <v>71367663</v>
      </c>
      <c r="J327" s="115">
        <v>40556165</v>
      </c>
      <c r="K327" s="114">
        <v>41226184.294800177</v>
      </c>
      <c r="L327" s="115">
        <v>71367663</v>
      </c>
      <c r="M327" s="96">
        <v>0.578441711596</v>
      </c>
      <c r="N327" s="126">
        <v>12.550881865699999</v>
      </c>
      <c r="O327" s="93" t="s">
        <v>73</v>
      </c>
      <c r="P327" s="127">
        <v>3.8910306999999998E-2</v>
      </c>
      <c r="Q327" s="97"/>
      <c r="R327" s="98"/>
    </row>
    <row r="328" spans="2:18" ht="14.25" customHeight="1">
      <c r="B328" s="92" t="s">
        <v>78</v>
      </c>
      <c r="C328" s="93" t="s">
        <v>215</v>
      </c>
      <c r="D328" s="94" t="s">
        <v>70</v>
      </c>
      <c r="E328" s="93" t="s">
        <v>71</v>
      </c>
      <c r="F328" s="95">
        <v>43781.647951388732</v>
      </c>
      <c r="G328" s="95">
        <v>46077</v>
      </c>
      <c r="H328" s="94" t="s">
        <v>72</v>
      </c>
      <c r="I328" s="114">
        <v>128264932</v>
      </c>
      <c r="J328" s="115">
        <v>71022192</v>
      </c>
      <c r="K328" s="114">
        <v>72227454.819101512</v>
      </c>
      <c r="L328" s="115">
        <v>128264932</v>
      </c>
      <c r="M328" s="96">
        <v>0.74839679235800005</v>
      </c>
      <c r="N328" s="126">
        <v>13.8016977034</v>
      </c>
      <c r="O328" s="93" t="s">
        <v>73</v>
      </c>
      <c r="P328" s="127">
        <v>6.0929301999999999E-3</v>
      </c>
      <c r="Q328" s="97"/>
      <c r="R328" s="98"/>
    </row>
    <row r="329" spans="2:18" ht="14.25" customHeight="1">
      <c r="B329" s="92" t="s">
        <v>78</v>
      </c>
      <c r="C329" s="93" t="s">
        <v>215</v>
      </c>
      <c r="D329" s="94" t="s">
        <v>70</v>
      </c>
      <c r="E329" s="93" t="s">
        <v>71</v>
      </c>
      <c r="F329" s="95">
        <v>43356.546284722164</v>
      </c>
      <c r="G329" s="95">
        <v>44530</v>
      </c>
      <c r="H329" s="94" t="s">
        <v>72</v>
      </c>
      <c r="I329" s="114">
        <v>13752059</v>
      </c>
      <c r="J329" s="115">
        <v>10213973</v>
      </c>
      <c r="K329" s="114">
        <v>10268905.636687325</v>
      </c>
      <c r="L329" s="115">
        <v>13752059</v>
      </c>
      <c r="M329" s="96">
        <v>0.61632495731900006</v>
      </c>
      <c r="N329" s="126">
        <v>15.2078903068</v>
      </c>
      <c r="O329" s="93" t="s">
        <v>73</v>
      </c>
      <c r="P329" s="127">
        <v>8.8247711999999996E-3</v>
      </c>
      <c r="Q329" s="97"/>
      <c r="R329" s="98"/>
    </row>
    <row r="330" spans="2:18" ht="14.25" customHeight="1">
      <c r="B330" s="92" t="s">
        <v>78</v>
      </c>
      <c r="C330" s="93" t="s">
        <v>215</v>
      </c>
      <c r="D330" s="94" t="s">
        <v>70</v>
      </c>
      <c r="E330" s="93" t="s">
        <v>71</v>
      </c>
      <c r="F330" s="95">
        <v>43229.635057870299</v>
      </c>
      <c r="G330" s="95">
        <v>45090</v>
      </c>
      <c r="H330" s="94" t="s">
        <v>72</v>
      </c>
      <c r="I330" s="114">
        <v>149835461</v>
      </c>
      <c r="J330" s="115">
        <v>90111121</v>
      </c>
      <c r="K330" s="114">
        <v>91243427.881339192</v>
      </c>
      <c r="L330" s="115">
        <v>149835461</v>
      </c>
      <c r="M330" s="96">
        <v>0.60529331326299995</v>
      </c>
      <c r="N330" s="126">
        <v>14.195546039</v>
      </c>
      <c r="O330" s="93" t="s">
        <v>73</v>
      </c>
      <c r="P330" s="127">
        <v>6.4822369599999999E-2</v>
      </c>
      <c r="Q330" s="97"/>
      <c r="R330" s="98"/>
    </row>
    <row r="331" spans="2:18" ht="14.25" customHeight="1">
      <c r="B331" s="92" t="s">
        <v>78</v>
      </c>
      <c r="C331" s="93" t="s">
        <v>215</v>
      </c>
      <c r="D331" s="94" t="s">
        <v>70</v>
      </c>
      <c r="E331" s="93" t="s">
        <v>71</v>
      </c>
      <c r="F331" s="95">
        <v>43675.601203703787</v>
      </c>
      <c r="G331" s="95">
        <v>46044</v>
      </c>
      <c r="H331" s="94" t="s">
        <v>72</v>
      </c>
      <c r="I331" s="114">
        <v>45810087</v>
      </c>
      <c r="J331" s="115">
        <v>26389148</v>
      </c>
      <c r="K331" s="114">
        <v>26031630.119675662</v>
      </c>
      <c r="L331" s="115">
        <v>45810087</v>
      </c>
      <c r="M331" s="96">
        <v>0.52586088146300003</v>
      </c>
      <c r="N331" s="126">
        <v>13.648724573399999</v>
      </c>
      <c r="O331" s="93" t="s">
        <v>73</v>
      </c>
      <c r="P331" s="127">
        <v>8.38955807E-2</v>
      </c>
      <c r="Q331" s="97"/>
      <c r="R331" s="98"/>
    </row>
    <row r="332" spans="2:18" ht="14.25" customHeight="1">
      <c r="B332" s="92" t="s">
        <v>78</v>
      </c>
      <c r="C332" s="93" t="s">
        <v>215</v>
      </c>
      <c r="D332" s="94" t="s">
        <v>70</v>
      </c>
      <c r="E332" s="93" t="s">
        <v>71</v>
      </c>
      <c r="F332" s="95">
        <v>43301.644571759272</v>
      </c>
      <c r="G332" s="95">
        <v>45379</v>
      </c>
      <c r="H332" s="94" t="s">
        <v>72</v>
      </c>
      <c r="I332" s="114">
        <v>46503436</v>
      </c>
      <c r="J332" s="115">
        <v>26124111</v>
      </c>
      <c r="K332" s="114">
        <v>26670392.436205089</v>
      </c>
      <c r="L332" s="115">
        <v>46503436</v>
      </c>
      <c r="M332" s="96">
        <v>0.63373100951700001</v>
      </c>
      <c r="N332" s="126">
        <v>15.863180976500001</v>
      </c>
      <c r="O332" s="93" t="s">
        <v>73</v>
      </c>
      <c r="P332" s="127">
        <v>6.19802214E-2</v>
      </c>
      <c r="Q332" s="97"/>
      <c r="R332" s="98"/>
    </row>
    <row r="333" spans="2:18" ht="14.25" customHeight="1">
      <c r="B333" s="92" t="s">
        <v>78</v>
      </c>
      <c r="C333" s="93" t="s">
        <v>215</v>
      </c>
      <c r="D333" s="94" t="s">
        <v>70</v>
      </c>
      <c r="E333" s="93" t="s">
        <v>71</v>
      </c>
      <c r="F333" s="95">
        <v>43614.539722222369</v>
      </c>
      <c r="G333" s="95">
        <v>45379</v>
      </c>
      <c r="H333" s="94" t="s">
        <v>72</v>
      </c>
      <c r="I333" s="114">
        <v>29715062</v>
      </c>
      <c r="J333" s="115">
        <v>19237249</v>
      </c>
      <c r="K333" s="114">
        <v>19225284.15355463</v>
      </c>
      <c r="L333" s="115">
        <v>29715062</v>
      </c>
      <c r="M333" s="96">
        <v>0.50877246956599997</v>
      </c>
      <c r="N333" s="126">
        <v>14.1981018046</v>
      </c>
      <c r="O333" s="93" t="s">
        <v>73</v>
      </c>
      <c r="P333" s="127">
        <v>1.22270183E-2</v>
      </c>
      <c r="Q333" s="97"/>
      <c r="R333" s="98"/>
    </row>
    <row r="334" spans="2:18" ht="14.25" customHeight="1">
      <c r="B334" s="92" t="s">
        <v>78</v>
      </c>
      <c r="C334" s="93" t="s">
        <v>215</v>
      </c>
      <c r="D334" s="94" t="s">
        <v>70</v>
      </c>
      <c r="E334" s="93" t="s">
        <v>71</v>
      </c>
      <c r="F334" s="95">
        <v>43291.622847222257</v>
      </c>
      <c r="G334" s="95">
        <v>46114</v>
      </c>
      <c r="H334" s="94" t="s">
        <v>72</v>
      </c>
      <c r="I334" s="114">
        <v>28106237</v>
      </c>
      <c r="J334" s="115">
        <v>14029919</v>
      </c>
      <c r="K334" s="114">
        <v>14443979.406021211</v>
      </c>
      <c r="L334" s="115">
        <v>28106237</v>
      </c>
      <c r="M334" s="96">
        <v>0.53104603098299996</v>
      </c>
      <c r="N334" s="126">
        <v>13.6474330248</v>
      </c>
      <c r="O334" s="93" t="s">
        <v>73</v>
      </c>
      <c r="P334" s="127">
        <v>2.46742057E-2</v>
      </c>
      <c r="Q334" s="97"/>
      <c r="R334" s="98"/>
    </row>
    <row r="335" spans="2:18" ht="14.25" customHeight="1">
      <c r="B335" s="92" t="s">
        <v>78</v>
      </c>
      <c r="C335" s="93" t="s">
        <v>215</v>
      </c>
      <c r="D335" s="94" t="s">
        <v>70</v>
      </c>
      <c r="E335" s="93" t="s">
        <v>71</v>
      </c>
      <c r="F335" s="95">
        <v>43494.633460648358</v>
      </c>
      <c r="G335" s="95">
        <v>46114</v>
      </c>
      <c r="H335" s="94" t="s">
        <v>72</v>
      </c>
      <c r="I335" s="114">
        <v>58283020</v>
      </c>
      <c r="J335" s="115">
        <v>30288494</v>
      </c>
      <c r="K335" s="114">
        <v>30953516.03059686</v>
      </c>
      <c r="L335" s="115">
        <v>58283020</v>
      </c>
      <c r="M335" s="96">
        <v>0.534726303894</v>
      </c>
      <c r="N335" s="126">
        <v>13.6467526761</v>
      </c>
      <c r="O335" s="93" t="s">
        <v>73</v>
      </c>
      <c r="P335" s="127">
        <v>2.4676674700000002E-2</v>
      </c>
      <c r="Q335" s="97"/>
      <c r="R335" s="98"/>
    </row>
    <row r="336" spans="2:18" ht="14.25" customHeight="1">
      <c r="B336" s="92" t="s">
        <v>78</v>
      </c>
      <c r="C336" s="93" t="s">
        <v>215</v>
      </c>
      <c r="D336" s="94" t="s">
        <v>70</v>
      </c>
      <c r="E336" s="93" t="s">
        <v>71</v>
      </c>
      <c r="F336" s="95">
        <v>43518.60791666666</v>
      </c>
      <c r="G336" s="95">
        <v>46077</v>
      </c>
      <c r="H336" s="94" t="s">
        <v>72</v>
      </c>
      <c r="I336" s="114">
        <v>19295899</v>
      </c>
      <c r="J336" s="115">
        <v>10181643</v>
      </c>
      <c r="K336" s="114">
        <v>10318195.886373602</v>
      </c>
      <c r="L336" s="115">
        <v>19295899</v>
      </c>
      <c r="M336" s="96">
        <v>0.69665896331699995</v>
      </c>
      <c r="N336" s="126">
        <v>14.750142994500001</v>
      </c>
      <c r="O336" s="93" t="s">
        <v>73</v>
      </c>
      <c r="P336" s="127">
        <v>0.24624126430000001</v>
      </c>
      <c r="Q336" s="97"/>
      <c r="R336" s="98"/>
    </row>
    <row r="337" spans="2:18" ht="14.25" customHeight="1">
      <c r="B337" s="92" t="s">
        <v>78</v>
      </c>
      <c r="C337" s="93" t="s">
        <v>215</v>
      </c>
      <c r="D337" s="94" t="s">
        <v>70</v>
      </c>
      <c r="E337" s="93" t="s">
        <v>71</v>
      </c>
      <c r="F337" s="95">
        <v>43256.603958333377</v>
      </c>
      <c r="G337" s="95">
        <v>45964</v>
      </c>
      <c r="H337" s="94" t="s">
        <v>72</v>
      </c>
      <c r="I337" s="114">
        <v>19762478</v>
      </c>
      <c r="J337" s="115">
        <v>10117534</v>
      </c>
      <c r="K337" s="114">
        <v>10216995.08294815</v>
      </c>
      <c r="L337" s="115">
        <v>19762478</v>
      </c>
      <c r="M337" s="96">
        <v>0.51390846162100001</v>
      </c>
      <c r="N337" s="126">
        <v>13.6469463023</v>
      </c>
      <c r="O337" s="93" t="s">
        <v>73</v>
      </c>
      <c r="P337" s="127">
        <v>2.7142107700000001E-2</v>
      </c>
      <c r="Q337" s="97"/>
      <c r="R337" s="98"/>
    </row>
    <row r="338" spans="2:18" ht="14.25" customHeight="1">
      <c r="B338" s="92" t="s">
        <v>78</v>
      </c>
      <c r="C338" s="93" t="s">
        <v>215</v>
      </c>
      <c r="D338" s="94" t="s">
        <v>70</v>
      </c>
      <c r="E338" s="93" t="s">
        <v>71</v>
      </c>
      <c r="F338" s="95">
        <v>43896.436192129739</v>
      </c>
      <c r="G338" s="95">
        <v>44817</v>
      </c>
      <c r="H338" s="94" t="s">
        <v>72</v>
      </c>
      <c r="I338" s="114">
        <v>11103558</v>
      </c>
      <c r="J338" s="115">
        <v>8418017</v>
      </c>
      <c r="K338" s="114">
        <v>8393638.0136798564</v>
      </c>
      <c r="L338" s="115">
        <v>11103558</v>
      </c>
      <c r="M338" s="96">
        <v>0.57765916049099997</v>
      </c>
      <c r="N338" s="126">
        <v>15.3057950634</v>
      </c>
      <c r="O338" s="93" t="s">
        <v>73</v>
      </c>
      <c r="P338" s="127">
        <v>4.9298472599999997E-2</v>
      </c>
      <c r="Q338" s="97"/>
      <c r="R338" s="98"/>
    </row>
    <row r="339" spans="2:18" ht="14.25" customHeight="1">
      <c r="B339" s="92" t="s">
        <v>78</v>
      </c>
      <c r="C339" s="93" t="s">
        <v>215</v>
      </c>
      <c r="D339" s="94" t="s">
        <v>70</v>
      </c>
      <c r="E339" s="93" t="s">
        <v>71</v>
      </c>
      <c r="F339" s="95">
        <v>43432.608726851642</v>
      </c>
      <c r="G339" s="95">
        <v>45197</v>
      </c>
      <c r="H339" s="94" t="s">
        <v>72</v>
      </c>
      <c r="I339" s="114">
        <v>12148360</v>
      </c>
      <c r="J339" s="115">
        <v>7462883</v>
      </c>
      <c r="K339" s="114">
        <v>7493307.950563957</v>
      </c>
      <c r="L339" s="115">
        <v>12148360</v>
      </c>
      <c r="M339" s="96">
        <v>0.66615275003399999</v>
      </c>
      <c r="N339" s="126">
        <v>13.807046850100001</v>
      </c>
      <c r="O339" s="93" t="s">
        <v>73</v>
      </c>
      <c r="P339" s="127">
        <v>1.50548735E-2</v>
      </c>
      <c r="Q339" s="97"/>
      <c r="R339" s="98"/>
    </row>
    <row r="340" spans="2:18" ht="14.25" customHeight="1">
      <c r="B340" s="92" t="s">
        <v>78</v>
      </c>
      <c r="C340" s="93" t="s">
        <v>215</v>
      </c>
      <c r="D340" s="94" t="s">
        <v>70</v>
      </c>
      <c r="E340" s="93" t="s">
        <v>71</v>
      </c>
      <c r="F340" s="95">
        <v>43817.658738425933</v>
      </c>
      <c r="G340" s="95">
        <v>46077</v>
      </c>
      <c r="H340" s="94" t="s">
        <v>72</v>
      </c>
      <c r="I340" s="114">
        <v>21988283</v>
      </c>
      <c r="J340" s="115">
        <v>12329096</v>
      </c>
      <c r="K340" s="114">
        <v>12381155.9363277</v>
      </c>
      <c r="L340" s="115">
        <v>21988283</v>
      </c>
      <c r="M340" s="96">
        <v>0.56311147320499999</v>
      </c>
      <c r="N340" s="126">
        <v>13.6462464516</v>
      </c>
      <c r="O340" s="93" t="s">
        <v>73</v>
      </c>
      <c r="P340" s="127">
        <v>8.6369943300000002E-2</v>
      </c>
      <c r="Q340" s="97"/>
      <c r="R340" s="98"/>
    </row>
    <row r="341" spans="2:18" ht="14.25" customHeight="1">
      <c r="B341" s="92" t="s">
        <v>78</v>
      </c>
      <c r="C341" s="93" t="s">
        <v>215</v>
      </c>
      <c r="D341" s="94" t="s">
        <v>70</v>
      </c>
      <c r="E341" s="93" t="s">
        <v>71</v>
      </c>
      <c r="F341" s="95">
        <v>43398.648726851679</v>
      </c>
      <c r="G341" s="95">
        <v>44530</v>
      </c>
      <c r="H341" s="94" t="s">
        <v>72</v>
      </c>
      <c r="I341" s="114">
        <v>161733700</v>
      </c>
      <c r="J341" s="115">
        <v>120795616</v>
      </c>
      <c r="K341" s="114">
        <v>123227105.55864304</v>
      </c>
      <c r="L341" s="115">
        <v>161733700</v>
      </c>
      <c r="M341" s="96">
        <v>0.57860550079299999</v>
      </c>
      <c r="N341" s="126">
        <v>13.1015173476</v>
      </c>
      <c r="O341" s="93" t="s">
        <v>73</v>
      </c>
      <c r="P341" s="127">
        <v>9.1666360000000006E-3</v>
      </c>
      <c r="Q341" s="97"/>
      <c r="R341" s="98"/>
    </row>
    <row r="342" spans="2:18" ht="14.25" customHeight="1">
      <c r="B342" s="92" t="s">
        <v>78</v>
      </c>
      <c r="C342" s="93" t="s">
        <v>215</v>
      </c>
      <c r="D342" s="94" t="s">
        <v>70</v>
      </c>
      <c r="E342" s="93" t="s">
        <v>71</v>
      </c>
      <c r="F342" s="95">
        <v>43236.649363426026</v>
      </c>
      <c r="G342" s="95">
        <v>46044</v>
      </c>
      <c r="H342" s="94" t="s">
        <v>72</v>
      </c>
      <c r="I342" s="114">
        <v>20433825</v>
      </c>
      <c r="J342" s="115">
        <v>10048082</v>
      </c>
      <c r="K342" s="114">
        <v>10224954.036193643</v>
      </c>
      <c r="L342" s="115">
        <v>20433825</v>
      </c>
      <c r="M342" s="96">
        <v>0.64770781482100004</v>
      </c>
      <c r="N342" s="126">
        <v>14.932420432500001</v>
      </c>
      <c r="O342" s="93" t="s">
        <v>73</v>
      </c>
      <c r="P342" s="127">
        <v>2.4587683999999999E-2</v>
      </c>
      <c r="Q342" s="97"/>
      <c r="R342" s="98"/>
    </row>
    <row r="343" spans="2:18" ht="14.25" customHeight="1">
      <c r="B343" s="92" t="s">
        <v>78</v>
      </c>
      <c r="C343" s="93" t="s">
        <v>215</v>
      </c>
      <c r="D343" s="94" t="s">
        <v>70</v>
      </c>
      <c r="E343" s="93" t="s">
        <v>71</v>
      </c>
      <c r="F343" s="95">
        <v>43742.665162037127</v>
      </c>
      <c r="G343" s="95">
        <v>46077</v>
      </c>
      <c r="H343" s="94" t="s">
        <v>72</v>
      </c>
      <c r="I343" s="114">
        <v>93450167</v>
      </c>
      <c r="J343" s="115">
        <v>51036329</v>
      </c>
      <c r="K343" s="114">
        <v>52617202.012584284</v>
      </c>
      <c r="L343" s="115">
        <v>93450167</v>
      </c>
      <c r="M343" s="96">
        <v>0.56825105177500002</v>
      </c>
      <c r="N343" s="126">
        <v>12.5504392755</v>
      </c>
      <c r="O343" s="93" t="s">
        <v>73</v>
      </c>
      <c r="P343" s="127">
        <v>3.11287505E-2</v>
      </c>
      <c r="Q343" s="97"/>
      <c r="R343" s="98"/>
    </row>
    <row r="344" spans="2:18" ht="14.25" customHeight="1">
      <c r="B344" s="92" t="s">
        <v>78</v>
      </c>
      <c r="C344" s="93" t="s">
        <v>215</v>
      </c>
      <c r="D344" s="94" t="s">
        <v>70</v>
      </c>
      <c r="E344" s="93" t="s">
        <v>71</v>
      </c>
      <c r="F344" s="95">
        <v>43334.606342592742</v>
      </c>
      <c r="G344" s="95">
        <v>46077</v>
      </c>
      <c r="H344" s="94" t="s">
        <v>72</v>
      </c>
      <c r="I344" s="114">
        <v>19944119</v>
      </c>
      <c r="J344" s="115">
        <v>10174519</v>
      </c>
      <c r="K344" s="114">
        <v>10318200.82449496</v>
      </c>
      <c r="L344" s="115">
        <v>19944119</v>
      </c>
      <c r="M344" s="96">
        <v>0.50038382300499995</v>
      </c>
      <c r="N344" s="126">
        <v>14.198580831599999</v>
      </c>
      <c r="O344" s="93" t="s">
        <v>73</v>
      </c>
      <c r="P344" s="127">
        <v>8.5587781000000009E-3</v>
      </c>
      <c r="Q344" s="97"/>
      <c r="R344" s="98"/>
    </row>
    <row r="345" spans="2:18" ht="14.25" customHeight="1">
      <c r="B345" s="92" t="s">
        <v>78</v>
      </c>
      <c r="C345" s="93" t="s">
        <v>215</v>
      </c>
      <c r="D345" s="94" t="s">
        <v>70</v>
      </c>
      <c r="E345" s="93" t="s">
        <v>71</v>
      </c>
      <c r="F345" s="95">
        <v>43223.529351851903</v>
      </c>
      <c r="G345" s="95">
        <v>45379</v>
      </c>
      <c r="H345" s="94" t="s">
        <v>72</v>
      </c>
      <c r="I345" s="114">
        <v>49335895</v>
      </c>
      <c r="J345" s="115">
        <v>27061380</v>
      </c>
      <c r="K345" s="114">
        <v>27533619.126532532</v>
      </c>
      <c r="L345" s="115">
        <v>49335895</v>
      </c>
      <c r="M345" s="96">
        <v>0.558089620003</v>
      </c>
      <c r="N345" s="126">
        <v>15.034526727299999</v>
      </c>
      <c r="O345" s="93" t="s">
        <v>73</v>
      </c>
      <c r="P345" s="127">
        <v>3.0392405599999998E-2</v>
      </c>
      <c r="Q345" s="97"/>
      <c r="R345" s="98"/>
    </row>
    <row r="346" spans="2:18" ht="14.25" customHeight="1">
      <c r="B346" s="92" t="s">
        <v>78</v>
      </c>
      <c r="C346" s="93" t="s">
        <v>215</v>
      </c>
      <c r="D346" s="94" t="s">
        <v>70</v>
      </c>
      <c r="E346" s="93" t="s">
        <v>71</v>
      </c>
      <c r="F346" s="95">
        <v>43656.543900462799</v>
      </c>
      <c r="G346" s="95">
        <v>45559</v>
      </c>
      <c r="H346" s="94" t="s">
        <v>72</v>
      </c>
      <c r="I346" s="114">
        <v>189313691</v>
      </c>
      <c r="J346" s="115">
        <v>115670207</v>
      </c>
      <c r="K346" s="114">
        <v>115358796.59778906</v>
      </c>
      <c r="L346" s="115">
        <v>189313691</v>
      </c>
      <c r="M346" s="96">
        <v>0.51735397193999999</v>
      </c>
      <c r="N346" s="126">
        <v>13.6463648578</v>
      </c>
      <c r="O346" s="93" t="s">
        <v>73</v>
      </c>
      <c r="P346" s="127">
        <v>1.23385171E-2</v>
      </c>
      <c r="Q346" s="97"/>
      <c r="R346" s="98"/>
    </row>
    <row r="347" spans="2:18" ht="14.25" customHeight="1">
      <c r="B347" s="92" t="s">
        <v>78</v>
      </c>
      <c r="C347" s="93" t="s">
        <v>215</v>
      </c>
      <c r="D347" s="94" t="s">
        <v>70</v>
      </c>
      <c r="E347" s="93" t="s">
        <v>71</v>
      </c>
      <c r="F347" s="95">
        <v>43298.619155092631</v>
      </c>
      <c r="G347" s="95">
        <v>46114</v>
      </c>
      <c r="H347" s="94" t="s">
        <v>72</v>
      </c>
      <c r="I347" s="114">
        <v>160607131</v>
      </c>
      <c r="J347" s="115">
        <v>80370412</v>
      </c>
      <c r="K347" s="114">
        <v>82539179.411760047</v>
      </c>
      <c r="L347" s="115">
        <v>160607131</v>
      </c>
      <c r="M347" s="96">
        <v>0.64698785261000002</v>
      </c>
      <c r="N347" s="126">
        <v>12.543857731299999</v>
      </c>
      <c r="O347" s="93" t="s">
        <v>73</v>
      </c>
      <c r="P347" s="127">
        <v>2.29896887E-2</v>
      </c>
      <c r="Q347" s="97"/>
      <c r="R347" s="98"/>
    </row>
    <row r="348" spans="2:18" ht="15.75">
      <c r="B348" s="99" t="s">
        <v>163</v>
      </c>
      <c r="C348" s="100"/>
      <c r="D348" s="100"/>
      <c r="E348" s="100"/>
      <c r="F348" s="100"/>
      <c r="G348" s="100"/>
      <c r="H348" s="94"/>
      <c r="I348" s="116">
        <v>8739159101</v>
      </c>
      <c r="J348" s="117">
        <v>5279396897</v>
      </c>
      <c r="K348" s="116">
        <v>5353360714.2519598</v>
      </c>
      <c r="L348" s="117">
        <v>8739159101</v>
      </c>
      <c r="M348" s="97"/>
      <c r="N348" s="128"/>
      <c r="O348" s="97"/>
      <c r="P348" s="129">
        <v>6.4015748947000013</v>
      </c>
      <c r="Q348" s="100"/>
      <c r="R348" s="101"/>
    </row>
    <row r="349" spans="2:18">
      <c r="B349" s="92" t="s">
        <v>78</v>
      </c>
      <c r="C349" s="93" t="s">
        <v>164</v>
      </c>
      <c r="D349" s="94" t="s">
        <v>70</v>
      </c>
      <c r="E349" s="93" t="s">
        <v>71</v>
      </c>
      <c r="F349" s="95">
        <v>43754.643124999944</v>
      </c>
      <c r="G349" s="95">
        <v>45309</v>
      </c>
      <c r="H349" s="94" t="s">
        <v>72</v>
      </c>
      <c r="I349" s="114">
        <v>90555068</v>
      </c>
      <c r="J349" s="115">
        <v>57750960</v>
      </c>
      <c r="K349" s="114">
        <v>57430786.030579604</v>
      </c>
      <c r="L349" s="115">
        <v>90555068</v>
      </c>
      <c r="M349" s="96">
        <v>0.532544979556</v>
      </c>
      <c r="N349" s="126">
        <v>13.7385409795</v>
      </c>
      <c r="O349" s="93" t="s">
        <v>73</v>
      </c>
      <c r="P349" s="127">
        <v>0.22130096730000001</v>
      </c>
      <c r="Q349" s="97"/>
      <c r="R349" s="98"/>
    </row>
    <row r="350" spans="2:18">
      <c r="B350" s="92" t="s">
        <v>78</v>
      </c>
      <c r="C350" s="93" t="s">
        <v>164</v>
      </c>
      <c r="D350" s="94" t="s">
        <v>70</v>
      </c>
      <c r="E350" s="93" t="s">
        <v>71</v>
      </c>
      <c r="F350" s="95">
        <v>43720.548854166642</v>
      </c>
      <c r="G350" s="95">
        <v>46262</v>
      </c>
      <c r="H350" s="94" t="s">
        <v>72</v>
      </c>
      <c r="I350" s="114">
        <v>466040002</v>
      </c>
      <c r="J350" s="115">
        <v>245739758</v>
      </c>
      <c r="K350" s="114">
        <v>246752694.50669605</v>
      </c>
      <c r="L350" s="115">
        <v>466040002</v>
      </c>
      <c r="M350" s="96">
        <v>0.52946098284200005</v>
      </c>
      <c r="N350" s="126">
        <v>13.7388137462</v>
      </c>
      <c r="O350" s="93" t="s">
        <v>73</v>
      </c>
      <c r="P350" s="127">
        <v>0.25999567820000002</v>
      </c>
      <c r="Q350" s="97"/>
      <c r="R350" s="98"/>
    </row>
    <row r="351" spans="2:18">
      <c r="B351" s="92" t="s">
        <v>78</v>
      </c>
      <c r="C351" s="93" t="s">
        <v>164</v>
      </c>
      <c r="D351" s="94" t="s">
        <v>70</v>
      </c>
      <c r="E351" s="93" t="s">
        <v>71</v>
      </c>
      <c r="F351" s="95">
        <v>43661.651342592668</v>
      </c>
      <c r="G351" s="95">
        <v>44713</v>
      </c>
      <c r="H351" s="94" t="s">
        <v>72</v>
      </c>
      <c r="I351" s="114">
        <v>412191780</v>
      </c>
      <c r="J351" s="115">
        <v>307559590</v>
      </c>
      <c r="K351" s="114">
        <v>305475394.94638503</v>
      </c>
      <c r="L351" s="115">
        <v>412191780</v>
      </c>
      <c r="M351" s="96">
        <v>0.54531560417500002</v>
      </c>
      <c r="N351" s="126">
        <v>13.2410460504</v>
      </c>
      <c r="O351" s="93" t="s">
        <v>73</v>
      </c>
      <c r="P351" s="127">
        <v>5.5451500000000001E-2</v>
      </c>
      <c r="Q351" s="97"/>
      <c r="R351" s="98"/>
    </row>
    <row r="352" spans="2:18">
      <c r="B352" s="92" t="s">
        <v>78</v>
      </c>
      <c r="C352" s="93" t="s">
        <v>164</v>
      </c>
      <c r="D352" s="94" t="s">
        <v>70</v>
      </c>
      <c r="E352" s="93" t="s">
        <v>71</v>
      </c>
      <c r="F352" s="95">
        <v>43914.563067129813</v>
      </c>
      <c r="G352" s="95">
        <v>46366</v>
      </c>
      <c r="H352" s="94" t="s">
        <v>72</v>
      </c>
      <c r="I352" s="114">
        <v>328765072</v>
      </c>
      <c r="J352" s="115">
        <v>183984933</v>
      </c>
      <c r="K352" s="114">
        <v>184406716.51095375</v>
      </c>
      <c r="L352" s="115">
        <v>328765072</v>
      </c>
      <c r="M352" s="96">
        <v>0.56211032707899999</v>
      </c>
      <c r="N352" s="126">
        <v>14.0834612552</v>
      </c>
      <c r="O352" s="93" t="s">
        <v>73</v>
      </c>
      <c r="P352" s="127">
        <v>0.12264647970000001</v>
      </c>
      <c r="Q352" s="97"/>
      <c r="R352" s="98"/>
    </row>
    <row r="353" spans="2:18" ht="14.25" customHeight="1">
      <c r="B353" s="92" t="s">
        <v>78</v>
      </c>
      <c r="C353" s="93" t="s">
        <v>164</v>
      </c>
      <c r="D353" s="94" t="s">
        <v>70</v>
      </c>
      <c r="E353" s="93" t="s">
        <v>71</v>
      </c>
      <c r="F353" s="95">
        <v>43502.651122685056</v>
      </c>
      <c r="G353" s="95">
        <v>45183</v>
      </c>
      <c r="H353" s="94" t="s">
        <v>72</v>
      </c>
      <c r="I353" s="114">
        <v>224597337</v>
      </c>
      <c r="J353" s="115">
        <v>151300928</v>
      </c>
      <c r="K353" s="114">
        <v>147493079.76902768</v>
      </c>
      <c r="L353" s="115">
        <v>224597337</v>
      </c>
      <c r="M353" s="96">
        <v>0.97699092211899996</v>
      </c>
      <c r="N353" s="126">
        <v>12.9051295777</v>
      </c>
      <c r="O353" s="93" t="s">
        <v>73</v>
      </c>
      <c r="P353" s="127">
        <v>0.75023792629999997</v>
      </c>
      <c r="Q353" s="97"/>
      <c r="R353" s="98"/>
    </row>
    <row r="354" spans="2:18">
      <c r="B354" s="92" t="s">
        <v>78</v>
      </c>
      <c r="C354" s="93" t="s">
        <v>164</v>
      </c>
      <c r="D354" s="94" t="s">
        <v>70</v>
      </c>
      <c r="E354" s="93" t="s">
        <v>71</v>
      </c>
      <c r="F354" s="95">
        <v>43865.527592592407</v>
      </c>
      <c r="G354" s="95">
        <v>44672</v>
      </c>
      <c r="H354" s="94" t="s">
        <v>72</v>
      </c>
      <c r="I354" s="114">
        <v>256095893</v>
      </c>
      <c r="J354" s="115">
        <v>206221918</v>
      </c>
      <c r="K354" s="114">
        <v>209716557.23351538</v>
      </c>
      <c r="L354" s="115">
        <v>256095893</v>
      </c>
      <c r="M354" s="96">
        <v>0.78089668129500001</v>
      </c>
      <c r="N354" s="126">
        <v>13.647975946700001</v>
      </c>
      <c r="O354" s="93" t="s">
        <v>73</v>
      </c>
      <c r="P354" s="127">
        <v>1.62252206E-2</v>
      </c>
      <c r="Q354" s="97"/>
      <c r="R354" s="98"/>
    </row>
    <row r="355" spans="2:18">
      <c r="B355" s="92" t="s">
        <v>78</v>
      </c>
      <c r="C355" s="93" t="s">
        <v>164</v>
      </c>
      <c r="D355" s="94" t="s">
        <v>70</v>
      </c>
      <c r="E355" s="93" t="s">
        <v>71</v>
      </c>
      <c r="F355" s="95">
        <v>43775.568009259179</v>
      </c>
      <c r="G355" s="95">
        <v>46262</v>
      </c>
      <c r="H355" s="94" t="s">
        <v>72</v>
      </c>
      <c r="I355" s="114">
        <v>200119298</v>
      </c>
      <c r="J355" s="115">
        <v>106968520</v>
      </c>
      <c r="K355" s="114">
        <v>107657900.350979</v>
      </c>
      <c r="L355" s="115">
        <v>200119298</v>
      </c>
      <c r="M355" s="96">
        <v>0.63420841372000003</v>
      </c>
      <c r="N355" s="126">
        <v>14.474462621500001</v>
      </c>
      <c r="O355" s="93" t="s">
        <v>73</v>
      </c>
      <c r="P355" s="127">
        <v>6.8676014499999993E-2</v>
      </c>
      <c r="Q355" s="97"/>
      <c r="R355" s="98"/>
    </row>
    <row r="356" spans="2:18">
      <c r="B356" s="92" t="s">
        <v>78</v>
      </c>
      <c r="C356" s="93" t="s">
        <v>164</v>
      </c>
      <c r="D356" s="94" t="s">
        <v>70</v>
      </c>
      <c r="E356" s="93" t="s">
        <v>71</v>
      </c>
      <c r="F356" s="95">
        <v>43321.658854166511</v>
      </c>
      <c r="G356" s="95">
        <v>45726</v>
      </c>
      <c r="H356" s="94" t="s">
        <v>72</v>
      </c>
      <c r="I356" s="114">
        <v>95808198</v>
      </c>
      <c r="J356" s="115">
        <v>51508562</v>
      </c>
      <c r="K356" s="114">
        <v>51201483.137853824</v>
      </c>
      <c r="L356" s="115">
        <v>95808198</v>
      </c>
      <c r="M356" s="96">
        <v>0.52946676990800001</v>
      </c>
      <c r="N356" s="126">
        <v>13.7385276072</v>
      </c>
      <c r="O356" s="93" t="s">
        <v>73</v>
      </c>
      <c r="P356" s="127">
        <v>0.29506807750000003</v>
      </c>
      <c r="Q356" s="97"/>
      <c r="R356" s="98"/>
    </row>
    <row r="357" spans="2:18">
      <c r="B357" s="92" t="s">
        <v>78</v>
      </c>
      <c r="C357" s="93" t="s">
        <v>164</v>
      </c>
      <c r="D357" s="94" t="s">
        <v>70</v>
      </c>
      <c r="E357" s="93" t="s">
        <v>71</v>
      </c>
      <c r="F357" s="95">
        <v>43740.543217592407</v>
      </c>
      <c r="G357" s="95">
        <v>46262</v>
      </c>
      <c r="H357" s="94" t="s">
        <v>72</v>
      </c>
      <c r="I357" s="114">
        <v>138624000</v>
      </c>
      <c r="J357" s="115">
        <v>73256399</v>
      </c>
      <c r="K357" s="114">
        <v>73844572.646853685</v>
      </c>
      <c r="L357" s="115">
        <v>138624000</v>
      </c>
      <c r="M357" s="96">
        <v>0.56090726240800004</v>
      </c>
      <c r="N357" s="126">
        <v>12.6820233748</v>
      </c>
      <c r="O357" s="93" t="s">
        <v>73</v>
      </c>
      <c r="P357" s="127">
        <v>0.22051445250000001</v>
      </c>
      <c r="Q357" s="97"/>
      <c r="R357" s="98"/>
    </row>
    <row r="358" spans="2:18">
      <c r="B358" s="92" t="s">
        <v>78</v>
      </c>
      <c r="C358" s="93" t="s">
        <v>164</v>
      </c>
      <c r="D358" s="94" t="s">
        <v>70</v>
      </c>
      <c r="E358" s="93" t="s">
        <v>71</v>
      </c>
      <c r="F358" s="95">
        <v>43713.541712963022</v>
      </c>
      <c r="G358" s="95">
        <v>46262</v>
      </c>
      <c r="H358" s="94" t="s">
        <v>72</v>
      </c>
      <c r="I358" s="114">
        <v>85949998</v>
      </c>
      <c r="J358" s="115">
        <v>45208663</v>
      </c>
      <c r="K358" s="114">
        <v>45507250.158013582</v>
      </c>
      <c r="L358" s="115">
        <v>85949998</v>
      </c>
      <c r="M358" s="96">
        <v>0.74110016203200002</v>
      </c>
      <c r="N358" s="126">
        <v>12.5703443602</v>
      </c>
      <c r="O358" s="93" t="s">
        <v>73</v>
      </c>
      <c r="P358" s="127">
        <v>0.36528896960000001</v>
      </c>
      <c r="Q358" s="97"/>
      <c r="R358" s="98"/>
    </row>
    <row r="359" spans="2:18">
      <c r="B359" s="92" t="s">
        <v>78</v>
      </c>
      <c r="C359" s="93" t="s">
        <v>164</v>
      </c>
      <c r="D359" s="94" t="s">
        <v>70</v>
      </c>
      <c r="E359" s="93" t="s">
        <v>71</v>
      </c>
      <c r="F359" s="95">
        <v>43580.576898148283</v>
      </c>
      <c r="G359" s="95">
        <v>45547</v>
      </c>
      <c r="H359" s="94" t="s">
        <v>72</v>
      </c>
      <c r="I359" s="114">
        <v>87023294</v>
      </c>
      <c r="J359" s="115">
        <v>50647259</v>
      </c>
      <c r="K359" s="114">
        <v>50224493.382239282</v>
      </c>
      <c r="L359" s="115">
        <v>87023294</v>
      </c>
      <c r="M359" s="96">
        <v>0.81889855700900005</v>
      </c>
      <c r="N359" s="126">
        <v>11.574938302</v>
      </c>
      <c r="O359" s="93" t="s">
        <v>73</v>
      </c>
      <c r="P359" s="127">
        <v>0.25078008359999998</v>
      </c>
      <c r="Q359" s="97"/>
      <c r="R359" s="98"/>
    </row>
    <row r="360" spans="2:18">
      <c r="B360" s="92" t="s">
        <v>78</v>
      </c>
      <c r="C360" s="93" t="s">
        <v>164</v>
      </c>
      <c r="D360" s="94" t="s">
        <v>70</v>
      </c>
      <c r="E360" s="93" t="s">
        <v>71</v>
      </c>
      <c r="F360" s="95">
        <v>43896.702928240877</v>
      </c>
      <c r="G360" s="95">
        <v>46037</v>
      </c>
      <c r="H360" s="94" t="s">
        <v>72</v>
      </c>
      <c r="I360" s="114">
        <v>658901360</v>
      </c>
      <c r="J360" s="115">
        <v>356026202</v>
      </c>
      <c r="K360" s="114">
        <v>359576027.05946261</v>
      </c>
      <c r="L360" s="115">
        <v>658901360</v>
      </c>
      <c r="M360" s="96">
        <v>0.65670003811800004</v>
      </c>
      <c r="N360" s="126">
        <v>11.4627554577</v>
      </c>
      <c r="O360" s="93" t="s">
        <v>73</v>
      </c>
      <c r="P360" s="127">
        <v>0.1763729453</v>
      </c>
      <c r="Q360" s="97"/>
      <c r="R360" s="98"/>
    </row>
    <row r="361" spans="2:18">
      <c r="B361" s="92" t="s">
        <v>78</v>
      </c>
      <c r="C361" s="93" t="s">
        <v>164</v>
      </c>
      <c r="D361" s="94" t="s">
        <v>70</v>
      </c>
      <c r="E361" s="93" t="s">
        <v>71</v>
      </c>
      <c r="F361" s="95">
        <v>43817.659502314869</v>
      </c>
      <c r="G361" s="95">
        <v>45726</v>
      </c>
      <c r="H361" s="94" t="s">
        <v>72</v>
      </c>
      <c r="I361" s="114">
        <v>110193976</v>
      </c>
      <c r="J361" s="115">
        <v>65448766</v>
      </c>
      <c r="K361" s="114">
        <v>65712540.064257264</v>
      </c>
      <c r="L361" s="115">
        <v>110193976</v>
      </c>
      <c r="M361" s="96">
        <v>0.537968608859</v>
      </c>
      <c r="N361" s="126">
        <v>13.6261391096</v>
      </c>
      <c r="O361" s="93" t="s">
        <v>73</v>
      </c>
      <c r="P361" s="127">
        <v>0.12873784320000001</v>
      </c>
      <c r="Q361" s="97"/>
      <c r="R361" s="98"/>
    </row>
    <row r="362" spans="2:18">
      <c r="B362" s="92" t="s">
        <v>78</v>
      </c>
      <c r="C362" s="93" t="s">
        <v>164</v>
      </c>
      <c r="D362" s="94" t="s">
        <v>70</v>
      </c>
      <c r="E362" s="93" t="s">
        <v>71</v>
      </c>
      <c r="F362" s="95">
        <v>43448.648726851679</v>
      </c>
      <c r="G362" s="95">
        <v>44545</v>
      </c>
      <c r="H362" s="94" t="s">
        <v>72</v>
      </c>
      <c r="I362" s="114">
        <v>31667942</v>
      </c>
      <c r="J362" s="115">
        <v>23837333</v>
      </c>
      <c r="K362" s="114">
        <v>21956197.768945903</v>
      </c>
      <c r="L362" s="115">
        <v>31667942</v>
      </c>
      <c r="M362" s="96">
        <v>0.53441651347899999</v>
      </c>
      <c r="N362" s="126">
        <v>14.1332265738</v>
      </c>
      <c r="O362" s="93" t="s">
        <v>73</v>
      </c>
      <c r="P362" s="127">
        <v>6.1226983700000001E-2</v>
      </c>
      <c r="Q362" s="97"/>
      <c r="R362" s="98"/>
    </row>
    <row r="363" spans="2:18" ht="14.25" customHeight="1">
      <c r="B363" s="92" t="s">
        <v>78</v>
      </c>
      <c r="C363" s="93" t="s">
        <v>164</v>
      </c>
      <c r="D363" s="94" t="s">
        <v>70</v>
      </c>
      <c r="E363" s="93" t="s">
        <v>71</v>
      </c>
      <c r="F363" s="95">
        <v>43770.593113426119</v>
      </c>
      <c r="G363" s="95">
        <v>45309</v>
      </c>
      <c r="H363" s="94" t="s">
        <v>72</v>
      </c>
      <c r="I363" s="114">
        <v>1177583844</v>
      </c>
      <c r="J363" s="115">
        <v>746013087</v>
      </c>
      <c r="K363" s="114">
        <v>762796977.77564299</v>
      </c>
      <c r="L363" s="115">
        <v>1177583844</v>
      </c>
      <c r="M363" s="96">
        <v>0.53269688255199998</v>
      </c>
      <c r="N363" s="126">
        <v>13.731080711000001</v>
      </c>
      <c r="O363" s="93" t="s">
        <v>73</v>
      </c>
      <c r="P363" s="127">
        <v>8.8303700700000001E-2</v>
      </c>
      <c r="Q363" s="97"/>
      <c r="R363" s="98"/>
    </row>
    <row r="364" spans="2:18" ht="14.25" customHeight="1">
      <c r="B364" s="92" t="s">
        <v>78</v>
      </c>
      <c r="C364" s="93" t="s">
        <v>164</v>
      </c>
      <c r="D364" s="94" t="s">
        <v>70</v>
      </c>
      <c r="E364" s="93" t="s">
        <v>71</v>
      </c>
      <c r="F364" s="95">
        <v>43724.626006944571</v>
      </c>
      <c r="G364" s="95">
        <v>46262</v>
      </c>
      <c r="H364" s="94" t="s">
        <v>72</v>
      </c>
      <c r="I364" s="114">
        <v>198639999</v>
      </c>
      <c r="J364" s="115">
        <v>104889697</v>
      </c>
      <c r="K364" s="114">
        <v>105173559.34914218</v>
      </c>
      <c r="L364" s="115">
        <v>198639999</v>
      </c>
      <c r="M364" s="96">
        <v>0.52946191061000003</v>
      </c>
      <c r="N364" s="126">
        <v>13.7387675417</v>
      </c>
      <c r="O364" s="93" t="s">
        <v>73</v>
      </c>
      <c r="P364" s="127">
        <v>5.4417792E-2</v>
      </c>
      <c r="Q364" s="97"/>
      <c r="R364" s="98"/>
    </row>
    <row r="365" spans="2:18" ht="14.25" customHeight="1">
      <c r="B365" s="92" t="s">
        <v>78</v>
      </c>
      <c r="C365" s="93" t="s">
        <v>164</v>
      </c>
      <c r="D365" s="94" t="s">
        <v>70</v>
      </c>
      <c r="E365" s="93" t="s">
        <v>71</v>
      </c>
      <c r="F365" s="95">
        <v>43705.612268518656</v>
      </c>
      <c r="G365" s="95">
        <v>45183</v>
      </c>
      <c r="H365" s="94" t="s">
        <v>72</v>
      </c>
      <c r="I365" s="114">
        <v>20162814</v>
      </c>
      <c r="J365" s="115">
        <v>13319477</v>
      </c>
      <c r="K365" s="114">
        <v>13055887.204014216</v>
      </c>
      <c r="L365" s="115">
        <v>20162814</v>
      </c>
      <c r="M365" s="96">
        <v>0.54572057198299995</v>
      </c>
      <c r="N365" s="126">
        <v>15.586735455099999</v>
      </c>
      <c r="O365" s="93" t="s">
        <v>73</v>
      </c>
      <c r="P365" s="127">
        <v>0.42998276969999999</v>
      </c>
      <c r="Q365" s="97"/>
      <c r="R365" s="98"/>
    </row>
    <row r="366" spans="2:18" ht="14.25" customHeight="1">
      <c r="B366" s="92" t="s">
        <v>78</v>
      </c>
      <c r="C366" s="93" t="s">
        <v>164</v>
      </c>
      <c r="D366" s="94" t="s">
        <v>70</v>
      </c>
      <c r="E366" s="93" t="s">
        <v>71</v>
      </c>
      <c r="F366" s="95">
        <v>43502.651701388881</v>
      </c>
      <c r="G366" s="95">
        <v>45183</v>
      </c>
      <c r="H366" s="94" t="s">
        <v>72</v>
      </c>
      <c r="I366" s="114">
        <v>29084543</v>
      </c>
      <c r="J366" s="115">
        <v>18547126</v>
      </c>
      <c r="K366" s="114">
        <v>18269571.452500075</v>
      </c>
      <c r="L366" s="115">
        <v>29084543</v>
      </c>
      <c r="M366" s="96">
        <v>0.57713850020699997</v>
      </c>
      <c r="N366" s="126">
        <v>14.195787579099999</v>
      </c>
      <c r="O366" s="93" t="s">
        <v>73</v>
      </c>
      <c r="P366" s="127">
        <v>6.0058694500000002E-2</v>
      </c>
      <c r="Q366" s="97"/>
      <c r="R366" s="98"/>
    </row>
    <row r="367" spans="2:18" ht="14.25" customHeight="1">
      <c r="B367" s="92" t="s">
        <v>78</v>
      </c>
      <c r="C367" s="93" t="s">
        <v>164</v>
      </c>
      <c r="D367" s="94" t="s">
        <v>70</v>
      </c>
      <c r="E367" s="93" t="s">
        <v>71</v>
      </c>
      <c r="F367" s="95">
        <v>43878.68357638875</v>
      </c>
      <c r="G367" s="95">
        <v>44672</v>
      </c>
      <c r="H367" s="94" t="s">
        <v>72</v>
      </c>
      <c r="I367" s="114">
        <v>70426369</v>
      </c>
      <c r="J367" s="115">
        <v>57026576</v>
      </c>
      <c r="K367" s="114">
        <v>57761340.776553676</v>
      </c>
      <c r="L367" s="115">
        <v>70426369</v>
      </c>
      <c r="M367" s="96">
        <v>0.59633513962899998</v>
      </c>
      <c r="N367" s="126">
        <v>14.0489416935</v>
      </c>
      <c r="O367" s="93" t="s">
        <v>73</v>
      </c>
      <c r="P367" s="127">
        <v>7.8579376399999998E-2</v>
      </c>
      <c r="Q367" s="97"/>
      <c r="R367" s="98"/>
    </row>
    <row r="368" spans="2:18" ht="14.25" customHeight="1">
      <c r="B368" s="92" t="s">
        <v>78</v>
      </c>
      <c r="C368" s="93" t="s">
        <v>164</v>
      </c>
      <c r="D368" s="94" t="s">
        <v>70</v>
      </c>
      <c r="E368" s="93" t="s">
        <v>71</v>
      </c>
      <c r="F368" s="95">
        <v>43776.568136574235</v>
      </c>
      <c r="G368" s="95">
        <v>46262</v>
      </c>
      <c r="H368" s="94" t="s">
        <v>72</v>
      </c>
      <c r="I368" s="114">
        <v>94395899</v>
      </c>
      <c r="J368" s="115">
        <v>50499651</v>
      </c>
      <c r="K368" s="114">
        <v>50806228.337293617</v>
      </c>
      <c r="L368" s="115">
        <v>94395899</v>
      </c>
      <c r="M368" s="96">
        <v>0.69332569097600005</v>
      </c>
      <c r="N368" s="126">
        <v>12.5534990597</v>
      </c>
      <c r="O368" s="93" t="s">
        <v>73</v>
      </c>
      <c r="P368" s="127">
        <v>2.6255328599999999E-2</v>
      </c>
      <c r="Q368" s="97"/>
      <c r="R368" s="98"/>
    </row>
    <row r="369" spans="2:18" ht="14.25" customHeight="1">
      <c r="B369" s="92" t="s">
        <v>78</v>
      </c>
      <c r="C369" s="93" t="s">
        <v>164</v>
      </c>
      <c r="D369" s="94" t="s">
        <v>70</v>
      </c>
      <c r="E369" s="93" t="s">
        <v>71</v>
      </c>
      <c r="F369" s="95">
        <v>43385.653541666456</v>
      </c>
      <c r="G369" s="95">
        <v>44098</v>
      </c>
      <c r="H369" s="94" t="s">
        <v>72</v>
      </c>
      <c r="I369" s="114">
        <v>28252824</v>
      </c>
      <c r="J369" s="115">
        <v>22128837</v>
      </c>
      <c r="K369" s="114">
        <v>22042753.815898225</v>
      </c>
      <c r="L369" s="115">
        <v>28252824</v>
      </c>
      <c r="M369" s="96">
        <v>0.64776447270600002</v>
      </c>
      <c r="N369" s="126">
        <v>14.485251914399999</v>
      </c>
      <c r="O369" s="93" t="s">
        <v>73</v>
      </c>
      <c r="P369" s="127">
        <v>0.91215635240000004</v>
      </c>
      <c r="Q369" s="97"/>
      <c r="R369" s="98"/>
    </row>
    <row r="370" spans="2:18" ht="14.25" customHeight="1">
      <c r="B370" s="92" t="s">
        <v>78</v>
      </c>
      <c r="C370" s="93" t="s">
        <v>164</v>
      </c>
      <c r="D370" s="94" t="s">
        <v>70</v>
      </c>
      <c r="E370" s="93" t="s">
        <v>71</v>
      </c>
      <c r="F370" s="95">
        <v>43742.66615740722</v>
      </c>
      <c r="G370" s="95">
        <v>46262</v>
      </c>
      <c r="H370" s="94" t="s">
        <v>72</v>
      </c>
      <c r="I370" s="114">
        <v>218380275</v>
      </c>
      <c r="J370" s="115">
        <v>115485838</v>
      </c>
      <c r="K370" s="114">
        <v>116330994.85610512</v>
      </c>
      <c r="L370" s="115">
        <v>218380275</v>
      </c>
      <c r="M370" s="96">
        <v>0.52946818303800003</v>
      </c>
      <c r="N370" s="126">
        <v>13.738457818300001</v>
      </c>
      <c r="O370" s="93" t="s">
        <v>73</v>
      </c>
      <c r="P370" s="127">
        <v>0.1257670561</v>
      </c>
      <c r="Q370" s="97"/>
      <c r="R370" s="98"/>
    </row>
    <row r="371" spans="2:18" ht="14.25" customHeight="1">
      <c r="B371" s="92" t="s">
        <v>78</v>
      </c>
      <c r="C371" s="93" t="s">
        <v>164</v>
      </c>
      <c r="D371" s="94" t="s">
        <v>70</v>
      </c>
      <c r="E371" s="93" t="s">
        <v>71</v>
      </c>
      <c r="F371" s="95">
        <v>43714.655497685075</v>
      </c>
      <c r="G371" s="95">
        <v>45183</v>
      </c>
      <c r="H371" s="94" t="s">
        <v>72</v>
      </c>
      <c r="I371" s="114">
        <v>15509870</v>
      </c>
      <c r="J371" s="115">
        <v>10277809</v>
      </c>
      <c r="K371" s="114">
        <v>10042714.198157469</v>
      </c>
      <c r="L371" s="115">
        <v>15509870</v>
      </c>
      <c r="M371" s="96">
        <v>0.64752306915199997</v>
      </c>
      <c r="N371" s="126">
        <v>13.644845757100001</v>
      </c>
      <c r="O371" s="93" t="s">
        <v>73</v>
      </c>
      <c r="P371" s="127">
        <v>1.56122937E-2</v>
      </c>
      <c r="Q371" s="97"/>
      <c r="R371" s="98"/>
    </row>
    <row r="372" spans="2:18" ht="14.25" customHeight="1">
      <c r="B372" s="92" t="s">
        <v>78</v>
      </c>
      <c r="C372" s="93" t="s">
        <v>164</v>
      </c>
      <c r="D372" s="94" t="s">
        <v>70</v>
      </c>
      <c r="E372" s="93" t="s">
        <v>71</v>
      </c>
      <c r="F372" s="95">
        <v>43588.590416666586</v>
      </c>
      <c r="G372" s="95">
        <v>45547</v>
      </c>
      <c r="H372" s="94" t="s">
        <v>72</v>
      </c>
      <c r="I372" s="114">
        <v>826721238</v>
      </c>
      <c r="J372" s="115">
        <v>487020528</v>
      </c>
      <c r="K372" s="114">
        <v>481044557.57035065</v>
      </c>
      <c r="L372" s="115">
        <v>826721238</v>
      </c>
      <c r="M372" s="96">
        <v>0.82016638933300001</v>
      </c>
      <c r="N372" s="126">
        <v>11.479548683899999</v>
      </c>
      <c r="O372" s="93" t="s">
        <v>73</v>
      </c>
      <c r="P372" s="127">
        <v>6.9071293500000006E-2</v>
      </c>
      <c r="Q372" s="97"/>
      <c r="R372" s="98"/>
    </row>
    <row r="373" spans="2:18" ht="14.25" customHeight="1">
      <c r="B373" s="92" t="s">
        <v>78</v>
      </c>
      <c r="C373" s="93" t="s">
        <v>164</v>
      </c>
      <c r="D373" s="94" t="s">
        <v>70</v>
      </c>
      <c r="E373" s="93" t="s">
        <v>71</v>
      </c>
      <c r="F373" s="95">
        <v>43906.63427083334</v>
      </c>
      <c r="G373" s="95">
        <v>44579</v>
      </c>
      <c r="H373" s="94" t="s">
        <v>72</v>
      </c>
      <c r="I373" s="114">
        <v>17148600</v>
      </c>
      <c r="J373" s="115">
        <v>14496426</v>
      </c>
      <c r="K373" s="114">
        <v>14558302.031547315</v>
      </c>
      <c r="L373" s="115">
        <v>17148600</v>
      </c>
      <c r="M373" s="96">
        <v>0.62815398036299996</v>
      </c>
      <c r="N373" s="126">
        <v>13.2208948915</v>
      </c>
      <c r="O373" s="93" t="s">
        <v>73</v>
      </c>
      <c r="P373" s="127">
        <v>2.1846842799999999E-2</v>
      </c>
      <c r="Q373" s="97"/>
      <c r="R373" s="98"/>
    </row>
    <row r="374" spans="2:18" ht="14.25" customHeight="1">
      <c r="B374" s="92" t="s">
        <v>78</v>
      </c>
      <c r="C374" s="93" t="s">
        <v>164</v>
      </c>
      <c r="D374" s="94" t="s">
        <v>70</v>
      </c>
      <c r="E374" s="93" t="s">
        <v>71</v>
      </c>
      <c r="F374" s="95">
        <v>43845.574085648172</v>
      </c>
      <c r="G374" s="95">
        <v>43922</v>
      </c>
      <c r="H374" s="94" t="s">
        <v>72</v>
      </c>
      <c r="I374" s="114">
        <v>117018867</v>
      </c>
      <c r="J374" s="115">
        <v>114364973</v>
      </c>
      <c r="K374" s="114">
        <v>111662439.79151683</v>
      </c>
      <c r="L374" s="115">
        <v>117018867</v>
      </c>
      <c r="M374" s="96">
        <v>0.53822495336700005</v>
      </c>
      <c r="N374" s="126">
        <v>13.6137063804</v>
      </c>
      <c r="O374" s="93" t="s">
        <v>73</v>
      </c>
      <c r="P374" s="127">
        <v>6.0754335999999999E-2</v>
      </c>
      <c r="Q374" s="97"/>
      <c r="R374" s="98"/>
    </row>
    <row r="375" spans="2:18" ht="14.25" customHeight="1">
      <c r="B375" s="92" t="s">
        <v>78</v>
      </c>
      <c r="C375" s="93" t="s">
        <v>164</v>
      </c>
      <c r="D375" s="94" t="s">
        <v>70</v>
      </c>
      <c r="E375" s="93" t="s">
        <v>71</v>
      </c>
      <c r="F375" s="95">
        <v>43494.679988426156</v>
      </c>
      <c r="G375" s="95">
        <v>45462</v>
      </c>
      <c r="H375" s="94" t="s">
        <v>72</v>
      </c>
      <c r="I375" s="114">
        <v>871626713</v>
      </c>
      <c r="J375" s="115">
        <v>500941780</v>
      </c>
      <c r="K375" s="114">
        <v>512776087.52143109</v>
      </c>
      <c r="L375" s="115">
        <v>871626713</v>
      </c>
      <c r="M375" s="96">
        <v>0.78019647932900005</v>
      </c>
      <c r="N375" s="126">
        <v>15.0248758629</v>
      </c>
      <c r="O375" s="93" t="s">
        <v>73</v>
      </c>
      <c r="P375" s="127">
        <v>2.6358832700000001E-2</v>
      </c>
      <c r="Q375" s="97"/>
      <c r="R375" s="98"/>
    </row>
    <row r="376" spans="2:18" ht="14.25" customHeight="1">
      <c r="B376" s="92" t="s">
        <v>78</v>
      </c>
      <c r="C376" s="93" t="s">
        <v>164</v>
      </c>
      <c r="D376" s="94" t="s">
        <v>70</v>
      </c>
      <c r="E376" s="93" t="s">
        <v>71</v>
      </c>
      <c r="F376" s="95">
        <v>43770.595891203731</v>
      </c>
      <c r="G376" s="95">
        <v>45911</v>
      </c>
      <c r="H376" s="94" t="s">
        <v>72</v>
      </c>
      <c r="I376" s="114">
        <v>1837698640</v>
      </c>
      <c r="J376" s="115">
        <v>1025355447</v>
      </c>
      <c r="K376" s="114">
        <v>1013116705.5914091</v>
      </c>
      <c r="L376" s="115">
        <v>1837698640</v>
      </c>
      <c r="M376" s="96">
        <v>0.53269918657299997</v>
      </c>
      <c r="N376" s="126">
        <v>13.7309675886</v>
      </c>
      <c r="O376" s="93" t="s">
        <v>73</v>
      </c>
      <c r="P376" s="127">
        <v>0.13910917189999999</v>
      </c>
      <c r="Q376" s="97"/>
      <c r="R376" s="98"/>
    </row>
    <row r="377" spans="2:18" ht="14.25" customHeight="1">
      <c r="B377" s="92" t="s">
        <v>78</v>
      </c>
      <c r="C377" s="93" t="s">
        <v>164</v>
      </c>
      <c r="D377" s="94" t="s">
        <v>70</v>
      </c>
      <c r="E377" s="93" t="s">
        <v>71</v>
      </c>
      <c r="F377" s="95">
        <v>43732.651296296157</v>
      </c>
      <c r="G377" s="95">
        <v>46262</v>
      </c>
      <c r="H377" s="94" t="s">
        <v>72</v>
      </c>
      <c r="I377" s="114">
        <v>82129988</v>
      </c>
      <c r="J377" s="115">
        <v>43490381</v>
      </c>
      <c r="K377" s="114">
        <v>43485200.078765869</v>
      </c>
      <c r="L377" s="115">
        <v>82129988</v>
      </c>
      <c r="M377" s="96">
        <v>0.64750473074000003</v>
      </c>
      <c r="N377" s="126">
        <v>13.645984540800001</v>
      </c>
      <c r="O377" s="93" t="s">
        <v>73</v>
      </c>
      <c r="P377" s="127">
        <v>1.2009126700000001E-2</v>
      </c>
      <c r="Q377" s="97"/>
      <c r="R377" s="98"/>
    </row>
    <row r="378" spans="2:18" ht="14.25" customHeight="1">
      <c r="B378" s="92" t="s">
        <v>78</v>
      </c>
      <c r="C378" s="93" t="s">
        <v>164</v>
      </c>
      <c r="D378" s="94" t="s">
        <v>70</v>
      </c>
      <c r="E378" s="93" t="s">
        <v>71</v>
      </c>
      <c r="F378" s="95">
        <v>43711.626608796418</v>
      </c>
      <c r="G378" s="95">
        <v>46262</v>
      </c>
      <c r="H378" s="94" t="s">
        <v>72</v>
      </c>
      <c r="I378" s="114">
        <v>248299987</v>
      </c>
      <c r="J378" s="115">
        <v>130510203</v>
      </c>
      <c r="K378" s="114">
        <v>131464903.38373396</v>
      </c>
      <c r="L378" s="115">
        <v>248299987</v>
      </c>
      <c r="M378" s="96">
        <v>0.84894988696100004</v>
      </c>
      <c r="N378" s="126">
        <v>10.921032989</v>
      </c>
      <c r="O378" s="93" t="s">
        <v>73</v>
      </c>
      <c r="P378" s="127">
        <v>1.74088887E-2</v>
      </c>
      <c r="Q378" s="97"/>
      <c r="R378" s="98"/>
    </row>
    <row r="379" spans="2:18" ht="14.25" customHeight="1">
      <c r="B379" s="92" t="s">
        <v>78</v>
      </c>
      <c r="C379" s="93" t="s">
        <v>164</v>
      </c>
      <c r="D379" s="94" t="s">
        <v>70</v>
      </c>
      <c r="E379" s="93" t="s">
        <v>71</v>
      </c>
      <c r="F379" s="95">
        <v>43557.630046296399</v>
      </c>
      <c r="G379" s="95">
        <v>45547</v>
      </c>
      <c r="H379" s="94" t="s">
        <v>72</v>
      </c>
      <c r="I379" s="114">
        <v>896339860</v>
      </c>
      <c r="J379" s="115">
        <v>522178253</v>
      </c>
      <c r="K379" s="114">
        <v>521517996.72390157</v>
      </c>
      <c r="L379" s="115">
        <v>896339860</v>
      </c>
      <c r="M379" s="96">
        <v>0.58187032757799995</v>
      </c>
      <c r="N379" s="126">
        <v>13.9224214682</v>
      </c>
      <c r="O379" s="93" t="s">
        <v>73</v>
      </c>
      <c r="P379" s="127">
        <v>0.57523543190000004</v>
      </c>
      <c r="Q379" s="97"/>
      <c r="R379" s="98"/>
    </row>
    <row r="380" spans="2:18" ht="14.25" customHeight="1">
      <c r="B380" s="92" t="s">
        <v>78</v>
      </c>
      <c r="C380" s="93" t="s">
        <v>164</v>
      </c>
      <c r="D380" s="94" t="s">
        <v>70</v>
      </c>
      <c r="E380" s="93" t="s">
        <v>71</v>
      </c>
      <c r="F380" s="95">
        <v>43889.566631944384</v>
      </c>
      <c r="G380" s="95">
        <v>46366</v>
      </c>
      <c r="H380" s="94" t="s">
        <v>72</v>
      </c>
      <c r="I380" s="114">
        <v>377939706</v>
      </c>
      <c r="J380" s="115">
        <v>206055887</v>
      </c>
      <c r="K380" s="114">
        <v>206089839.88771537</v>
      </c>
      <c r="L380" s="115">
        <v>377939706</v>
      </c>
      <c r="M380" s="96">
        <v>0.95422595222600004</v>
      </c>
      <c r="N380" s="126">
        <v>11.5889443853</v>
      </c>
      <c r="O380" s="93" t="s">
        <v>73</v>
      </c>
      <c r="P380" s="127">
        <v>0.133526491</v>
      </c>
      <c r="Q380" s="97"/>
      <c r="R380" s="98"/>
    </row>
    <row r="381" spans="2:18" ht="14.25" customHeight="1">
      <c r="B381" s="92" t="s">
        <v>78</v>
      </c>
      <c r="C381" s="93" t="s">
        <v>164</v>
      </c>
      <c r="D381" s="94" t="s">
        <v>70</v>
      </c>
      <c r="E381" s="93" t="s">
        <v>71</v>
      </c>
      <c r="F381" s="95">
        <v>43777.641828703694</v>
      </c>
      <c r="G381" s="95">
        <v>46262</v>
      </c>
      <c r="H381" s="94" t="s">
        <v>72</v>
      </c>
      <c r="I381" s="114">
        <v>377583552</v>
      </c>
      <c r="J381" s="115">
        <v>202069863</v>
      </c>
      <c r="K381" s="114">
        <v>203225444.62060112</v>
      </c>
      <c r="L381" s="115">
        <v>377583552</v>
      </c>
      <c r="M381" s="96">
        <v>0.58829781129199998</v>
      </c>
      <c r="N381" s="126">
        <v>14.4769853739</v>
      </c>
      <c r="O381" s="93" t="s">
        <v>73</v>
      </c>
      <c r="P381" s="127">
        <v>0.61318015049999997</v>
      </c>
      <c r="Q381" s="97"/>
      <c r="R381" s="98"/>
    </row>
    <row r="382" spans="2:18" ht="14.25" customHeight="1">
      <c r="B382" s="92" t="s">
        <v>78</v>
      </c>
      <c r="C382" s="93" t="s">
        <v>164</v>
      </c>
      <c r="D382" s="94" t="s">
        <v>70</v>
      </c>
      <c r="E382" s="93" t="s">
        <v>71</v>
      </c>
      <c r="F382" s="95">
        <v>43388.565798610914</v>
      </c>
      <c r="G382" s="95">
        <v>44098</v>
      </c>
      <c r="H382" s="94" t="s">
        <v>72</v>
      </c>
      <c r="I382" s="114">
        <v>23115944</v>
      </c>
      <c r="J382" s="115">
        <v>18126492</v>
      </c>
      <c r="K382" s="114">
        <v>18035046.297108144</v>
      </c>
      <c r="L382" s="115">
        <v>23115944</v>
      </c>
      <c r="M382" s="96">
        <v>0.55129643323400002</v>
      </c>
      <c r="N382" s="126">
        <v>14.5022215108</v>
      </c>
      <c r="O382" s="93" t="s">
        <v>73</v>
      </c>
      <c r="P382" s="127">
        <v>1.2114899057999999</v>
      </c>
      <c r="Q382" s="97"/>
      <c r="R382" s="98"/>
    </row>
    <row r="383" spans="2:18" ht="14.25" customHeight="1">
      <c r="B383" s="92" t="s">
        <v>78</v>
      </c>
      <c r="C383" s="93" t="s">
        <v>164</v>
      </c>
      <c r="D383" s="94" t="s">
        <v>70</v>
      </c>
      <c r="E383" s="93" t="s">
        <v>71</v>
      </c>
      <c r="F383" s="95">
        <v>43749.673148148227</v>
      </c>
      <c r="G383" s="95">
        <v>46262</v>
      </c>
      <c r="H383" s="94" t="s">
        <v>72</v>
      </c>
      <c r="I383" s="114">
        <v>79756275</v>
      </c>
      <c r="J383" s="115">
        <v>42281553</v>
      </c>
      <c r="K383" s="114">
        <v>42486019.121940956</v>
      </c>
      <c r="L383" s="115">
        <v>79756275</v>
      </c>
      <c r="M383" s="96">
        <v>0.52946799503700004</v>
      </c>
      <c r="N383" s="126">
        <v>13.7384663783</v>
      </c>
      <c r="O383" s="93" t="s">
        <v>73</v>
      </c>
      <c r="P383" s="127">
        <v>5.1999814700000001E-2</v>
      </c>
      <c r="Q383" s="97"/>
      <c r="R383" s="98"/>
    </row>
    <row r="384" spans="2:18" ht="14.25" customHeight="1">
      <c r="B384" s="92" t="s">
        <v>78</v>
      </c>
      <c r="C384" s="93" t="s">
        <v>164</v>
      </c>
      <c r="D384" s="94" t="s">
        <v>70</v>
      </c>
      <c r="E384" s="93" t="s">
        <v>71</v>
      </c>
      <c r="F384" s="95">
        <v>43717.662453703582</v>
      </c>
      <c r="G384" s="95">
        <v>46262</v>
      </c>
      <c r="H384" s="94" t="s">
        <v>72</v>
      </c>
      <c r="I384" s="114">
        <v>171899999</v>
      </c>
      <c r="J384" s="115">
        <v>90545548</v>
      </c>
      <c r="K384" s="114">
        <v>91015044.102167428</v>
      </c>
      <c r="L384" s="115">
        <v>171899999</v>
      </c>
      <c r="M384" s="96">
        <v>0.52945996885500002</v>
      </c>
      <c r="N384" s="126">
        <v>13.738863354299999</v>
      </c>
      <c r="O384" s="93" t="s">
        <v>73</v>
      </c>
      <c r="P384" s="127">
        <v>0.15720637370000001</v>
      </c>
      <c r="Q384" s="97"/>
      <c r="R384" s="98"/>
    </row>
    <row r="385" spans="2:18" ht="14.25" customHeight="1">
      <c r="B385" s="92" t="s">
        <v>78</v>
      </c>
      <c r="C385" s="93" t="s">
        <v>164</v>
      </c>
      <c r="D385" s="94" t="s">
        <v>70</v>
      </c>
      <c r="E385" s="93" t="s">
        <v>71</v>
      </c>
      <c r="F385" s="95">
        <v>43651.524907407351</v>
      </c>
      <c r="G385" s="95">
        <v>46037</v>
      </c>
      <c r="H385" s="94" t="s">
        <v>72</v>
      </c>
      <c r="I385" s="114">
        <v>81708791</v>
      </c>
      <c r="J385" s="115">
        <v>42176363</v>
      </c>
      <c r="K385" s="114">
        <v>42125848.889243811</v>
      </c>
      <c r="L385" s="115">
        <v>81708791</v>
      </c>
      <c r="M385" s="96">
        <v>0.54529819602399998</v>
      </c>
      <c r="N385" s="126">
        <v>13.2418493856</v>
      </c>
      <c r="O385" s="93" t="s">
        <v>73</v>
      </c>
      <c r="P385" s="127">
        <v>0.24644323730000001</v>
      </c>
      <c r="Q385" s="97"/>
      <c r="R385" s="98"/>
    </row>
    <row r="386" spans="2:18" ht="14.25" customHeight="1">
      <c r="B386" s="92" t="s">
        <v>78</v>
      </c>
      <c r="C386" s="93" t="s">
        <v>164</v>
      </c>
      <c r="D386" s="94" t="s">
        <v>70</v>
      </c>
      <c r="E386" s="93" t="s">
        <v>71</v>
      </c>
      <c r="F386" s="95">
        <v>43913.561249999795</v>
      </c>
      <c r="G386" s="95">
        <v>46262</v>
      </c>
      <c r="H386" s="94" t="s">
        <v>72</v>
      </c>
      <c r="I386" s="114">
        <v>73707388</v>
      </c>
      <c r="J386" s="115">
        <v>40242191</v>
      </c>
      <c r="K386" s="114">
        <v>40356368.445486695</v>
      </c>
      <c r="L386" s="115">
        <v>73707388</v>
      </c>
      <c r="M386" s="96">
        <v>0.58183064259100004</v>
      </c>
      <c r="N386" s="126">
        <v>13.9247004941</v>
      </c>
      <c r="O386" s="93" t="s">
        <v>73</v>
      </c>
      <c r="P386" s="127">
        <v>0.62363376820000005</v>
      </c>
      <c r="Q386" s="97"/>
      <c r="R386" s="98"/>
    </row>
    <row r="387" spans="2:18" ht="14.25" customHeight="1">
      <c r="B387" s="92" t="s">
        <v>78</v>
      </c>
      <c r="C387" s="93" t="s">
        <v>164</v>
      </c>
      <c r="D387" s="94" t="s">
        <v>70</v>
      </c>
      <c r="E387" s="93" t="s">
        <v>71</v>
      </c>
      <c r="F387" s="95">
        <v>43501.670254629571</v>
      </c>
      <c r="G387" s="95">
        <v>45183</v>
      </c>
      <c r="H387" s="94" t="s">
        <v>72</v>
      </c>
      <c r="I387" s="114">
        <v>164812442</v>
      </c>
      <c r="J387" s="115">
        <v>105064052</v>
      </c>
      <c r="K387" s="114">
        <v>103527107.14737777</v>
      </c>
      <c r="L387" s="115">
        <v>164812442</v>
      </c>
      <c r="M387" s="96">
        <v>0.53822642311699997</v>
      </c>
      <c r="N387" s="126">
        <v>13.6136342862</v>
      </c>
      <c r="O387" s="93" t="s">
        <v>73</v>
      </c>
      <c r="P387" s="127">
        <v>0.24301797950000001</v>
      </c>
      <c r="Q387" s="97"/>
      <c r="R387" s="98"/>
    </row>
    <row r="388" spans="2:18" ht="14.25" customHeight="1">
      <c r="B388" s="92" t="s">
        <v>78</v>
      </c>
      <c r="C388" s="93" t="s">
        <v>164</v>
      </c>
      <c r="D388" s="94" t="s">
        <v>70</v>
      </c>
      <c r="E388" s="93" t="s">
        <v>71</v>
      </c>
      <c r="F388" s="95">
        <v>43861.551365740597</v>
      </c>
      <c r="G388" s="95">
        <v>44672</v>
      </c>
      <c r="H388" s="94" t="s">
        <v>72</v>
      </c>
      <c r="I388" s="114">
        <v>320119864</v>
      </c>
      <c r="J388" s="115">
        <v>257484932</v>
      </c>
      <c r="K388" s="114">
        <v>262161335.31110263</v>
      </c>
      <c r="L388" s="115">
        <v>320119864</v>
      </c>
      <c r="M388" s="96">
        <v>0.78019942846000001</v>
      </c>
      <c r="N388" s="126">
        <v>15.0239842911</v>
      </c>
      <c r="O388" s="93" t="s">
        <v>73</v>
      </c>
      <c r="P388" s="127">
        <v>2.1566396500000001E-2</v>
      </c>
      <c r="Q388" s="97"/>
      <c r="R388" s="98"/>
    </row>
    <row r="389" spans="2:18" ht="14.25" customHeight="1">
      <c r="B389" s="92" t="s">
        <v>78</v>
      </c>
      <c r="C389" s="93" t="s">
        <v>164</v>
      </c>
      <c r="D389" s="94" t="s">
        <v>70</v>
      </c>
      <c r="E389" s="93" t="s">
        <v>71</v>
      </c>
      <c r="F389" s="95">
        <v>43775.559386574198</v>
      </c>
      <c r="G389" s="95">
        <v>46252</v>
      </c>
      <c r="H389" s="94" t="s">
        <v>72</v>
      </c>
      <c r="I389" s="114">
        <v>377583552</v>
      </c>
      <c r="J389" s="115">
        <v>202639729</v>
      </c>
      <c r="K389" s="114">
        <v>201800212.4393259</v>
      </c>
      <c r="L389" s="115">
        <v>377583552</v>
      </c>
      <c r="M389" s="96">
        <v>0.53269813719299997</v>
      </c>
      <c r="N389" s="126">
        <v>13.731019115100001</v>
      </c>
      <c r="O389" s="93" t="s">
        <v>73</v>
      </c>
      <c r="P389" s="127">
        <v>5.0804989199999998E-2</v>
      </c>
      <c r="Q389" s="97"/>
      <c r="R389" s="98"/>
    </row>
    <row r="390" spans="2:18" ht="14.25" customHeight="1">
      <c r="B390" s="92" t="s">
        <v>78</v>
      </c>
      <c r="C390" s="93" t="s">
        <v>164</v>
      </c>
      <c r="D390" s="94" t="s">
        <v>70</v>
      </c>
      <c r="E390" s="93" t="s">
        <v>71</v>
      </c>
      <c r="F390" s="95">
        <v>43250.668043981306</v>
      </c>
      <c r="G390" s="95">
        <v>44579</v>
      </c>
      <c r="H390" s="94" t="s">
        <v>72</v>
      </c>
      <c r="I390" s="114">
        <v>3196715</v>
      </c>
      <c r="J390" s="115">
        <v>2233508</v>
      </c>
      <c r="K390" s="114">
        <v>2172572.5182107673</v>
      </c>
      <c r="L390" s="115">
        <v>3196715</v>
      </c>
      <c r="M390" s="96">
        <v>0.52946506475599997</v>
      </c>
      <c r="N390" s="126">
        <v>13.7386119845</v>
      </c>
      <c r="O390" s="93" t="s">
        <v>73</v>
      </c>
      <c r="P390" s="127">
        <v>0.1088362344</v>
      </c>
      <c r="Q390" s="97"/>
      <c r="R390" s="98"/>
    </row>
    <row r="391" spans="2:18" ht="14.25" customHeight="1">
      <c r="B391" s="92" t="s">
        <v>78</v>
      </c>
      <c r="C391" s="93" t="s">
        <v>164</v>
      </c>
      <c r="D391" s="94" t="s">
        <v>70</v>
      </c>
      <c r="E391" s="93" t="s">
        <v>71</v>
      </c>
      <c r="F391" s="95">
        <v>43739.654756944627</v>
      </c>
      <c r="G391" s="95">
        <v>46262</v>
      </c>
      <c r="H391" s="94" t="s">
        <v>72</v>
      </c>
      <c r="I391" s="114">
        <v>347509510</v>
      </c>
      <c r="J391" s="115">
        <v>183522674</v>
      </c>
      <c r="K391" s="114">
        <v>185064444.89830345</v>
      </c>
      <c r="L391" s="115">
        <v>347509510</v>
      </c>
      <c r="M391" s="96">
        <v>0.54752134813800002</v>
      </c>
      <c r="N391" s="126">
        <v>13.7999962939</v>
      </c>
      <c r="O391" s="93" t="s">
        <v>73</v>
      </c>
      <c r="P391" s="127">
        <v>4.8258342500000002E-2</v>
      </c>
      <c r="Q391" s="97"/>
      <c r="R391" s="98"/>
    </row>
    <row r="392" spans="2:18" ht="14.25" customHeight="1">
      <c r="B392" s="92" t="s">
        <v>78</v>
      </c>
      <c r="C392" s="93" t="s">
        <v>164</v>
      </c>
      <c r="D392" s="94" t="s">
        <v>70</v>
      </c>
      <c r="E392" s="93" t="s">
        <v>71</v>
      </c>
      <c r="F392" s="95">
        <v>43712.539837962948</v>
      </c>
      <c r="G392" s="95">
        <v>46262</v>
      </c>
      <c r="H392" s="94" t="s">
        <v>72</v>
      </c>
      <c r="I392" s="114">
        <v>410650016</v>
      </c>
      <c r="J392" s="115">
        <v>215920376</v>
      </c>
      <c r="K392" s="114">
        <v>217423161.07550871</v>
      </c>
      <c r="L392" s="115">
        <v>410650016</v>
      </c>
      <c r="M392" s="96">
        <v>0.51556079062799998</v>
      </c>
      <c r="N392" s="126">
        <v>15.583854156999999</v>
      </c>
      <c r="O392" s="93" t="s">
        <v>73</v>
      </c>
      <c r="P392" s="127">
        <v>5.0374295899999998E-2</v>
      </c>
      <c r="Q392" s="97"/>
      <c r="R392" s="98"/>
    </row>
    <row r="393" spans="2:18" ht="14.25" customHeight="1">
      <c r="B393" s="92" t="s">
        <v>78</v>
      </c>
      <c r="C393" s="93" t="s">
        <v>164</v>
      </c>
      <c r="D393" s="94" t="s">
        <v>70</v>
      </c>
      <c r="E393" s="93" t="s">
        <v>71</v>
      </c>
      <c r="F393" s="95">
        <v>43564.69840277778</v>
      </c>
      <c r="G393" s="95">
        <v>45726</v>
      </c>
      <c r="H393" s="94" t="s">
        <v>72</v>
      </c>
      <c r="I393" s="114">
        <v>182462323</v>
      </c>
      <c r="J393" s="115">
        <v>103067120</v>
      </c>
      <c r="K393" s="114">
        <v>102563956.06111142</v>
      </c>
      <c r="L393" s="115">
        <v>182462323</v>
      </c>
      <c r="M393" s="96">
        <v>0.81894741561899997</v>
      </c>
      <c r="N393" s="126">
        <v>11.571257730699999</v>
      </c>
      <c r="O393" s="93" t="s">
        <v>73</v>
      </c>
      <c r="P393" s="127">
        <v>0.3134938055</v>
      </c>
      <c r="Q393" s="97"/>
      <c r="R393" s="98"/>
    </row>
    <row r="394" spans="2:18" ht="14.25" customHeight="1">
      <c r="B394" s="92" t="s">
        <v>78</v>
      </c>
      <c r="C394" s="93" t="s">
        <v>164</v>
      </c>
      <c r="D394" s="94" t="s">
        <v>70</v>
      </c>
      <c r="E394" s="93" t="s">
        <v>71</v>
      </c>
      <c r="F394" s="95">
        <v>43896.456817129627</v>
      </c>
      <c r="G394" s="95">
        <v>46366</v>
      </c>
      <c r="H394" s="94" t="s">
        <v>72</v>
      </c>
      <c r="I394" s="114">
        <v>85036436</v>
      </c>
      <c r="J394" s="115">
        <v>46474769</v>
      </c>
      <c r="K394" s="114">
        <v>46371695.47425025</v>
      </c>
      <c r="L394" s="115">
        <v>85036436</v>
      </c>
      <c r="M394" s="96">
        <v>0.62815104182100001</v>
      </c>
      <c r="N394" s="126">
        <v>13.221081499</v>
      </c>
      <c r="O394" s="93" t="s">
        <v>73</v>
      </c>
      <c r="P394" s="127">
        <v>0.1237982205</v>
      </c>
      <c r="Q394" s="97"/>
      <c r="R394" s="98"/>
    </row>
    <row r="395" spans="2:18" ht="14.25" customHeight="1">
      <c r="B395" s="92" t="s">
        <v>78</v>
      </c>
      <c r="C395" s="93" t="s">
        <v>164</v>
      </c>
      <c r="D395" s="94" t="s">
        <v>70</v>
      </c>
      <c r="E395" s="93" t="s">
        <v>71</v>
      </c>
      <c r="F395" s="95">
        <v>43815.66230324097</v>
      </c>
      <c r="G395" s="95">
        <v>43991</v>
      </c>
      <c r="H395" s="94" t="s">
        <v>72</v>
      </c>
      <c r="I395" s="114">
        <v>642167265</v>
      </c>
      <c r="J395" s="115">
        <v>605661633</v>
      </c>
      <c r="K395" s="114">
        <v>627391588.38730454</v>
      </c>
      <c r="L395" s="115">
        <v>642167265</v>
      </c>
      <c r="M395" s="96">
        <v>0.53445180906400003</v>
      </c>
      <c r="N395" s="126">
        <v>13.6131715426</v>
      </c>
      <c r="O395" s="93" t="s">
        <v>73</v>
      </c>
      <c r="P395" s="127">
        <v>0.24131367989999999</v>
      </c>
      <c r="Q395" s="97"/>
      <c r="R395" s="98"/>
    </row>
    <row r="396" spans="2:18" ht="14.25" customHeight="1">
      <c r="B396" s="92" t="s">
        <v>78</v>
      </c>
      <c r="C396" s="93" t="s">
        <v>164</v>
      </c>
      <c r="D396" s="94" t="s">
        <v>70</v>
      </c>
      <c r="E396" s="93" t="s">
        <v>71</v>
      </c>
      <c r="F396" s="95">
        <v>43427.635891203769</v>
      </c>
      <c r="G396" s="95">
        <v>44215</v>
      </c>
      <c r="H396" s="94" t="s">
        <v>72</v>
      </c>
      <c r="I396" s="114">
        <v>17375476</v>
      </c>
      <c r="J396" s="115">
        <v>13646618</v>
      </c>
      <c r="K396" s="114">
        <v>13568451.544316249</v>
      </c>
      <c r="L396" s="115">
        <v>17375476</v>
      </c>
      <c r="M396" s="96">
        <v>0.67962659111299994</v>
      </c>
      <c r="N396" s="126">
        <v>13.099631517700001</v>
      </c>
      <c r="O396" s="93" t="s">
        <v>73</v>
      </c>
      <c r="P396" s="127">
        <v>2.5979727999999999E-3</v>
      </c>
      <c r="Q396" s="97"/>
      <c r="R396" s="98"/>
    </row>
    <row r="397" spans="2:18" ht="14.25" customHeight="1">
      <c r="B397" s="99" t="s">
        <v>165</v>
      </c>
      <c r="C397" s="100"/>
      <c r="D397" s="100"/>
      <c r="E397" s="100"/>
      <c r="F397" s="100"/>
      <c r="G397" s="100"/>
      <c r="H397" s="94"/>
      <c r="I397" s="116">
        <v>13672578802</v>
      </c>
      <c r="J397" s="117">
        <v>8279219188</v>
      </c>
      <c r="K397" s="116">
        <v>8318240050.2448006</v>
      </c>
      <c r="L397" s="117">
        <v>13672578802</v>
      </c>
      <c r="M397" s="97"/>
      <c r="N397" s="128"/>
      <c r="O397" s="97"/>
      <c r="P397" s="129">
        <v>9.9469920881999982</v>
      </c>
      <c r="Q397" s="100"/>
      <c r="R397" s="101"/>
    </row>
    <row r="398" spans="2:18" ht="14.25" customHeight="1">
      <c r="B398" s="92" t="s">
        <v>78</v>
      </c>
      <c r="C398" s="93" t="s">
        <v>109</v>
      </c>
      <c r="D398" s="94" t="s">
        <v>70</v>
      </c>
      <c r="E398" s="93" t="s">
        <v>71</v>
      </c>
      <c r="F398" s="95">
        <v>43920.589560185093</v>
      </c>
      <c r="G398" s="95">
        <v>45362</v>
      </c>
      <c r="H398" s="94" t="s">
        <v>72</v>
      </c>
      <c r="I398" s="114">
        <v>1806734904</v>
      </c>
      <c r="J398" s="115">
        <v>1335582870</v>
      </c>
      <c r="K398" s="114">
        <v>1335907684.9563749</v>
      </c>
      <c r="L398" s="115">
        <v>1806734904</v>
      </c>
      <c r="M398" s="96">
        <v>0.73070276391599998</v>
      </c>
      <c r="N398" s="126">
        <v>9.1342388308999993</v>
      </c>
      <c r="O398" s="93" t="s">
        <v>73</v>
      </c>
      <c r="P398" s="127">
        <v>0.42293126660000002</v>
      </c>
      <c r="Q398" s="97"/>
      <c r="R398" s="98"/>
    </row>
    <row r="399" spans="2:18" ht="14.25" customHeight="1">
      <c r="B399" s="92" t="s">
        <v>78</v>
      </c>
      <c r="C399" s="93" t="s">
        <v>109</v>
      </c>
      <c r="D399" s="94" t="s">
        <v>70</v>
      </c>
      <c r="E399" s="93" t="s">
        <v>71</v>
      </c>
      <c r="F399" s="95">
        <v>43914.563935185317</v>
      </c>
      <c r="G399" s="95">
        <v>45362</v>
      </c>
      <c r="H399" s="94" t="s">
        <v>72</v>
      </c>
      <c r="I399" s="114">
        <v>1613544872</v>
      </c>
      <c r="J399" s="115">
        <v>1204029639</v>
      </c>
      <c r="K399" s="114">
        <v>1206006408.7888873</v>
      </c>
      <c r="L399" s="115">
        <v>1613544872</v>
      </c>
      <c r="M399" s="96">
        <v>0.73940437083400001</v>
      </c>
      <c r="N399" s="126">
        <v>9.2815659659000005</v>
      </c>
      <c r="O399" s="93" t="s">
        <v>73</v>
      </c>
      <c r="P399" s="127">
        <v>1.5974849358000001</v>
      </c>
      <c r="Q399" s="97"/>
      <c r="R399" s="98"/>
    </row>
    <row r="400" spans="2:18" ht="14.25" customHeight="1">
      <c r="B400" s="92" t="s">
        <v>78</v>
      </c>
      <c r="C400" s="93" t="s">
        <v>109</v>
      </c>
      <c r="D400" s="94" t="s">
        <v>70</v>
      </c>
      <c r="E400" s="93" t="s">
        <v>71</v>
      </c>
      <c r="F400" s="95">
        <v>43829.52427083347</v>
      </c>
      <c r="G400" s="95">
        <v>45377</v>
      </c>
      <c r="H400" s="94" t="s">
        <v>72</v>
      </c>
      <c r="I400" s="114">
        <v>569666196</v>
      </c>
      <c r="J400" s="115">
        <v>414188685</v>
      </c>
      <c r="K400" s="114">
        <v>414200367.88377523</v>
      </c>
      <c r="L400" s="115">
        <v>569666196</v>
      </c>
      <c r="M400" s="96">
        <v>0.74742663170800006</v>
      </c>
      <c r="N400" s="126">
        <v>8.9302882976000006</v>
      </c>
      <c r="O400" s="93" t="s">
        <v>73</v>
      </c>
      <c r="P400" s="127">
        <v>1.4421483552000001</v>
      </c>
      <c r="Q400" s="97"/>
      <c r="R400" s="98"/>
    </row>
    <row r="401" spans="2:18" ht="14.25" customHeight="1">
      <c r="B401" s="92" t="s">
        <v>78</v>
      </c>
      <c r="C401" s="93" t="s">
        <v>109</v>
      </c>
      <c r="D401" s="94" t="s">
        <v>70</v>
      </c>
      <c r="E401" s="93" t="s">
        <v>71</v>
      </c>
      <c r="F401" s="95">
        <v>43916.547222222202</v>
      </c>
      <c r="G401" s="95">
        <v>45362</v>
      </c>
      <c r="H401" s="94" t="s">
        <v>72</v>
      </c>
      <c r="I401" s="114">
        <v>276180106</v>
      </c>
      <c r="J401" s="115">
        <v>204698089</v>
      </c>
      <c r="K401" s="114">
        <v>204944108.90156472</v>
      </c>
      <c r="L401" s="115">
        <v>276180106</v>
      </c>
      <c r="M401" s="96">
        <v>0.727093113111</v>
      </c>
      <c r="N401" s="126">
        <v>9.1760162016999995</v>
      </c>
      <c r="O401" s="93" t="s">
        <v>73</v>
      </c>
      <c r="P401" s="127">
        <v>0.49530282339999998</v>
      </c>
      <c r="Q401" s="97"/>
      <c r="R401" s="98"/>
    </row>
    <row r="402" spans="2:18" ht="14.25" customHeight="1">
      <c r="B402" s="92" t="s">
        <v>78</v>
      </c>
      <c r="C402" s="93" t="s">
        <v>109</v>
      </c>
      <c r="D402" s="94" t="s">
        <v>70</v>
      </c>
      <c r="E402" s="93" t="s">
        <v>71</v>
      </c>
      <c r="F402" s="95">
        <v>43892.662210647948</v>
      </c>
      <c r="G402" s="95">
        <v>45362</v>
      </c>
      <c r="H402" s="94" t="s">
        <v>72</v>
      </c>
      <c r="I402" s="114">
        <v>13829320</v>
      </c>
      <c r="J402" s="115">
        <v>10204659</v>
      </c>
      <c r="K402" s="114">
        <v>10051533.733224332</v>
      </c>
      <c r="L402" s="115">
        <v>13829320</v>
      </c>
      <c r="M402" s="96">
        <v>0.74206687755300005</v>
      </c>
      <c r="N402" s="126">
        <v>9.1643878873000002</v>
      </c>
      <c r="O402" s="93" t="s">
        <v>73</v>
      </c>
      <c r="P402" s="127">
        <v>0.2450731666</v>
      </c>
      <c r="Q402" s="97"/>
      <c r="R402" s="98"/>
    </row>
    <row r="403" spans="2:18" ht="14.25" customHeight="1">
      <c r="B403" s="92" t="s">
        <v>78</v>
      </c>
      <c r="C403" s="93" t="s">
        <v>109</v>
      </c>
      <c r="D403" s="94" t="s">
        <v>70</v>
      </c>
      <c r="E403" s="93" t="s">
        <v>71</v>
      </c>
      <c r="F403" s="95">
        <v>43916.547800926026</v>
      </c>
      <c r="G403" s="95">
        <v>45377</v>
      </c>
      <c r="H403" s="94" t="s">
        <v>72</v>
      </c>
      <c r="I403" s="114">
        <v>952172599</v>
      </c>
      <c r="J403" s="115">
        <v>700000002</v>
      </c>
      <c r="K403" s="114">
        <v>700853962.11257899</v>
      </c>
      <c r="L403" s="115">
        <v>952172599</v>
      </c>
      <c r="M403" s="96">
        <v>0.72682776399899995</v>
      </c>
      <c r="N403" s="126">
        <v>9.3075765440999998</v>
      </c>
      <c r="O403" s="93" t="s">
        <v>73</v>
      </c>
      <c r="P403" s="127">
        <v>1.2019673099999999E-2</v>
      </c>
      <c r="Q403" s="97"/>
      <c r="R403" s="98"/>
    </row>
    <row r="404" spans="2:18" ht="14.25" customHeight="1">
      <c r="B404" s="92" t="s">
        <v>78</v>
      </c>
      <c r="C404" s="93" t="s">
        <v>109</v>
      </c>
      <c r="D404" s="94" t="s">
        <v>70</v>
      </c>
      <c r="E404" s="93" t="s">
        <v>71</v>
      </c>
      <c r="F404" s="95">
        <v>43894.58869212959</v>
      </c>
      <c r="G404" s="95">
        <v>45362</v>
      </c>
      <c r="H404" s="94" t="s">
        <v>72</v>
      </c>
      <c r="I404" s="114">
        <v>484026032</v>
      </c>
      <c r="J404" s="115">
        <v>359241854</v>
      </c>
      <c r="K404" s="114">
        <v>353679159.38970888</v>
      </c>
      <c r="L404" s="115">
        <v>484026032</v>
      </c>
      <c r="M404" s="96">
        <v>0.73605768833200003</v>
      </c>
      <c r="N404" s="126">
        <v>9.3082932540000005</v>
      </c>
      <c r="O404" s="93" t="s">
        <v>73</v>
      </c>
      <c r="P404" s="127">
        <v>0.83808459170000005</v>
      </c>
      <c r="Q404" s="97"/>
      <c r="R404" s="98"/>
    </row>
    <row r="405" spans="2:18" ht="14.25" customHeight="1">
      <c r="B405" s="99" t="s">
        <v>110</v>
      </c>
      <c r="C405" s="100"/>
      <c r="D405" s="100"/>
      <c r="E405" s="100"/>
      <c r="F405" s="100"/>
      <c r="G405" s="100"/>
      <c r="H405" s="94"/>
      <c r="I405" s="116">
        <v>5716154029</v>
      </c>
      <c r="J405" s="117">
        <v>4227945798</v>
      </c>
      <c r="K405" s="116">
        <v>4225643225.7661142</v>
      </c>
      <c r="L405" s="117">
        <v>5716154029</v>
      </c>
      <c r="M405" s="97"/>
      <c r="N405" s="128"/>
      <c r="O405" s="97"/>
      <c r="P405" s="129">
        <v>5.0530448124000005</v>
      </c>
      <c r="Q405" s="100"/>
      <c r="R405" s="101"/>
    </row>
    <row r="406" spans="2:18" ht="14.25" customHeight="1">
      <c r="B406" s="92" t="s">
        <v>69</v>
      </c>
      <c r="C406" s="93" t="s">
        <v>216</v>
      </c>
      <c r="D406" s="94" t="s">
        <v>70</v>
      </c>
      <c r="E406" s="93" t="s">
        <v>71</v>
      </c>
      <c r="F406" s="95">
        <v>43763.655810185242</v>
      </c>
      <c r="G406" s="95">
        <v>44354</v>
      </c>
      <c r="H406" s="94" t="s">
        <v>72</v>
      </c>
      <c r="I406" s="114">
        <v>173013699</v>
      </c>
      <c r="J406" s="115">
        <v>151752754</v>
      </c>
      <c r="K406" s="114">
        <v>150962108.87851942</v>
      </c>
      <c r="L406" s="115">
        <v>173013699</v>
      </c>
      <c r="M406" s="96">
        <v>0.88917671700500001</v>
      </c>
      <c r="N406" s="126">
        <v>9.0413188978000001</v>
      </c>
      <c r="O406" s="93" t="s">
        <v>73</v>
      </c>
      <c r="P406" s="127">
        <v>6.0173742600000003E-2</v>
      </c>
      <c r="Q406" s="97"/>
      <c r="R406" s="98"/>
    </row>
    <row r="407" spans="2:18" ht="14.25" customHeight="1">
      <c r="B407" s="92" t="s">
        <v>69</v>
      </c>
      <c r="C407" s="93" t="s">
        <v>216</v>
      </c>
      <c r="D407" s="94" t="s">
        <v>70</v>
      </c>
      <c r="E407" s="93" t="s">
        <v>71</v>
      </c>
      <c r="F407" s="95">
        <v>43850.650787036866</v>
      </c>
      <c r="G407" s="95">
        <v>44382</v>
      </c>
      <c r="H407" s="94" t="s">
        <v>72</v>
      </c>
      <c r="I407" s="114">
        <v>114191781</v>
      </c>
      <c r="J407" s="115">
        <v>99386963</v>
      </c>
      <c r="K407" s="114">
        <v>101338378.1619527</v>
      </c>
      <c r="L407" s="115">
        <v>114191781</v>
      </c>
      <c r="M407" s="96">
        <v>0.76942440595600003</v>
      </c>
      <c r="N407" s="126">
        <v>10.3812683588</v>
      </c>
      <c r="O407" s="93" t="s">
        <v>73</v>
      </c>
      <c r="P407" s="127">
        <v>0.59805295120000002</v>
      </c>
      <c r="Q407" s="97"/>
      <c r="R407" s="98"/>
    </row>
    <row r="408" spans="2:18" ht="14.25" customHeight="1">
      <c r="B408" s="92" t="s">
        <v>69</v>
      </c>
      <c r="C408" s="93" t="s">
        <v>216</v>
      </c>
      <c r="D408" s="94" t="s">
        <v>70</v>
      </c>
      <c r="E408" s="93" t="s">
        <v>71</v>
      </c>
      <c r="F408" s="95">
        <v>43507.678206018638</v>
      </c>
      <c r="G408" s="95">
        <v>45126</v>
      </c>
      <c r="H408" s="94" t="s">
        <v>72</v>
      </c>
      <c r="I408" s="114">
        <v>212532534</v>
      </c>
      <c r="J408" s="115">
        <v>147001628</v>
      </c>
      <c r="K408" s="114">
        <v>149763944.64594513</v>
      </c>
      <c r="L408" s="115">
        <v>212532534</v>
      </c>
      <c r="M408" s="96">
        <v>0.87254425372699995</v>
      </c>
      <c r="N408" s="126">
        <v>9.0413192276000007</v>
      </c>
      <c r="O408" s="93" t="s">
        <v>73</v>
      </c>
      <c r="P408" s="127">
        <v>0.1805212273</v>
      </c>
      <c r="Q408" s="97"/>
      <c r="R408" s="98"/>
    </row>
    <row r="409" spans="2:18" ht="14.25" customHeight="1">
      <c r="B409" s="92" t="s">
        <v>69</v>
      </c>
      <c r="C409" s="93" t="s">
        <v>216</v>
      </c>
      <c r="D409" s="94" t="s">
        <v>70</v>
      </c>
      <c r="E409" s="93" t="s">
        <v>71</v>
      </c>
      <c r="F409" s="95">
        <v>43763.656840277836</v>
      </c>
      <c r="G409" s="95">
        <v>44354</v>
      </c>
      <c r="H409" s="94" t="s">
        <v>72</v>
      </c>
      <c r="I409" s="114">
        <v>173013699</v>
      </c>
      <c r="J409" s="115">
        <v>151752754</v>
      </c>
      <c r="K409" s="114">
        <v>150962108.87851942</v>
      </c>
      <c r="L409" s="115">
        <v>173013699</v>
      </c>
      <c r="M409" s="96">
        <v>0.88744021044700006</v>
      </c>
      <c r="N409" s="126">
        <v>10.5126563521</v>
      </c>
      <c r="O409" s="93" t="s">
        <v>73</v>
      </c>
      <c r="P409" s="127">
        <v>0.1211809277</v>
      </c>
      <c r="Q409" s="97"/>
      <c r="R409" s="98"/>
    </row>
    <row r="410" spans="2:18" ht="14.25" customHeight="1">
      <c r="B410" s="92" t="s">
        <v>69</v>
      </c>
      <c r="C410" s="93" t="s">
        <v>216</v>
      </c>
      <c r="D410" s="94" t="s">
        <v>70</v>
      </c>
      <c r="E410" s="93" t="s">
        <v>71</v>
      </c>
      <c r="F410" s="95">
        <v>43469.716273148078</v>
      </c>
      <c r="G410" s="95">
        <v>44564</v>
      </c>
      <c r="H410" s="94" t="s">
        <v>72</v>
      </c>
      <c r="I410" s="114">
        <v>650000000</v>
      </c>
      <c r="J410" s="115">
        <v>500000000</v>
      </c>
      <c r="K410" s="114">
        <v>500125863.87163782</v>
      </c>
      <c r="L410" s="115">
        <v>650000000</v>
      </c>
      <c r="M410" s="96">
        <v>0.70466361938699995</v>
      </c>
      <c r="N410" s="126">
        <v>10.332669683100001</v>
      </c>
      <c r="O410" s="93" t="s">
        <v>73</v>
      </c>
      <c r="P410" s="127">
        <v>0.1790884566</v>
      </c>
      <c r="Q410" s="97"/>
      <c r="R410" s="98"/>
    </row>
    <row r="411" spans="2:18" ht="14.25" customHeight="1">
      <c r="B411" s="92" t="s">
        <v>69</v>
      </c>
      <c r="C411" s="93" t="s">
        <v>216</v>
      </c>
      <c r="D411" s="94" t="s">
        <v>70</v>
      </c>
      <c r="E411" s="93" t="s">
        <v>71</v>
      </c>
      <c r="F411" s="95">
        <v>43858.76884259237</v>
      </c>
      <c r="G411" s="95">
        <v>44235</v>
      </c>
      <c r="H411" s="94" t="s">
        <v>72</v>
      </c>
      <c r="I411" s="114">
        <v>108779454</v>
      </c>
      <c r="J411" s="115">
        <v>98870069</v>
      </c>
      <c r="K411" s="114">
        <v>100513748.2615546</v>
      </c>
      <c r="L411" s="115">
        <v>108779454</v>
      </c>
      <c r="M411" s="96">
        <v>0.87254425372699995</v>
      </c>
      <c r="N411" s="126">
        <v>9.0413192276000007</v>
      </c>
      <c r="O411" s="93" t="s">
        <v>73</v>
      </c>
      <c r="P411" s="127">
        <v>0.1805212273</v>
      </c>
      <c r="Q411" s="97"/>
      <c r="R411" s="98"/>
    </row>
    <row r="412" spans="2:18" ht="14.25" customHeight="1">
      <c r="B412" s="92" t="s">
        <v>69</v>
      </c>
      <c r="C412" s="93" t="s">
        <v>216</v>
      </c>
      <c r="D412" s="94" t="s">
        <v>70</v>
      </c>
      <c r="E412" s="93" t="s">
        <v>71</v>
      </c>
      <c r="F412" s="95">
        <v>43651.599328703713</v>
      </c>
      <c r="G412" s="95">
        <v>44012</v>
      </c>
      <c r="H412" s="94" t="s">
        <v>72</v>
      </c>
      <c r="I412" s="114">
        <v>97338081</v>
      </c>
      <c r="J412" s="115">
        <v>88744884</v>
      </c>
      <c r="K412" s="114">
        <v>89828555.220742583</v>
      </c>
      <c r="L412" s="115">
        <v>97338081</v>
      </c>
      <c r="M412" s="96">
        <v>0.76942440595600003</v>
      </c>
      <c r="N412" s="126">
        <v>10.3812683588</v>
      </c>
      <c r="O412" s="93" t="s">
        <v>73</v>
      </c>
      <c r="P412" s="127">
        <v>0.59805295120000002</v>
      </c>
      <c r="Q412" s="97"/>
      <c r="R412" s="98"/>
    </row>
    <row r="413" spans="2:18" ht="14.25" customHeight="1">
      <c r="B413" s="92" t="s">
        <v>69</v>
      </c>
      <c r="C413" s="93" t="s">
        <v>216</v>
      </c>
      <c r="D413" s="94" t="s">
        <v>70</v>
      </c>
      <c r="E413" s="93" t="s">
        <v>71</v>
      </c>
      <c r="F413" s="95">
        <v>43843.696886573918</v>
      </c>
      <c r="G413" s="95">
        <v>44313</v>
      </c>
      <c r="H413" s="94" t="s">
        <v>72</v>
      </c>
      <c r="I413" s="114">
        <v>169352057</v>
      </c>
      <c r="J413" s="115">
        <v>150463505</v>
      </c>
      <c r="K413" s="114">
        <v>150497554.36503786</v>
      </c>
      <c r="L413" s="115">
        <v>169352057</v>
      </c>
      <c r="M413" s="96">
        <v>0.92401409057999995</v>
      </c>
      <c r="N413" s="126">
        <v>10.023687708100001</v>
      </c>
      <c r="O413" s="93" t="s">
        <v>73</v>
      </c>
      <c r="P413" s="127">
        <v>0.1201948312</v>
      </c>
      <c r="Q413" s="97"/>
      <c r="R413" s="98"/>
    </row>
    <row r="414" spans="2:18" ht="14.25" customHeight="1">
      <c r="B414" s="92" t="s">
        <v>69</v>
      </c>
      <c r="C414" s="93" t="s">
        <v>216</v>
      </c>
      <c r="D414" s="94" t="s">
        <v>70</v>
      </c>
      <c r="E414" s="93" t="s">
        <v>71</v>
      </c>
      <c r="F414" s="95">
        <v>43469.716840277892</v>
      </c>
      <c r="G414" s="95">
        <v>44564</v>
      </c>
      <c r="H414" s="94" t="s">
        <v>72</v>
      </c>
      <c r="I414" s="114">
        <v>650000000</v>
      </c>
      <c r="J414" s="115">
        <v>500000000</v>
      </c>
      <c r="K414" s="114">
        <v>500125863.87163782</v>
      </c>
      <c r="L414" s="115">
        <v>650000000</v>
      </c>
      <c r="M414" s="96">
        <v>0.92285110100699996</v>
      </c>
      <c r="N414" s="126">
        <v>10.112312058600001</v>
      </c>
      <c r="O414" s="93" t="s">
        <v>73</v>
      </c>
      <c r="P414" s="127">
        <v>0.1074174252</v>
      </c>
      <c r="Q414" s="97"/>
      <c r="R414" s="98"/>
    </row>
    <row r="415" spans="2:18" ht="14.25" customHeight="1">
      <c r="B415" s="92" t="s">
        <v>69</v>
      </c>
      <c r="C415" s="93" t="s">
        <v>216</v>
      </c>
      <c r="D415" s="94" t="s">
        <v>70</v>
      </c>
      <c r="E415" s="93" t="s">
        <v>71</v>
      </c>
      <c r="F415" s="95">
        <v>43913.704687499907</v>
      </c>
      <c r="G415" s="95">
        <v>44585</v>
      </c>
      <c r="H415" s="94" t="s">
        <v>72</v>
      </c>
      <c r="I415" s="114">
        <v>197395377</v>
      </c>
      <c r="J415" s="115">
        <v>164382732</v>
      </c>
      <c r="K415" s="114">
        <v>164774164.81559762</v>
      </c>
      <c r="L415" s="115">
        <v>197395377</v>
      </c>
      <c r="M415" s="96">
        <v>0.88866682242299999</v>
      </c>
      <c r="N415" s="126">
        <v>10.2462934744</v>
      </c>
      <c r="O415" s="93" t="s">
        <v>73</v>
      </c>
      <c r="P415" s="127">
        <v>0.1799657107</v>
      </c>
      <c r="Q415" s="97"/>
      <c r="R415" s="98"/>
    </row>
    <row r="416" spans="2:18" ht="14.25" customHeight="1">
      <c r="B416" s="92" t="s">
        <v>69</v>
      </c>
      <c r="C416" s="93" t="s">
        <v>216</v>
      </c>
      <c r="D416" s="94" t="s">
        <v>70</v>
      </c>
      <c r="E416" s="93" t="s">
        <v>71</v>
      </c>
      <c r="F416" s="95">
        <v>43763.654525463004</v>
      </c>
      <c r="G416" s="95">
        <v>44354</v>
      </c>
      <c r="H416" s="94" t="s">
        <v>72</v>
      </c>
      <c r="I416" s="114">
        <v>173013699</v>
      </c>
      <c r="J416" s="115">
        <v>151752754</v>
      </c>
      <c r="K416" s="114">
        <v>150962108.87851942</v>
      </c>
      <c r="L416" s="115">
        <v>173013699</v>
      </c>
      <c r="M416" s="96">
        <v>0.76942440595600003</v>
      </c>
      <c r="N416" s="126">
        <v>10.3812683588</v>
      </c>
      <c r="O416" s="93" t="s">
        <v>73</v>
      </c>
      <c r="P416" s="127">
        <v>0.59805295120000002</v>
      </c>
      <c r="Q416" s="97"/>
      <c r="R416" s="98"/>
    </row>
    <row r="417" spans="2:18" ht="14.25" customHeight="1">
      <c r="B417" s="92" t="s">
        <v>69</v>
      </c>
      <c r="C417" s="93" t="s">
        <v>216</v>
      </c>
      <c r="D417" s="94" t="s">
        <v>70</v>
      </c>
      <c r="E417" s="93" t="s">
        <v>71</v>
      </c>
      <c r="F417" s="95">
        <v>43845.586493055336</v>
      </c>
      <c r="G417" s="95">
        <v>44354</v>
      </c>
      <c r="H417" s="94" t="s">
        <v>72</v>
      </c>
      <c r="I417" s="114">
        <v>56592466</v>
      </c>
      <c r="J417" s="115">
        <v>50488213</v>
      </c>
      <c r="K417" s="114">
        <v>50320703.125125125</v>
      </c>
      <c r="L417" s="115">
        <v>56592466</v>
      </c>
      <c r="M417" s="96">
        <v>0.83474176203999995</v>
      </c>
      <c r="N417" s="126">
        <v>11.462126043</v>
      </c>
      <c r="O417" s="93" t="s">
        <v>73</v>
      </c>
      <c r="P417" s="127">
        <v>0.1970377512</v>
      </c>
      <c r="Q417" s="97"/>
      <c r="R417" s="98"/>
    </row>
    <row r="418" spans="2:18" ht="14.25" customHeight="1">
      <c r="B418" s="92" t="s">
        <v>69</v>
      </c>
      <c r="C418" s="93" t="s">
        <v>216</v>
      </c>
      <c r="D418" s="94" t="s">
        <v>70</v>
      </c>
      <c r="E418" s="93" t="s">
        <v>71</v>
      </c>
      <c r="F418" s="95">
        <v>43469.717268518638</v>
      </c>
      <c r="G418" s="95">
        <v>44564</v>
      </c>
      <c r="H418" s="94" t="s">
        <v>72</v>
      </c>
      <c r="I418" s="114">
        <v>650000000</v>
      </c>
      <c r="J418" s="115">
        <v>500000000</v>
      </c>
      <c r="K418" s="114">
        <v>500125863.87163782</v>
      </c>
      <c r="L418" s="115">
        <v>650000000</v>
      </c>
      <c r="M418" s="96">
        <v>0.87254425372699995</v>
      </c>
      <c r="N418" s="126">
        <v>9.0413192276000007</v>
      </c>
      <c r="O418" s="93" t="s">
        <v>73</v>
      </c>
      <c r="P418" s="127">
        <v>0.1805212273</v>
      </c>
      <c r="Q418" s="97"/>
      <c r="R418" s="98"/>
    </row>
    <row r="419" spans="2:18" ht="14.25" customHeight="1">
      <c r="B419" s="99" t="s">
        <v>168</v>
      </c>
      <c r="C419" s="100"/>
      <c r="D419" s="100"/>
      <c r="E419" s="100"/>
      <c r="F419" s="100"/>
      <c r="G419" s="100"/>
      <c r="H419" s="94"/>
      <c r="I419" s="116">
        <v>3425222847</v>
      </c>
      <c r="J419" s="117">
        <v>2754596256</v>
      </c>
      <c r="K419" s="116">
        <v>2760300966.8464274</v>
      </c>
      <c r="L419" s="117">
        <v>3425222847</v>
      </c>
      <c r="M419" s="97"/>
      <c r="N419" s="128"/>
      <c r="O419" s="97"/>
      <c r="P419" s="129">
        <v>3.3007813806999997</v>
      </c>
      <c r="Q419" s="100"/>
      <c r="R419" s="101"/>
    </row>
    <row r="420" spans="2:18" ht="14.25" customHeight="1">
      <c r="B420" s="92" t="s">
        <v>78</v>
      </c>
      <c r="C420" s="93" t="s">
        <v>111</v>
      </c>
      <c r="D420" s="94" t="s">
        <v>70</v>
      </c>
      <c r="E420" s="93" t="s">
        <v>71</v>
      </c>
      <c r="F420" s="95">
        <v>43845.581990740742</v>
      </c>
      <c r="G420" s="95">
        <v>47269</v>
      </c>
      <c r="H420" s="94" t="s">
        <v>72</v>
      </c>
      <c r="I420" s="114">
        <v>1324761631</v>
      </c>
      <c r="J420" s="115">
        <v>689533204</v>
      </c>
      <c r="K420" s="114">
        <v>0</v>
      </c>
      <c r="L420" s="115">
        <v>1324761631</v>
      </c>
      <c r="M420" s="96">
        <v>0</v>
      </c>
      <c r="N420" s="126">
        <v>10.3513717671</v>
      </c>
      <c r="O420" s="93" t="s">
        <v>73</v>
      </c>
      <c r="P420" s="127">
        <v>0</v>
      </c>
      <c r="Q420" s="97"/>
      <c r="R420" s="98"/>
    </row>
    <row r="421" spans="2:18" ht="14.25" customHeight="1">
      <c r="B421" s="92" t="s">
        <v>78</v>
      </c>
      <c r="C421" s="93" t="s">
        <v>111</v>
      </c>
      <c r="D421" s="94" t="s">
        <v>70</v>
      </c>
      <c r="E421" s="93" t="s">
        <v>71</v>
      </c>
      <c r="F421" s="95">
        <v>43642.596828703703</v>
      </c>
      <c r="G421" s="95">
        <v>47269</v>
      </c>
      <c r="H421" s="94" t="s">
        <v>72</v>
      </c>
      <c r="I421" s="114">
        <v>3196931506</v>
      </c>
      <c r="J421" s="115">
        <v>1607013699</v>
      </c>
      <c r="K421" s="114">
        <v>1600005835.8436506</v>
      </c>
      <c r="L421" s="115">
        <v>3196931506</v>
      </c>
      <c r="M421" s="96">
        <v>0.50048173782899996</v>
      </c>
      <c r="N421" s="126">
        <v>10.471119535</v>
      </c>
      <c r="O421" s="93" t="s">
        <v>73</v>
      </c>
      <c r="P421" s="127">
        <v>1.9132947948000001</v>
      </c>
      <c r="Q421" s="97"/>
      <c r="R421" s="98"/>
    </row>
    <row r="422" spans="2:18" ht="14.25" customHeight="1">
      <c r="B422" s="92" t="s">
        <v>78</v>
      </c>
      <c r="C422" s="93" t="s">
        <v>111</v>
      </c>
      <c r="D422" s="94" t="s">
        <v>70</v>
      </c>
      <c r="E422" s="93" t="s">
        <v>71</v>
      </c>
      <c r="F422" s="95">
        <v>43783.624247685184</v>
      </c>
      <c r="G422" s="95">
        <v>47269</v>
      </c>
      <c r="H422" s="94" t="s">
        <v>72</v>
      </c>
      <c r="I422" s="114">
        <v>669945222</v>
      </c>
      <c r="J422" s="115">
        <v>344989322</v>
      </c>
      <c r="K422" s="114">
        <v>343639692.26316905</v>
      </c>
      <c r="L422" s="115">
        <v>669945222</v>
      </c>
      <c r="M422" s="96">
        <v>0.51293699988999997</v>
      </c>
      <c r="N422" s="126">
        <v>10.3837825303</v>
      </c>
      <c r="O422" s="93" t="s">
        <v>73</v>
      </c>
      <c r="P422" s="127">
        <v>0.4109260227</v>
      </c>
      <c r="Q422" s="97"/>
      <c r="R422" s="98"/>
    </row>
    <row r="423" spans="2:18" ht="14.25" customHeight="1">
      <c r="B423" s="92" t="s">
        <v>78</v>
      </c>
      <c r="C423" s="93" t="s">
        <v>111</v>
      </c>
      <c r="D423" s="94" t="s">
        <v>70</v>
      </c>
      <c r="E423" s="93" t="s">
        <v>71</v>
      </c>
      <c r="F423" s="95">
        <v>43901.555543981478</v>
      </c>
      <c r="G423" s="95">
        <v>47476</v>
      </c>
      <c r="H423" s="94" t="s">
        <v>72</v>
      </c>
      <c r="I423" s="114">
        <v>1594122720</v>
      </c>
      <c r="J423" s="115">
        <v>811444791</v>
      </c>
      <c r="K423" s="114">
        <v>808793531.38332963</v>
      </c>
      <c r="L423" s="115">
        <v>1594122720</v>
      </c>
      <c r="M423" s="96">
        <v>0.507359641285</v>
      </c>
      <c r="N423" s="126">
        <v>10.3664847286</v>
      </c>
      <c r="O423" s="93" t="s">
        <v>73</v>
      </c>
      <c r="P423" s="127">
        <v>0.96715925589999996</v>
      </c>
      <c r="Q423" s="97"/>
      <c r="R423" s="98"/>
    </row>
    <row r="424" spans="2:18" ht="14.25" customHeight="1">
      <c r="B424" s="92" t="s">
        <v>78</v>
      </c>
      <c r="C424" s="93" t="s">
        <v>111</v>
      </c>
      <c r="D424" s="94" t="s">
        <v>70</v>
      </c>
      <c r="E424" s="93" t="s">
        <v>71</v>
      </c>
      <c r="F424" s="95">
        <v>43738.575567129628</v>
      </c>
      <c r="G424" s="95">
        <v>47269</v>
      </c>
      <c r="H424" s="94" t="s">
        <v>72</v>
      </c>
      <c r="I424" s="114">
        <v>1967397258</v>
      </c>
      <c r="J424" s="115">
        <v>1007000002</v>
      </c>
      <c r="K424" s="114">
        <v>1006777999.1886503</v>
      </c>
      <c r="L424" s="115">
        <v>1967397258</v>
      </c>
      <c r="M424" s="96">
        <v>0.51173091509299995</v>
      </c>
      <c r="N424" s="126">
        <v>10.347797823600001</v>
      </c>
      <c r="O424" s="93" t="s">
        <v>73</v>
      </c>
      <c r="P424" s="127">
        <v>1.2039100496999999</v>
      </c>
      <c r="Q424" s="97"/>
      <c r="R424" s="98"/>
    </row>
    <row r="425" spans="2:18" ht="14.25" customHeight="1">
      <c r="B425" s="92" t="s">
        <v>78</v>
      </c>
      <c r="C425" s="93" t="s">
        <v>111</v>
      </c>
      <c r="D425" s="94" t="s">
        <v>70</v>
      </c>
      <c r="E425" s="93" t="s">
        <v>71</v>
      </c>
      <c r="F425" s="95">
        <v>43787.583506944444</v>
      </c>
      <c r="G425" s="95">
        <v>47269</v>
      </c>
      <c r="H425" s="94" t="s">
        <v>72</v>
      </c>
      <c r="I425" s="114">
        <v>1155753425</v>
      </c>
      <c r="J425" s="115">
        <v>595801727</v>
      </c>
      <c r="K425" s="114">
        <v>592828698.50208104</v>
      </c>
      <c r="L425" s="115">
        <v>1155753425</v>
      </c>
      <c r="M425" s="96">
        <v>0.51293700341199999</v>
      </c>
      <c r="N425" s="126">
        <v>10.383782308600001</v>
      </c>
      <c r="O425" s="93" t="s">
        <v>73</v>
      </c>
      <c r="P425" s="127">
        <v>0.70890745369999997</v>
      </c>
      <c r="Q425" s="97"/>
      <c r="R425" s="98"/>
    </row>
    <row r="426" spans="2:18" ht="14.25" customHeight="1">
      <c r="B426" s="92" t="s">
        <v>78</v>
      </c>
      <c r="C426" s="93" t="s">
        <v>111</v>
      </c>
      <c r="D426" s="94" t="s">
        <v>70</v>
      </c>
      <c r="E426" s="93" t="s">
        <v>71</v>
      </c>
      <c r="F426" s="95">
        <v>43762.599120370367</v>
      </c>
      <c r="G426" s="95">
        <v>47269</v>
      </c>
      <c r="H426" s="94" t="s">
        <v>72</v>
      </c>
      <c r="I426" s="114">
        <v>3730185244</v>
      </c>
      <c r="J426" s="115">
        <v>1921738849</v>
      </c>
      <c r="K426" s="114">
        <v>1908914374.9062726</v>
      </c>
      <c r="L426" s="115">
        <v>3730185244</v>
      </c>
      <c r="M426" s="96">
        <v>0.51174787578600001</v>
      </c>
      <c r="N426" s="126">
        <v>10.3471934186</v>
      </c>
      <c r="O426" s="93" t="s">
        <v>73</v>
      </c>
      <c r="P426" s="127">
        <v>2.2826891349</v>
      </c>
      <c r="Q426" s="97"/>
      <c r="R426" s="98"/>
    </row>
    <row r="427" spans="2:18" ht="14.25" customHeight="1">
      <c r="B427" s="92" t="s">
        <v>78</v>
      </c>
      <c r="C427" s="93" t="s">
        <v>111</v>
      </c>
      <c r="D427" s="94" t="s">
        <v>70</v>
      </c>
      <c r="E427" s="93" t="s">
        <v>71</v>
      </c>
      <c r="F427" s="95">
        <v>43789.726956018516</v>
      </c>
      <c r="G427" s="95">
        <v>47269</v>
      </c>
      <c r="H427" s="94" t="s">
        <v>72</v>
      </c>
      <c r="I427" s="114">
        <v>97945222</v>
      </c>
      <c r="J427" s="115">
        <v>50519019</v>
      </c>
      <c r="K427" s="114">
        <v>0</v>
      </c>
      <c r="L427" s="115">
        <v>97945222</v>
      </c>
      <c r="M427" s="96">
        <v>0</v>
      </c>
      <c r="N427" s="126">
        <v>10.3837788829</v>
      </c>
      <c r="O427" s="93" t="s">
        <v>73</v>
      </c>
      <c r="P427" s="127">
        <v>0</v>
      </c>
      <c r="Q427" s="97"/>
      <c r="R427" s="98"/>
    </row>
    <row r="428" spans="2:18" ht="14.25" customHeight="1">
      <c r="B428" s="92" t="s">
        <v>78</v>
      </c>
      <c r="C428" s="93" t="s">
        <v>111</v>
      </c>
      <c r="D428" s="94" t="s">
        <v>70</v>
      </c>
      <c r="E428" s="93" t="s">
        <v>71</v>
      </c>
      <c r="F428" s="95">
        <v>43637.622002314813</v>
      </c>
      <c r="G428" s="95">
        <v>47269</v>
      </c>
      <c r="H428" s="94" t="s">
        <v>72</v>
      </c>
      <c r="I428" s="114">
        <v>2797315068</v>
      </c>
      <c r="J428" s="115">
        <v>1404219175</v>
      </c>
      <c r="K428" s="114">
        <v>1400004233.3969433</v>
      </c>
      <c r="L428" s="115">
        <v>2797315068</v>
      </c>
      <c r="M428" s="96">
        <v>0.50048142571200005</v>
      </c>
      <c r="N428" s="126">
        <v>10.471130929799999</v>
      </c>
      <c r="O428" s="93" t="s">
        <v>73</v>
      </c>
      <c r="P428" s="127">
        <v>1.6741319016</v>
      </c>
      <c r="Q428" s="97"/>
      <c r="R428" s="98"/>
    </row>
    <row r="429" spans="2:18" ht="14.25" customHeight="1">
      <c r="B429" s="92" t="s">
        <v>78</v>
      </c>
      <c r="C429" s="93" t="s">
        <v>111</v>
      </c>
      <c r="D429" s="94" t="s">
        <v>70</v>
      </c>
      <c r="E429" s="93" t="s">
        <v>71</v>
      </c>
      <c r="F429" s="95">
        <v>43781.650578703702</v>
      </c>
      <c r="G429" s="95">
        <v>47269</v>
      </c>
      <c r="H429" s="94" t="s">
        <v>72</v>
      </c>
      <c r="I429" s="114">
        <v>861917770</v>
      </c>
      <c r="J429" s="115">
        <v>443605703</v>
      </c>
      <c r="K429" s="114">
        <v>0</v>
      </c>
      <c r="L429" s="115">
        <v>861917770</v>
      </c>
      <c r="M429" s="96">
        <v>0</v>
      </c>
      <c r="N429" s="126">
        <v>10.3837828551</v>
      </c>
      <c r="O429" s="93" t="s">
        <v>73</v>
      </c>
      <c r="P429" s="127">
        <v>0</v>
      </c>
      <c r="Q429" s="97"/>
      <c r="R429" s="98"/>
    </row>
    <row r="430" spans="2:18" ht="14.25" customHeight="1">
      <c r="B430" s="99" t="s">
        <v>112</v>
      </c>
      <c r="C430" s="100"/>
      <c r="D430" s="100"/>
      <c r="E430" s="100"/>
      <c r="F430" s="100"/>
      <c r="G430" s="100"/>
      <c r="H430" s="94"/>
      <c r="I430" s="116">
        <v>17396275066</v>
      </c>
      <c r="J430" s="117">
        <v>8875865491</v>
      </c>
      <c r="K430" s="116">
        <v>7660964365.4840965</v>
      </c>
      <c r="L430" s="117">
        <v>17396275066</v>
      </c>
      <c r="M430" s="97"/>
      <c r="N430" s="128"/>
      <c r="O430" s="97"/>
      <c r="P430" s="129">
        <v>9.1610186132999996</v>
      </c>
      <c r="Q430" s="100"/>
      <c r="R430" s="101"/>
    </row>
    <row r="431" spans="2:18" ht="14.25" customHeight="1">
      <c r="B431" s="92" t="s">
        <v>69</v>
      </c>
      <c r="C431" s="93" t="s">
        <v>171</v>
      </c>
      <c r="D431" s="94" t="s">
        <v>70</v>
      </c>
      <c r="E431" s="93" t="s">
        <v>71</v>
      </c>
      <c r="F431" s="95">
        <v>43752.67981481459</v>
      </c>
      <c r="G431" s="95">
        <v>44845</v>
      </c>
      <c r="H431" s="94" t="s">
        <v>72</v>
      </c>
      <c r="I431" s="114">
        <v>646383560</v>
      </c>
      <c r="J431" s="115">
        <v>500400685</v>
      </c>
      <c r="K431" s="114">
        <v>510758731.0835579</v>
      </c>
      <c r="L431" s="115">
        <v>646383560</v>
      </c>
      <c r="M431" s="96">
        <v>0.98079765526499996</v>
      </c>
      <c r="N431" s="126">
        <v>10.638764091700001</v>
      </c>
      <c r="O431" s="93" t="s">
        <v>73</v>
      </c>
      <c r="P431" s="127">
        <v>0.2330352953</v>
      </c>
      <c r="Q431" s="97"/>
      <c r="R431" s="98"/>
    </row>
    <row r="432" spans="2:18" ht="14.25" customHeight="1">
      <c r="B432" s="92" t="s">
        <v>69</v>
      </c>
      <c r="C432" s="93" t="s">
        <v>171</v>
      </c>
      <c r="D432" s="94" t="s">
        <v>70</v>
      </c>
      <c r="E432" s="93" t="s">
        <v>71</v>
      </c>
      <c r="F432" s="95">
        <v>43747.640428240877</v>
      </c>
      <c r="G432" s="95">
        <v>43937</v>
      </c>
      <c r="H432" s="94" t="s">
        <v>72</v>
      </c>
      <c r="I432" s="114">
        <v>64813151</v>
      </c>
      <c r="J432" s="115">
        <v>61386144</v>
      </c>
      <c r="K432" s="114">
        <v>64517328.395077646</v>
      </c>
      <c r="L432" s="115">
        <v>64813151</v>
      </c>
      <c r="M432" s="96">
        <v>0.79017902479400004</v>
      </c>
      <c r="N432" s="126">
        <v>10.1059182437</v>
      </c>
      <c r="O432" s="93" t="s">
        <v>73</v>
      </c>
      <c r="P432" s="127">
        <v>0.61076778580000002</v>
      </c>
      <c r="Q432" s="97"/>
      <c r="R432" s="98"/>
    </row>
    <row r="433" spans="2:21" ht="14.25" customHeight="1">
      <c r="B433" s="92" t="s">
        <v>69</v>
      </c>
      <c r="C433" s="93" t="s">
        <v>171</v>
      </c>
      <c r="D433" s="94" t="s">
        <v>70</v>
      </c>
      <c r="E433" s="93" t="s">
        <v>71</v>
      </c>
      <c r="F433" s="95">
        <v>43404.606516203843</v>
      </c>
      <c r="G433" s="95">
        <v>44501</v>
      </c>
      <c r="H433" s="94" t="s">
        <v>72</v>
      </c>
      <c r="I433" s="114">
        <v>325205482</v>
      </c>
      <c r="J433" s="115">
        <v>253282135</v>
      </c>
      <c r="K433" s="114">
        <v>262183602.99273741</v>
      </c>
      <c r="L433" s="115">
        <v>325205482</v>
      </c>
      <c r="M433" s="96">
        <v>0.80620905090600004</v>
      </c>
      <c r="N433" s="126">
        <v>9.7256250023999993</v>
      </c>
      <c r="O433" s="93" t="s">
        <v>73</v>
      </c>
      <c r="P433" s="127">
        <v>0.31352043330000001</v>
      </c>
      <c r="Q433" s="97"/>
      <c r="R433" s="98"/>
    </row>
    <row r="434" spans="2:21" ht="14.25" customHeight="1">
      <c r="B434" s="92" t="s">
        <v>69</v>
      </c>
      <c r="C434" s="93" t="s">
        <v>171</v>
      </c>
      <c r="D434" s="94" t="s">
        <v>70</v>
      </c>
      <c r="E434" s="93" t="s">
        <v>71</v>
      </c>
      <c r="F434" s="95">
        <v>43811.734004629776</v>
      </c>
      <c r="G434" s="95">
        <v>43991</v>
      </c>
      <c r="H434" s="94" t="s">
        <v>72</v>
      </c>
      <c r="I434" s="114">
        <v>198692723</v>
      </c>
      <c r="J434" s="115">
        <v>189029262</v>
      </c>
      <c r="K434" s="114">
        <v>194877356.83665326</v>
      </c>
      <c r="L434" s="115">
        <v>198692723</v>
      </c>
      <c r="M434" s="96">
        <v>0.79017902479400004</v>
      </c>
      <c r="N434" s="126">
        <v>10.1059182437</v>
      </c>
      <c r="O434" s="93" t="s">
        <v>73</v>
      </c>
      <c r="P434" s="127">
        <v>0.61076778580000002</v>
      </c>
      <c r="Q434" s="97"/>
      <c r="R434" s="98"/>
    </row>
    <row r="435" spans="2:21" ht="14.25" customHeight="1">
      <c r="B435" s="92" t="s">
        <v>69</v>
      </c>
      <c r="C435" s="93" t="s">
        <v>171</v>
      </c>
      <c r="D435" s="94" t="s">
        <v>70</v>
      </c>
      <c r="E435" s="93" t="s">
        <v>71</v>
      </c>
      <c r="F435" s="95">
        <v>43752.677789351903</v>
      </c>
      <c r="G435" s="95">
        <v>44845</v>
      </c>
      <c r="H435" s="94" t="s">
        <v>72</v>
      </c>
      <c r="I435" s="114">
        <v>646383560</v>
      </c>
      <c r="J435" s="115">
        <v>500400685</v>
      </c>
      <c r="K435" s="114">
        <v>510758731.0835579</v>
      </c>
      <c r="L435" s="115">
        <v>646383560</v>
      </c>
      <c r="M435" s="96">
        <v>0.99543576264400002</v>
      </c>
      <c r="N435" s="126">
        <v>10.999999323100001</v>
      </c>
      <c r="O435" s="93" t="s">
        <v>73</v>
      </c>
      <c r="P435" s="127">
        <v>7.7150136499999994E-2</v>
      </c>
      <c r="Q435" s="97"/>
      <c r="R435" s="98"/>
    </row>
    <row r="436" spans="2:21" ht="14.25" customHeight="1">
      <c r="B436" s="92" t="s">
        <v>69</v>
      </c>
      <c r="C436" s="93" t="s">
        <v>171</v>
      </c>
      <c r="D436" s="94" t="s">
        <v>70</v>
      </c>
      <c r="E436" s="93" t="s">
        <v>71</v>
      </c>
      <c r="F436" s="95">
        <v>43404.608379629441</v>
      </c>
      <c r="G436" s="95">
        <v>44501</v>
      </c>
      <c r="H436" s="94" t="s">
        <v>72</v>
      </c>
      <c r="I436" s="114">
        <v>325205482</v>
      </c>
      <c r="J436" s="115">
        <v>253282135</v>
      </c>
      <c r="K436" s="114">
        <v>262183602.99273741</v>
      </c>
      <c r="L436" s="115">
        <v>325205482</v>
      </c>
      <c r="M436" s="96">
        <v>0.80620905090600004</v>
      </c>
      <c r="N436" s="126">
        <v>9.7256250023999993</v>
      </c>
      <c r="O436" s="93" t="s">
        <v>73</v>
      </c>
      <c r="P436" s="127">
        <v>0.31352043330000001</v>
      </c>
      <c r="Q436" s="97"/>
      <c r="R436" s="98"/>
    </row>
    <row r="437" spans="2:21" ht="14.25" customHeight="1">
      <c r="B437" s="92" t="s">
        <v>69</v>
      </c>
      <c r="C437" s="93" t="s">
        <v>171</v>
      </c>
      <c r="D437" s="94" t="s">
        <v>70</v>
      </c>
      <c r="E437" s="93" t="s">
        <v>71</v>
      </c>
      <c r="F437" s="95">
        <v>43752.680173611268</v>
      </c>
      <c r="G437" s="95">
        <v>44845</v>
      </c>
      <c r="H437" s="94" t="s">
        <v>72</v>
      </c>
      <c r="I437" s="114">
        <v>646383560</v>
      </c>
      <c r="J437" s="115">
        <v>500400685</v>
      </c>
      <c r="K437" s="114">
        <v>510758731.0835579</v>
      </c>
      <c r="L437" s="115">
        <v>646383560</v>
      </c>
      <c r="M437" s="96">
        <v>0.98079765526499996</v>
      </c>
      <c r="N437" s="126">
        <v>10.638764091700001</v>
      </c>
      <c r="O437" s="93" t="s">
        <v>73</v>
      </c>
      <c r="P437" s="127">
        <v>0.2330352953</v>
      </c>
      <c r="Q437" s="97"/>
      <c r="R437" s="98"/>
    </row>
    <row r="438" spans="2:21" ht="14.25" customHeight="1">
      <c r="B438" s="92" t="s">
        <v>69</v>
      </c>
      <c r="C438" s="93" t="s">
        <v>171</v>
      </c>
      <c r="D438" s="94" t="s">
        <v>70</v>
      </c>
      <c r="E438" s="93" t="s">
        <v>71</v>
      </c>
      <c r="F438" s="95">
        <v>43752.676979166456</v>
      </c>
      <c r="G438" s="95">
        <v>44845</v>
      </c>
      <c r="H438" s="94" t="s">
        <v>72</v>
      </c>
      <c r="I438" s="114">
        <v>646383560</v>
      </c>
      <c r="J438" s="115">
        <v>500400685</v>
      </c>
      <c r="K438" s="114">
        <v>510758731.0835579</v>
      </c>
      <c r="L438" s="115">
        <v>646383560</v>
      </c>
      <c r="M438" s="96">
        <v>0.79017902479400004</v>
      </c>
      <c r="N438" s="126">
        <v>10.1059182437</v>
      </c>
      <c r="O438" s="93" t="s">
        <v>73</v>
      </c>
      <c r="P438" s="127">
        <v>0.61076778580000002</v>
      </c>
      <c r="Q438" s="97"/>
      <c r="R438" s="98"/>
    </row>
    <row r="439" spans="2:21" ht="14.25" customHeight="1">
      <c r="B439" s="92" t="s">
        <v>69</v>
      </c>
      <c r="C439" s="93" t="s">
        <v>171</v>
      </c>
      <c r="D439" s="94" t="s">
        <v>70</v>
      </c>
      <c r="E439" s="93" t="s">
        <v>71</v>
      </c>
      <c r="F439" s="95">
        <v>43404.607037037145</v>
      </c>
      <c r="G439" s="95">
        <v>44501</v>
      </c>
      <c r="H439" s="94" t="s">
        <v>72</v>
      </c>
      <c r="I439" s="114">
        <v>325205482</v>
      </c>
      <c r="J439" s="115">
        <v>253282135</v>
      </c>
      <c r="K439" s="114">
        <v>262183602.99273741</v>
      </c>
      <c r="L439" s="115">
        <v>325205482</v>
      </c>
      <c r="M439" s="96">
        <v>0.80620905090600004</v>
      </c>
      <c r="N439" s="126">
        <v>9.7256250023999993</v>
      </c>
      <c r="O439" s="93" t="s">
        <v>73</v>
      </c>
      <c r="P439" s="127">
        <v>0.31352043330000001</v>
      </c>
      <c r="Q439" s="97"/>
      <c r="R439" s="98"/>
    </row>
    <row r="440" spans="2:21" ht="14.25" customHeight="1">
      <c r="B440" s="92" t="s">
        <v>69</v>
      </c>
      <c r="C440" s="93" t="s">
        <v>171</v>
      </c>
      <c r="D440" s="94" t="s">
        <v>70</v>
      </c>
      <c r="E440" s="93" t="s">
        <v>71</v>
      </c>
      <c r="F440" s="95">
        <v>43818.581574073993</v>
      </c>
      <c r="G440" s="95">
        <v>44655</v>
      </c>
      <c r="H440" s="94" t="s">
        <v>72</v>
      </c>
      <c r="I440" s="114">
        <v>184750855</v>
      </c>
      <c r="J440" s="115">
        <v>152885533</v>
      </c>
      <c r="K440" s="114">
        <v>156836929.66033286</v>
      </c>
      <c r="L440" s="115">
        <v>184750855</v>
      </c>
      <c r="M440" s="96">
        <v>0.79017902479400004</v>
      </c>
      <c r="N440" s="126">
        <v>10.1059182437</v>
      </c>
      <c r="O440" s="93" t="s">
        <v>73</v>
      </c>
      <c r="P440" s="127">
        <v>0.61076778580000002</v>
      </c>
      <c r="Q440" s="97"/>
      <c r="R440" s="98"/>
    </row>
    <row r="441" spans="2:21" ht="14.25" customHeight="1">
      <c r="B441" s="92" t="s">
        <v>69</v>
      </c>
      <c r="C441" s="93" t="s">
        <v>171</v>
      </c>
      <c r="D441" s="94" t="s">
        <v>70</v>
      </c>
      <c r="E441" s="93" t="s">
        <v>71</v>
      </c>
      <c r="F441" s="95">
        <v>43752.678113426082</v>
      </c>
      <c r="G441" s="95">
        <v>44845</v>
      </c>
      <c r="H441" s="94" t="s">
        <v>72</v>
      </c>
      <c r="I441" s="114">
        <v>646383560</v>
      </c>
      <c r="J441" s="115">
        <v>500400685</v>
      </c>
      <c r="K441" s="114">
        <v>510758731.0835579</v>
      </c>
      <c r="L441" s="115">
        <v>646383560</v>
      </c>
      <c r="M441" s="96">
        <v>0.79017902479400004</v>
      </c>
      <c r="N441" s="126">
        <v>10.1059182437</v>
      </c>
      <c r="O441" s="93" t="s">
        <v>73</v>
      </c>
      <c r="P441" s="127">
        <v>0.61076778580000002</v>
      </c>
      <c r="Q441" s="97"/>
      <c r="R441" s="98"/>
    </row>
    <row r="442" spans="2:21" ht="14.25" customHeight="1">
      <c r="B442" s="92" t="s">
        <v>69</v>
      </c>
      <c r="C442" s="93" t="s">
        <v>171</v>
      </c>
      <c r="D442" s="94" t="s">
        <v>70</v>
      </c>
      <c r="E442" s="93" t="s">
        <v>71</v>
      </c>
      <c r="F442" s="95">
        <v>43432.64651620388</v>
      </c>
      <c r="G442" s="95">
        <v>44207</v>
      </c>
      <c r="H442" s="94" t="s">
        <v>72</v>
      </c>
      <c r="I442" s="114">
        <v>123815070</v>
      </c>
      <c r="J442" s="115">
        <v>100857527</v>
      </c>
      <c r="K442" s="114">
        <v>100956851.46943137</v>
      </c>
      <c r="L442" s="115">
        <v>123815070</v>
      </c>
      <c r="M442" s="96">
        <v>0.80620905090600004</v>
      </c>
      <c r="N442" s="126">
        <v>9.7256250023999993</v>
      </c>
      <c r="O442" s="93" t="s">
        <v>73</v>
      </c>
      <c r="P442" s="127">
        <v>0.31352043330000001</v>
      </c>
      <c r="Q442" s="97"/>
      <c r="R442" s="98"/>
    </row>
    <row r="443" spans="2:21" ht="14.25" customHeight="1">
      <c r="B443" s="92" t="s">
        <v>69</v>
      </c>
      <c r="C443" s="93" t="s">
        <v>171</v>
      </c>
      <c r="D443" s="94" t="s">
        <v>70</v>
      </c>
      <c r="E443" s="93" t="s">
        <v>71</v>
      </c>
      <c r="F443" s="95">
        <v>43780.653437499888</v>
      </c>
      <c r="G443" s="95">
        <v>44848</v>
      </c>
      <c r="H443" s="94" t="s">
        <v>72</v>
      </c>
      <c r="I443" s="114">
        <v>192789036</v>
      </c>
      <c r="J443" s="115">
        <v>151081295</v>
      </c>
      <c r="K443" s="114">
        <v>153024455.84161955</v>
      </c>
      <c r="L443" s="115">
        <v>192789036</v>
      </c>
      <c r="M443" s="96">
        <v>0.84891044028100004</v>
      </c>
      <c r="N443" s="126">
        <v>9.4639063640999996</v>
      </c>
      <c r="O443" s="93" t="s">
        <v>73</v>
      </c>
      <c r="P443" s="127">
        <v>0.18754636669999999</v>
      </c>
      <c r="Q443" s="97"/>
      <c r="R443" s="98"/>
      <c r="S443" s="105"/>
      <c r="T443" s="105"/>
    </row>
    <row r="444" spans="2:21" ht="14.25" customHeight="1">
      <c r="B444" s="92" t="s">
        <v>69</v>
      </c>
      <c r="C444" s="93" t="s">
        <v>171</v>
      </c>
      <c r="D444" s="94" t="s">
        <v>70</v>
      </c>
      <c r="E444" s="93" t="s">
        <v>71</v>
      </c>
      <c r="F444" s="95">
        <v>43752.677233796101</v>
      </c>
      <c r="G444" s="95">
        <v>44845</v>
      </c>
      <c r="H444" s="94" t="s">
        <v>72</v>
      </c>
      <c r="I444" s="114">
        <v>646383560</v>
      </c>
      <c r="J444" s="115">
        <v>500400685</v>
      </c>
      <c r="K444" s="114">
        <v>510758731.0835579</v>
      </c>
      <c r="L444" s="115">
        <v>646383560</v>
      </c>
      <c r="M444" s="96">
        <v>0.79017902479400004</v>
      </c>
      <c r="N444" s="126">
        <v>10.1059182437</v>
      </c>
      <c r="O444" s="93" t="s">
        <v>73</v>
      </c>
      <c r="P444" s="127">
        <v>0.61076778580000002</v>
      </c>
      <c r="Q444" s="97"/>
      <c r="R444" s="98"/>
      <c r="S444" s="105"/>
      <c r="T444" s="105"/>
      <c r="U444" s="105"/>
    </row>
    <row r="445" spans="2:21" ht="14.25" customHeight="1">
      <c r="B445" s="92" t="s">
        <v>69</v>
      </c>
      <c r="C445" s="93" t="s">
        <v>171</v>
      </c>
      <c r="D445" s="94" t="s">
        <v>70</v>
      </c>
      <c r="E445" s="93" t="s">
        <v>71</v>
      </c>
      <c r="F445" s="95">
        <v>43404.607476851903</v>
      </c>
      <c r="G445" s="95">
        <v>44501</v>
      </c>
      <c r="H445" s="94" t="s">
        <v>72</v>
      </c>
      <c r="I445" s="114">
        <v>325205482</v>
      </c>
      <c r="J445" s="115">
        <v>253282135</v>
      </c>
      <c r="K445" s="114">
        <v>262183602.99273741</v>
      </c>
      <c r="L445" s="115">
        <v>325205482</v>
      </c>
      <c r="M445" s="96">
        <v>0.81538419733099998</v>
      </c>
      <c r="N445" s="126">
        <v>11.302500246499999</v>
      </c>
      <c r="O445" s="93" t="s">
        <v>73</v>
      </c>
      <c r="P445" s="127">
        <v>0.1207246962</v>
      </c>
      <c r="Q445" s="97"/>
      <c r="R445" s="98"/>
      <c r="S445" s="105"/>
      <c r="T445" s="105"/>
      <c r="U445" s="105"/>
    </row>
    <row r="446" spans="2:21">
      <c r="B446" s="92" t="s">
        <v>69</v>
      </c>
      <c r="C446" s="93" t="s">
        <v>171</v>
      </c>
      <c r="D446" s="94" t="s">
        <v>70</v>
      </c>
      <c r="E446" s="93" t="s">
        <v>71</v>
      </c>
      <c r="F446" s="95">
        <v>43899.670300926082</v>
      </c>
      <c r="G446" s="95">
        <v>44746</v>
      </c>
      <c r="H446" s="94" t="s">
        <v>72</v>
      </c>
      <c r="I446" s="114">
        <v>24508220</v>
      </c>
      <c r="J446" s="115">
        <v>20328892</v>
      </c>
      <c r="K446" s="114">
        <v>20438240.002151251</v>
      </c>
      <c r="L446" s="115">
        <v>24508220</v>
      </c>
      <c r="M446" s="96">
        <v>0.79374044819400003</v>
      </c>
      <c r="N446" s="126">
        <v>9.8438279699999995</v>
      </c>
      <c r="O446" s="93" t="s">
        <v>73</v>
      </c>
      <c r="P446" s="127">
        <v>0.18298739180000001</v>
      </c>
      <c r="Q446" s="97"/>
      <c r="R446" s="98"/>
      <c r="S446" s="105"/>
      <c r="T446" s="105"/>
      <c r="U446" s="105"/>
    </row>
    <row r="447" spans="2:21">
      <c r="B447" s="92" t="s">
        <v>69</v>
      </c>
      <c r="C447" s="93" t="s">
        <v>171</v>
      </c>
      <c r="D447" s="94" t="s">
        <v>70</v>
      </c>
      <c r="E447" s="93" t="s">
        <v>71</v>
      </c>
      <c r="F447" s="95">
        <v>43752.678553240839</v>
      </c>
      <c r="G447" s="95">
        <v>44845</v>
      </c>
      <c r="H447" s="94" t="s">
        <v>72</v>
      </c>
      <c r="I447" s="114">
        <v>646383560</v>
      </c>
      <c r="J447" s="115">
        <v>500400685</v>
      </c>
      <c r="K447" s="114">
        <v>510758731.0835579</v>
      </c>
      <c r="L447" s="115">
        <v>646383560</v>
      </c>
      <c r="M447" s="96">
        <v>0.79017902479400004</v>
      </c>
      <c r="N447" s="126">
        <v>10.1059182437</v>
      </c>
      <c r="O447" s="93" t="s">
        <v>73</v>
      </c>
      <c r="P447" s="127">
        <v>0.61076778580000002</v>
      </c>
      <c r="Q447" s="97"/>
      <c r="R447" s="98"/>
    </row>
    <row r="448" spans="2:21" ht="15.75">
      <c r="B448" s="92" t="s">
        <v>69</v>
      </c>
      <c r="C448" s="93" t="s">
        <v>171</v>
      </c>
      <c r="D448" s="94" t="s">
        <v>70</v>
      </c>
      <c r="E448" s="93" t="s">
        <v>71</v>
      </c>
      <c r="F448" s="95">
        <v>43725.563136573881</v>
      </c>
      <c r="G448" s="95">
        <v>44183</v>
      </c>
      <c r="H448" s="94" t="s">
        <v>72</v>
      </c>
      <c r="I448" s="114">
        <v>291295204</v>
      </c>
      <c r="J448" s="115">
        <v>259704039</v>
      </c>
      <c r="K448" s="114">
        <v>252608916.43860471</v>
      </c>
      <c r="L448" s="115">
        <v>291295204</v>
      </c>
      <c r="M448" s="96">
        <v>0.80620905090600004</v>
      </c>
      <c r="N448" s="126">
        <v>9.7256250023999993</v>
      </c>
      <c r="O448" s="93" t="s">
        <v>73</v>
      </c>
      <c r="P448" s="127">
        <v>0.31352043330000001</v>
      </c>
      <c r="Q448" s="97"/>
      <c r="R448" s="98"/>
      <c r="S448" s="120"/>
      <c r="T448" s="120"/>
    </row>
    <row r="449" spans="2:18">
      <c r="B449" s="92" t="s">
        <v>69</v>
      </c>
      <c r="C449" s="93" t="s">
        <v>171</v>
      </c>
      <c r="D449" s="94" t="s">
        <v>70</v>
      </c>
      <c r="E449" s="93" t="s">
        <v>71</v>
      </c>
      <c r="F449" s="95">
        <v>43404.605925926007</v>
      </c>
      <c r="G449" s="95">
        <v>44501</v>
      </c>
      <c r="H449" s="94" t="s">
        <v>72</v>
      </c>
      <c r="I449" s="114">
        <v>325205482</v>
      </c>
      <c r="J449" s="115">
        <v>253282135</v>
      </c>
      <c r="K449" s="114">
        <v>262183602.99273741</v>
      </c>
      <c r="L449" s="115">
        <v>325205482</v>
      </c>
      <c r="M449" s="96">
        <v>0.83393408424399995</v>
      </c>
      <c r="N449" s="126">
        <v>9.3083322748999997</v>
      </c>
      <c r="O449" s="93" t="s">
        <v>73</v>
      </c>
      <c r="P449" s="127">
        <v>2.4440147200000002E-2</v>
      </c>
      <c r="Q449" s="97"/>
      <c r="R449" s="98"/>
    </row>
    <row r="450" spans="2:18">
      <c r="B450" s="92" t="s">
        <v>69</v>
      </c>
      <c r="C450" s="93" t="s">
        <v>171</v>
      </c>
      <c r="D450" s="94" t="s">
        <v>70</v>
      </c>
      <c r="E450" s="93" t="s">
        <v>71</v>
      </c>
      <c r="F450" s="95">
        <v>43811.733472221997</v>
      </c>
      <c r="G450" s="95">
        <v>43991</v>
      </c>
      <c r="H450" s="94" t="s">
        <v>72</v>
      </c>
      <c r="I450" s="114">
        <v>198692723</v>
      </c>
      <c r="J450" s="115">
        <v>189029262</v>
      </c>
      <c r="K450" s="114">
        <v>194877356.83665326</v>
      </c>
      <c r="L450" s="115">
        <v>198692723</v>
      </c>
      <c r="M450" s="96">
        <v>0.79017902479400004</v>
      </c>
      <c r="N450" s="126">
        <v>10.1059182437</v>
      </c>
      <c r="O450" s="93" t="s">
        <v>73</v>
      </c>
      <c r="P450" s="127">
        <v>0.61076778580000002</v>
      </c>
      <c r="Q450" s="97"/>
      <c r="R450" s="98"/>
    </row>
    <row r="451" spans="2:18">
      <c r="B451" s="92" t="s">
        <v>69</v>
      </c>
      <c r="C451" s="93" t="s">
        <v>171</v>
      </c>
      <c r="D451" s="94" t="s">
        <v>70</v>
      </c>
      <c r="E451" s="93" t="s">
        <v>71</v>
      </c>
      <c r="F451" s="95">
        <v>43752.677488425747</v>
      </c>
      <c r="G451" s="95">
        <v>44845</v>
      </c>
      <c r="H451" s="94" t="s">
        <v>72</v>
      </c>
      <c r="I451" s="114">
        <v>646383560</v>
      </c>
      <c r="J451" s="115">
        <v>500400685</v>
      </c>
      <c r="K451" s="114">
        <v>510758731.0835579</v>
      </c>
      <c r="L451" s="115">
        <v>646383560</v>
      </c>
      <c r="M451" s="96">
        <v>0.86719215754300005</v>
      </c>
      <c r="N451" s="126">
        <v>10.3812889959</v>
      </c>
      <c r="O451" s="93" t="s">
        <v>73</v>
      </c>
      <c r="P451" s="127">
        <v>0.30207097630000002</v>
      </c>
      <c r="Q451" s="97"/>
      <c r="R451" s="98"/>
    </row>
    <row r="452" spans="2:18">
      <c r="B452" s="92" t="s">
        <v>69</v>
      </c>
      <c r="C452" s="93" t="s">
        <v>171</v>
      </c>
      <c r="D452" s="94" t="s">
        <v>70</v>
      </c>
      <c r="E452" s="93" t="s">
        <v>71</v>
      </c>
      <c r="F452" s="95">
        <v>43404.607939814683</v>
      </c>
      <c r="G452" s="95">
        <v>44501</v>
      </c>
      <c r="H452" s="94" t="s">
        <v>72</v>
      </c>
      <c r="I452" s="114">
        <v>325205482</v>
      </c>
      <c r="J452" s="115">
        <v>253282135</v>
      </c>
      <c r="K452" s="114">
        <v>262183602.99273741</v>
      </c>
      <c r="L452" s="115">
        <v>325205482</v>
      </c>
      <c r="M452" s="96">
        <v>0.80620905090600004</v>
      </c>
      <c r="N452" s="126">
        <v>9.7256250023999993</v>
      </c>
      <c r="O452" s="93" t="s">
        <v>73</v>
      </c>
      <c r="P452" s="127">
        <v>0.31352043330000001</v>
      </c>
      <c r="Q452" s="97"/>
      <c r="R452" s="98"/>
    </row>
    <row r="453" spans="2:18" ht="15.75">
      <c r="B453" s="99" t="s">
        <v>172</v>
      </c>
      <c r="C453" s="100"/>
      <c r="D453" s="100"/>
      <c r="E453" s="100"/>
      <c r="F453" s="100"/>
      <c r="G453" s="100"/>
      <c r="H453" s="94"/>
      <c r="I453" s="116">
        <v>8401658354</v>
      </c>
      <c r="J453" s="117">
        <v>6647200244</v>
      </c>
      <c r="K453" s="116">
        <v>6797308902.1054134</v>
      </c>
      <c r="L453" s="117">
        <v>8401658354</v>
      </c>
      <c r="M453" s="97"/>
      <c r="N453" s="128"/>
      <c r="O453" s="97"/>
      <c r="P453" s="129">
        <v>8.1282551915000028</v>
      </c>
      <c r="Q453" s="100"/>
      <c r="R453" s="101"/>
    </row>
    <row r="454" spans="2:18">
      <c r="B454" s="92" t="s">
        <v>105</v>
      </c>
      <c r="C454" s="93" t="s">
        <v>85</v>
      </c>
      <c r="D454" s="94" t="s">
        <v>70</v>
      </c>
      <c r="E454" s="93" t="s">
        <v>71</v>
      </c>
      <c r="F454" s="95">
        <v>43357.544814814813</v>
      </c>
      <c r="G454" s="95">
        <v>45763</v>
      </c>
      <c r="H454" s="94" t="s">
        <v>72</v>
      </c>
      <c r="I454" s="114">
        <v>9038903</v>
      </c>
      <c r="J454" s="115">
        <v>5083836</v>
      </c>
      <c r="K454" s="114">
        <v>5113470.9156091902</v>
      </c>
      <c r="L454" s="115">
        <v>9038903</v>
      </c>
      <c r="M454" s="96">
        <v>0.98582737403800003</v>
      </c>
      <c r="N454" s="126">
        <v>18.965958776299999</v>
      </c>
      <c r="O454" s="93" t="s">
        <v>73</v>
      </c>
      <c r="P454" s="127">
        <v>2.21926161E-2</v>
      </c>
      <c r="Q454" s="97"/>
      <c r="R454" s="98"/>
    </row>
    <row r="455" spans="2:18">
      <c r="B455" s="92" t="s">
        <v>69</v>
      </c>
      <c r="C455" s="93" t="s">
        <v>85</v>
      </c>
      <c r="D455" s="94" t="s">
        <v>70</v>
      </c>
      <c r="E455" s="93" t="s">
        <v>71</v>
      </c>
      <c r="F455" s="95">
        <v>43859.653182870243</v>
      </c>
      <c r="G455" s="95">
        <v>44299</v>
      </c>
      <c r="H455" s="94" t="s">
        <v>72</v>
      </c>
      <c r="I455" s="114">
        <v>559863013</v>
      </c>
      <c r="J455" s="115">
        <v>502573214</v>
      </c>
      <c r="K455" s="114">
        <v>510652677.63273138</v>
      </c>
      <c r="L455" s="115">
        <v>559863013</v>
      </c>
      <c r="M455" s="96">
        <v>0.55542188085400002</v>
      </c>
      <c r="N455" s="126">
        <v>12.5488086796</v>
      </c>
      <c r="O455" s="93" t="s">
        <v>73</v>
      </c>
      <c r="P455" s="127">
        <v>6.1027777E-3</v>
      </c>
      <c r="Q455" s="97"/>
      <c r="R455" s="98"/>
    </row>
    <row r="456" spans="2:18">
      <c r="B456" s="92" t="s">
        <v>105</v>
      </c>
      <c r="C456" s="93" t="s">
        <v>85</v>
      </c>
      <c r="D456" s="94" t="s">
        <v>70</v>
      </c>
      <c r="E456" s="93" t="s">
        <v>71</v>
      </c>
      <c r="F456" s="95">
        <v>43256.605497685261</v>
      </c>
      <c r="G456" s="95">
        <v>45468</v>
      </c>
      <c r="H456" s="94" t="s">
        <v>72</v>
      </c>
      <c r="I456" s="114">
        <v>9285101</v>
      </c>
      <c r="J456" s="115">
        <v>5273663</v>
      </c>
      <c r="K456" s="114">
        <v>5120722.4497426618</v>
      </c>
      <c r="L456" s="115">
        <v>9285101</v>
      </c>
      <c r="M456" s="96">
        <v>0.82812080462100002</v>
      </c>
      <c r="N456" s="126">
        <v>10.3812890357</v>
      </c>
      <c r="O456" s="93" t="s">
        <v>73</v>
      </c>
      <c r="P456" s="127">
        <v>0.60718528289999996</v>
      </c>
      <c r="Q456" s="97"/>
      <c r="R456" s="98"/>
    </row>
    <row r="457" spans="2:18">
      <c r="B457" s="92" t="s">
        <v>69</v>
      </c>
      <c r="C457" s="93" t="s">
        <v>85</v>
      </c>
      <c r="D457" s="94" t="s">
        <v>70</v>
      </c>
      <c r="E457" s="93" t="s">
        <v>71</v>
      </c>
      <c r="F457" s="95">
        <v>43798.597719907295</v>
      </c>
      <c r="G457" s="95">
        <v>44299</v>
      </c>
      <c r="H457" s="94" t="s">
        <v>72</v>
      </c>
      <c r="I457" s="114">
        <v>571575342</v>
      </c>
      <c r="J457" s="115">
        <v>506347097</v>
      </c>
      <c r="K457" s="114">
        <v>510659429.30642605</v>
      </c>
      <c r="L457" s="115">
        <v>571575342</v>
      </c>
      <c r="M457" s="96">
        <v>0.60562019516800003</v>
      </c>
      <c r="N457" s="126">
        <v>14.473199255300001</v>
      </c>
      <c r="O457" s="93" t="s">
        <v>73</v>
      </c>
      <c r="P457" s="127">
        <v>1.7938544599999998E-2</v>
      </c>
      <c r="Q457" s="97"/>
      <c r="R457" s="98"/>
    </row>
    <row r="458" spans="2:18">
      <c r="B458" s="92" t="s">
        <v>105</v>
      </c>
      <c r="C458" s="93" t="s">
        <v>85</v>
      </c>
      <c r="D458" s="94" t="s">
        <v>70</v>
      </c>
      <c r="E458" s="93" t="s">
        <v>71</v>
      </c>
      <c r="F458" s="95">
        <v>43682.624513888732</v>
      </c>
      <c r="G458" s="95">
        <v>45763</v>
      </c>
      <c r="H458" s="94" t="s">
        <v>72</v>
      </c>
      <c r="I458" s="114">
        <v>42202735</v>
      </c>
      <c r="J458" s="115">
        <v>25098631</v>
      </c>
      <c r="K458" s="114">
        <v>25566249.4227526</v>
      </c>
      <c r="L458" s="115">
        <v>42202735</v>
      </c>
      <c r="M458" s="96">
        <v>0.59527517395200003</v>
      </c>
      <c r="N458" s="126">
        <v>12.548638199699999</v>
      </c>
      <c r="O458" s="93" t="s">
        <v>73</v>
      </c>
      <c r="P458" s="127">
        <v>0.12840959790000001</v>
      </c>
      <c r="Q458" s="97"/>
      <c r="R458" s="98"/>
    </row>
    <row r="459" spans="2:18">
      <c r="B459" s="92" t="s">
        <v>105</v>
      </c>
      <c r="C459" s="93" t="s">
        <v>85</v>
      </c>
      <c r="D459" s="94" t="s">
        <v>70</v>
      </c>
      <c r="E459" s="93" t="s">
        <v>71</v>
      </c>
      <c r="F459" s="95">
        <v>43523.609907407314</v>
      </c>
      <c r="G459" s="95">
        <v>45763</v>
      </c>
      <c r="H459" s="94" t="s">
        <v>72</v>
      </c>
      <c r="I459" s="114">
        <v>26219175</v>
      </c>
      <c r="J459" s="115">
        <v>15172602</v>
      </c>
      <c r="K459" s="114">
        <v>15340420.437877208</v>
      </c>
      <c r="L459" s="115">
        <v>26219175</v>
      </c>
      <c r="M459" s="96">
        <v>0.56571808720700001</v>
      </c>
      <c r="N459" s="126">
        <v>12.548776568299999</v>
      </c>
      <c r="O459" s="93" t="s">
        <v>73</v>
      </c>
      <c r="P459" s="127">
        <v>6.1147134999999997E-3</v>
      </c>
      <c r="Q459" s="97"/>
      <c r="R459" s="98"/>
    </row>
    <row r="460" spans="2:18">
      <c r="B460" s="92" t="s">
        <v>105</v>
      </c>
      <c r="C460" s="93" t="s">
        <v>85</v>
      </c>
      <c r="D460" s="94" t="s">
        <v>70</v>
      </c>
      <c r="E460" s="93" t="s">
        <v>71</v>
      </c>
      <c r="F460" s="95">
        <v>43278.609745370224</v>
      </c>
      <c r="G460" s="95">
        <v>43951</v>
      </c>
      <c r="H460" s="94" t="s">
        <v>72</v>
      </c>
      <c r="I460" s="114">
        <v>40770408</v>
      </c>
      <c r="J460" s="115">
        <v>34803698</v>
      </c>
      <c r="K460" s="114">
        <v>31122105.16632425</v>
      </c>
      <c r="L460" s="115">
        <v>40770408</v>
      </c>
      <c r="M460" s="96">
        <v>0.91210289977299996</v>
      </c>
      <c r="N460" s="126">
        <v>9.8438279630000007</v>
      </c>
      <c r="O460" s="93" t="s">
        <v>73</v>
      </c>
      <c r="P460" s="127">
        <v>0.61064096649999999</v>
      </c>
      <c r="Q460" s="97"/>
      <c r="R460" s="98"/>
    </row>
    <row r="461" spans="2:18">
      <c r="B461" s="92" t="s">
        <v>78</v>
      </c>
      <c r="C461" s="93" t="s">
        <v>85</v>
      </c>
      <c r="D461" s="94" t="s">
        <v>70</v>
      </c>
      <c r="E461" s="93" t="s">
        <v>71</v>
      </c>
      <c r="F461" s="95">
        <v>43913.691817129496</v>
      </c>
      <c r="G461" s="95">
        <v>44061</v>
      </c>
      <c r="H461" s="94" t="s">
        <v>72</v>
      </c>
      <c r="I461" s="114">
        <v>10897534</v>
      </c>
      <c r="J461" s="115">
        <v>10360271</v>
      </c>
      <c r="K461" s="114">
        <v>10389372.282291599</v>
      </c>
      <c r="L461" s="115">
        <v>10897534</v>
      </c>
      <c r="M461" s="96">
        <v>0.55149884204199995</v>
      </c>
      <c r="N461" s="126">
        <v>13.648315502199999</v>
      </c>
      <c r="O461" s="93" t="s">
        <v>73</v>
      </c>
      <c r="P461" s="127">
        <v>6.1233848999999998E-3</v>
      </c>
      <c r="Q461" s="97"/>
      <c r="R461" s="98"/>
    </row>
    <row r="462" spans="2:18">
      <c r="B462" s="92" t="s">
        <v>69</v>
      </c>
      <c r="C462" s="93" t="s">
        <v>85</v>
      </c>
      <c r="D462" s="94" t="s">
        <v>70</v>
      </c>
      <c r="E462" s="93" t="s">
        <v>71</v>
      </c>
      <c r="F462" s="95">
        <v>43850.645740740933</v>
      </c>
      <c r="G462" s="95">
        <v>44298</v>
      </c>
      <c r="H462" s="94" t="s">
        <v>72</v>
      </c>
      <c r="I462" s="114">
        <v>55537673</v>
      </c>
      <c r="J462" s="115">
        <v>49878477</v>
      </c>
      <c r="K462" s="114">
        <v>50773667.608980536</v>
      </c>
      <c r="L462" s="115">
        <v>55537673</v>
      </c>
      <c r="M462" s="96">
        <v>0.893424526537</v>
      </c>
      <c r="N462" s="126">
        <v>9.8423430374999992</v>
      </c>
      <c r="O462" s="93" t="s">
        <v>73</v>
      </c>
      <c r="P462" s="127">
        <v>0.61064904019999999</v>
      </c>
      <c r="Q462" s="97"/>
      <c r="R462" s="98"/>
    </row>
    <row r="463" spans="2:18">
      <c r="B463" s="92" t="s">
        <v>69</v>
      </c>
      <c r="C463" s="93" t="s">
        <v>85</v>
      </c>
      <c r="D463" s="94" t="s">
        <v>70</v>
      </c>
      <c r="E463" s="93" t="s">
        <v>71</v>
      </c>
      <c r="F463" s="95">
        <v>43760.590451389086</v>
      </c>
      <c r="G463" s="95">
        <v>44600</v>
      </c>
      <c r="H463" s="94" t="s">
        <v>72</v>
      </c>
      <c r="I463" s="114">
        <v>625479452</v>
      </c>
      <c r="J463" s="115">
        <v>510384770</v>
      </c>
      <c r="K463" s="114">
        <v>507762838.67431885</v>
      </c>
      <c r="L463" s="115">
        <v>625479452</v>
      </c>
      <c r="M463" s="96">
        <v>0.60579603247900005</v>
      </c>
      <c r="N463" s="126">
        <v>12.5500662457</v>
      </c>
      <c r="O463" s="93" t="s">
        <v>73</v>
      </c>
      <c r="P463" s="127">
        <v>3.0572246000000001E-2</v>
      </c>
      <c r="Q463" s="97"/>
      <c r="R463" s="98"/>
    </row>
    <row r="464" spans="2:18">
      <c r="B464" s="92" t="s">
        <v>105</v>
      </c>
      <c r="C464" s="93" t="s">
        <v>85</v>
      </c>
      <c r="D464" s="94" t="s">
        <v>70</v>
      </c>
      <c r="E464" s="93" t="s">
        <v>71</v>
      </c>
      <c r="F464" s="95">
        <v>43635.648159722332</v>
      </c>
      <c r="G464" s="95">
        <v>45763</v>
      </c>
      <c r="H464" s="94" t="s">
        <v>72</v>
      </c>
      <c r="I464" s="114">
        <v>8590136</v>
      </c>
      <c r="J464" s="115">
        <v>5092058</v>
      </c>
      <c r="K464" s="114">
        <v>5113494.6307051666</v>
      </c>
      <c r="L464" s="115">
        <v>8590136</v>
      </c>
      <c r="M464" s="96">
        <v>0.58508402487400002</v>
      </c>
      <c r="N464" s="126">
        <v>12.5487616101</v>
      </c>
      <c r="O464" s="93" t="s">
        <v>73</v>
      </c>
      <c r="P464" s="127">
        <v>1.83441497E-2</v>
      </c>
      <c r="Q464" s="97"/>
      <c r="R464" s="98"/>
    </row>
    <row r="465" spans="2:18">
      <c r="B465" s="92" t="s">
        <v>105</v>
      </c>
      <c r="C465" s="93" t="s">
        <v>85</v>
      </c>
      <c r="D465" s="94" t="s">
        <v>70</v>
      </c>
      <c r="E465" s="93" t="s">
        <v>71</v>
      </c>
      <c r="F465" s="95">
        <v>43418.607974537183</v>
      </c>
      <c r="G465" s="95">
        <v>45771</v>
      </c>
      <c r="H465" s="94" t="s">
        <v>72</v>
      </c>
      <c r="I465" s="114">
        <v>17778628</v>
      </c>
      <c r="J465" s="115">
        <v>10042742</v>
      </c>
      <c r="K465" s="114">
        <v>10206540.367037239</v>
      </c>
      <c r="L465" s="115">
        <v>17778628</v>
      </c>
      <c r="M465" s="96">
        <v>0.95336910922200002</v>
      </c>
      <c r="N465" s="126">
        <v>13.652776894900001</v>
      </c>
      <c r="O465" s="93" t="s">
        <v>73</v>
      </c>
      <c r="P465" s="127">
        <v>1.24236621E-2</v>
      </c>
      <c r="Q465" s="97"/>
      <c r="R465" s="98"/>
    </row>
    <row r="466" spans="2:18">
      <c r="B466" s="92" t="s">
        <v>69</v>
      </c>
      <c r="C466" s="93" t="s">
        <v>85</v>
      </c>
      <c r="D466" s="94" t="s">
        <v>70</v>
      </c>
      <c r="E466" s="93" t="s">
        <v>71</v>
      </c>
      <c r="F466" s="95">
        <v>43885.645624999888</v>
      </c>
      <c r="G466" s="95">
        <v>44299</v>
      </c>
      <c r="H466" s="94" t="s">
        <v>72</v>
      </c>
      <c r="I466" s="114">
        <v>559863013</v>
      </c>
      <c r="J466" s="115">
        <v>505945694</v>
      </c>
      <c r="K466" s="114">
        <v>510652677.96226782</v>
      </c>
      <c r="L466" s="115">
        <v>559863013</v>
      </c>
      <c r="M466" s="96">
        <v>0.76335034877100005</v>
      </c>
      <c r="N466" s="126">
        <v>10.3857219029</v>
      </c>
      <c r="O466" s="93" t="s">
        <v>73</v>
      </c>
      <c r="P466" s="127">
        <v>3.7215965400000002E-2</v>
      </c>
      <c r="Q466" s="97"/>
      <c r="R466" s="98"/>
    </row>
    <row r="467" spans="2:18">
      <c r="B467" s="92" t="s">
        <v>105</v>
      </c>
      <c r="C467" s="93" t="s">
        <v>85</v>
      </c>
      <c r="D467" s="94" t="s">
        <v>70</v>
      </c>
      <c r="E467" s="93" t="s">
        <v>71</v>
      </c>
      <c r="F467" s="95">
        <v>43256.618761573918</v>
      </c>
      <c r="G467" s="95">
        <v>45771</v>
      </c>
      <c r="H467" s="94" t="s">
        <v>72</v>
      </c>
      <c r="I467" s="114">
        <v>9188492</v>
      </c>
      <c r="J467" s="115">
        <v>5054247</v>
      </c>
      <c r="K467" s="114">
        <v>5103456.9525624197</v>
      </c>
      <c r="L467" s="115">
        <v>9188492</v>
      </c>
      <c r="M467" s="96">
        <v>0.91422029167399999</v>
      </c>
      <c r="N467" s="126">
        <v>9.5758352619</v>
      </c>
      <c r="O467" s="93" t="s">
        <v>73</v>
      </c>
      <c r="P467" s="127">
        <v>6.07153998E-2</v>
      </c>
      <c r="Q467" s="97"/>
      <c r="R467" s="98"/>
    </row>
    <row r="468" spans="2:18">
      <c r="B468" s="92" t="s">
        <v>105</v>
      </c>
      <c r="C468" s="93" t="s">
        <v>85</v>
      </c>
      <c r="D468" s="94" t="s">
        <v>70</v>
      </c>
      <c r="E468" s="93" t="s">
        <v>71</v>
      </c>
      <c r="F468" s="95">
        <v>43817.65528935194</v>
      </c>
      <c r="G468" s="95">
        <v>45468</v>
      </c>
      <c r="H468" s="94" t="s">
        <v>72</v>
      </c>
      <c r="I468" s="114">
        <v>41283397</v>
      </c>
      <c r="J468" s="115">
        <v>25734589</v>
      </c>
      <c r="K468" s="114">
        <v>25001719.85999883</v>
      </c>
      <c r="L468" s="115">
        <v>41283397</v>
      </c>
      <c r="M468" s="96">
        <v>0.81179779295800003</v>
      </c>
      <c r="N468" s="126">
        <v>10.381289028199999</v>
      </c>
      <c r="O468" s="93" t="s">
        <v>73</v>
      </c>
      <c r="P468" s="127">
        <v>0.60718528299999996</v>
      </c>
      <c r="Q468" s="97"/>
      <c r="R468" s="98"/>
    </row>
    <row r="469" spans="2:18">
      <c r="B469" s="92" t="s">
        <v>69</v>
      </c>
      <c r="C469" s="93" t="s">
        <v>85</v>
      </c>
      <c r="D469" s="94" t="s">
        <v>70</v>
      </c>
      <c r="E469" s="93" t="s">
        <v>71</v>
      </c>
      <c r="F469" s="95">
        <v>43685.687175925821</v>
      </c>
      <c r="G469" s="95">
        <v>44512</v>
      </c>
      <c r="H469" s="94" t="s">
        <v>72</v>
      </c>
      <c r="I469" s="114">
        <v>181660275</v>
      </c>
      <c r="J469" s="115">
        <v>148043511</v>
      </c>
      <c r="K469" s="114">
        <v>148580008.68512109</v>
      </c>
      <c r="L469" s="115">
        <v>181660275</v>
      </c>
      <c r="M469" s="96">
        <v>0.59527516569100003</v>
      </c>
      <c r="N469" s="126">
        <v>12.548638199699999</v>
      </c>
      <c r="O469" s="93" t="s">
        <v>73</v>
      </c>
      <c r="P469" s="127">
        <v>6.1147418999999998E-3</v>
      </c>
      <c r="Q469" s="97"/>
      <c r="R469" s="98"/>
    </row>
    <row r="470" spans="2:18">
      <c r="B470" s="92" t="s">
        <v>105</v>
      </c>
      <c r="C470" s="93" t="s">
        <v>85</v>
      </c>
      <c r="D470" s="94" t="s">
        <v>70</v>
      </c>
      <c r="E470" s="93" t="s">
        <v>71</v>
      </c>
      <c r="F470" s="95">
        <v>43614.53659722209</v>
      </c>
      <c r="G470" s="95">
        <v>45763</v>
      </c>
      <c r="H470" s="94" t="s">
        <v>72</v>
      </c>
      <c r="I470" s="114">
        <v>25770408</v>
      </c>
      <c r="J470" s="115">
        <v>15172606</v>
      </c>
      <c r="K470" s="114">
        <v>15340459.763618859</v>
      </c>
      <c r="L470" s="115">
        <v>25770408</v>
      </c>
      <c r="M470" s="96">
        <v>0.57409043977100005</v>
      </c>
      <c r="N470" s="126">
        <v>12.550081416999999</v>
      </c>
      <c r="O470" s="93" t="s">
        <v>73</v>
      </c>
      <c r="P470" s="127">
        <v>1.2205030800000001E-2</v>
      </c>
      <c r="Q470" s="97"/>
      <c r="R470" s="98"/>
    </row>
    <row r="471" spans="2:18">
      <c r="B471" s="92" t="s">
        <v>105</v>
      </c>
      <c r="C471" s="93" t="s">
        <v>85</v>
      </c>
      <c r="D471" s="94" t="s">
        <v>70</v>
      </c>
      <c r="E471" s="93" t="s">
        <v>71</v>
      </c>
      <c r="F471" s="95">
        <v>43278.612858796492</v>
      </c>
      <c r="G471" s="95">
        <v>44021</v>
      </c>
      <c r="H471" s="94" t="s">
        <v>72</v>
      </c>
      <c r="I471" s="114">
        <v>5615563</v>
      </c>
      <c r="J471" s="115">
        <v>4732318</v>
      </c>
      <c r="K471" s="114">
        <v>4246969.9169970835</v>
      </c>
      <c r="L471" s="115">
        <v>5615563</v>
      </c>
      <c r="M471" s="96">
        <v>0.91210290036099995</v>
      </c>
      <c r="N471" s="126">
        <v>9.8438278905000001</v>
      </c>
      <c r="O471" s="93" t="s">
        <v>73</v>
      </c>
      <c r="P471" s="127">
        <v>0.61064096690000003</v>
      </c>
      <c r="Q471" s="97"/>
      <c r="R471" s="98"/>
    </row>
    <row r="472" spans="2:18">
      <c r="B472" s="92" t="s">
        <v>69</v>
      </c>
      <c r="C472" s="93" t="s">
        <v>85</v>
      </c>
      <c r="D472" s="94" t="s">
        <v>70</v>
      </c>
      <c r="E472" s="93" t="s">
        <v>71</v>
      </c>
      <c r="F472" s="95">
        <v>43921.622581018601</v>
      </c>
      <c r="G472" s="95">
        <v>44299</v>
      </c>
      <c r="H472" s="94" t="s">
        <v>72</v>
      </c>
      <c r="I472" s="114">
        <v>559863013</v>
      </c>
      <c r="J472" s="115">
        <v>510652678</v>
      </c>
      <c r="K472" s="114">
        <v>510652677.96226782</v>
      </c>
      <c r="L472" s="115">
        <v>559863013</v>
      </c>
      <c r="M472" s="96">
        <v>0.55541833769500004</v>
      </c>
      <c r="N472" s="126">
        <v>12.5489980251</v>
      </c>
      <c r="O472" s="93" t="s">
        <v>73</v>
      </c>
      <c r="P472" s="127">
        <v>6.1027388000000002E-3</v>
      </c>
      <c r="Q472" s="97"/>
      <c r="R472" s="98"/>
    </row>
    <row r="473" spans="2:18">
      <c r="B473" s="92" t="s">
        <v>69</v>
      </c>
      <c r="C473" s="93" t="s">
        <v>85</v>
      </c>
      <c r="D473" s="94" t="s">
        <v>70</v>
      </c>
      <c r="E473" s="93" t="s">
        <v>71</v>
      </c>
      <c r="F473" s="95">
        <v>43850.648194444366</v>
      </c>
      <c r="G473" s="95">
        <v>44293</v>
      </c>
      <c r="H473" s="94" t="s">
        <v>72</v>
      </c>
      <c r="I473" s="114">
        <v>133522190</v>
      </c>
      <c r="J473" s="115">
        <v>120069320</v>
      </c>
      <c r="K473" s="114">
        <v>122224253.36219484</v>
      </c>
      <c r="L473" s="115">
        <v>133522190</v>
      </c>
      <c r="M473" s="96">
        <v>0.60561198149499995</v>
      </c>
      <c r="N473" s="126">
        <v>14.47367524</v>
      </c>
      <c r="O473" s="93" t="s">
        <v>73</v>
      </c>
      <c r="P473" s="127">
        <v>2.9897178699999999E-2</v>
      </c>
      <c r="Q473" s="97"/>
      <c r="R473" s="98"/>
    </row>
    <row r="474" spans="2:18">
      <c r="B474" s="92" t="s">
        <v>69</v>
      </c>
      <c r="C474" s="93" t="s">
        <v>85</v>
      </c>
      <c r="D474" s="94" t="s">
        <v>70</v>
      </c>
      <c r="E474" s="93" t="s">
        <v>71</v>
      </c>
      <c r="F474" s="95">
        <v>43760.591041666456</v>
      </c>
      <c r="G474" s="95">
        <v>44600</v>
      </c>
      <c r="H474" s="94" t="s">
        <v>72</v>
      </c>
      <c r="I474" s="114">
        <v>625479452</v>
      </c>
      <c r="J474" s="115">
        <v>510384770</v>
      </c>
      <c r="K474" s="114">
        <v>507762838.67431885</v>
      </c>
      <c r="L474" s="115">
        <v>625479452</v>
      </c>
      <c r="M474" s="96">
        <v>0.81790038402800003</v>
      </c>
      <c r="N474" s="126">
        <v>10.4713065974</v>
      </c>
      <c r="O474" s="93" t="s">
        <v>73</v>
      </c>
      <c r="P474" s="127">
        <v>0.17767270020000001</v>
      </c>
      <c r="Q474" s="97"/>
      <c r="R474" s="98"/>
    </row>
    <row r="475" spans="2:18">
      <c r="B475" s="92" t="s">
        <v>105</v>
      </c>
      <c r="C475" s="93" t="s">
        <v>85</v>
      </c>
      <c r="D475" s="94" t="s">
        <v>70</v>
      </c>
      <c r="E475" s="93" t="s">
        <v>71</v>
      </c>
      <c r="F475" s="95">
        <v>43651.478715277743</v>
      </c>
      <c r="G475" s="95">
        <v>43951</v>
      </c>
      <c r="H475" s="94" t="s">
        <v>72</v>
      </c>
      <c r="I475" s="114">
        <v>6692602</v>
      </c>
      <c r="J475" s="115">
        <v>4024661</v>
      </c>
      <c r="K475" s="114">
        <v>4019743.1104463059</v>
      </c>
      <c r="L475" s="115">
        <v>6692602</v>
      </c>
      <c r="M475" s="96">
        <v>0.59527422940399999</v>
      </c>
      <c r="N475" s="126">
        <v>12.548685126500001</v>
      </c>
      <c r="O475" s="93" t="s">
        <v>73</v>
      </c>
      <c r="P475" s="127">
        <v>1.8344196699999999E-2</v>
      </c>
      <c r="Q475" s="97"/>
      <c r="R475" s="98"/>
    </row>
    <row r="476" spans="2:18">
      <c r="B476" s="92" t="s">
        <v>105</v>
      </c>
      <c r="C476" s="93" t="s">
        <v>85</v>
      </c>
      <c r="D476" s="94" t="s">
        <v>70</v>
      </c>
      <c r="E476" s="93" t="s">
        <v>71</v>
      </c>
      <c r="F476" s="95">
        <v>43433.631828703918</v>
      </c>
      <c r="G476" s="95">
        <v>44021</v>
      </c>
      <c r="H476" s="94" t="s">
        <v>72</v>
      </c>
      <c r="I476" s="114">
        <v>3942410</v>
      </c>
      <c r="J476" s="115">
        <v>3343693</v>
      </c>
      <c r="K476" s="114">
        <v>3170993.5398962158</v>
      </c>
      <c r="L476" s="115">
        <v>3942410</v>
      </c>
      <c r="M476" s="96">
        <v>0.91210290036099995</v>
      </c>
      <c r="N476" s="126">
        <v>9.8438278905000001</v>
      </c>
      <c r="O476" s="93" t="s">
        <v>73</v>
      </c>
      <c r="P476" s="127">
        <v>0.61064096690000003</v>
      </c>
      <c r="Q476" s="97"/>
      <c r="R476" s="98"/>
    </row>
    <row r="477" spans="2:18">
      <c r="B477" s="92" t="s">
        <v>105</v>
      </c>
      <c r="C477" s="93" t="s">
        <v>85</v>
      </c>
      <c r="D477" s="94" t="s">
        <v>70</v>
      </c>
      <c r="E477" s="93" t="s">
        <v>71</v>
      </c>
      <c r="F477" s="95">
        <v>43913.562638889067</v>
      </c>
      <c r="G477" s="95">
        <v>45763</v>
      </c>
      <c r="H477" s="94" t="s">
        <v>72</v>
      </c>
      <c r="I477" s="114">
        <v>84670246</v>
      </c>
      <c r="J477" s="115">
        <v>53042851</v>
      </c>
      <c r="K477" s="114">
        <v>53180461.205389448</v>
      </c>
      <c r="L477" s="115">
        <v>84670246</v>
      </c>
      <c r="M477" s="96">
        <v>0.75628568622500003</v>
      </c>
      <c r="N477" s="126">
        <v>10.383651281400001</v>
      </c>
      <c r="O477" s="93" t="s">
        <v>73</v>
      </c>
      <c r="P477" s="127">
        <v>5.0785474000000002E-3</v>
      </c>
      <c r="Q477" s="97"/>
      <c r="R477" s="98"/>
    </row>
    <row r="478" spans="2:18">
      <c r="B478" s="92" t="s">
        <v>105</v>
      </c>
      <c r="C478" s="93" t="s">
        <v>85</v>
      </c>
      <c r="D478" s="94" t="s">
        <v>70</v>
      </c>
      <c r="E478" s="93" t="s">
        <v>71</v>
      </c>
      <c r="F478" s="95">
        <v>43266.661539352033</v>
      </c>
      <c r="G478" s="95">
        <v>45468</v>
      </c>
      <c r="H478" s="94" t="s">
        <v>72</v>
      </c>
      <c r="I478" s="114">
        <v>18570200</v>
      </c>
      <c r="J478" s="115">
        <v>11018000</v>
      </c>
      <c r="K478" s="114">
        <v>10574883.697458999</v>
      </c>
      <c r="L478" s="115">
        <v>18570200</v>
      </c>
      <c r="M478" s="96">
        <v>0.91538532555700003</v>
      </c>
      <c r="N478" s="126">
        <v>9.5758342235999994</v>
      </c>
      <c r="O478" s="93" t="s">
        <v>73</v>
      </c>
      <c r="P478" s="127">
        <v>0.14615635930000001</v>
      </c>
      <c r="Q478" s="97"/>
      <c r="R478" s="98"/>
    </row>
    <row r="479" spans="2:18">
      <c r="B479" s="92" t="s">
        <v>69</v>
      </c>
      <c r="C479" s="93" t="s">
        <v>85</v>
      </c>
      <c r="D479" s="94" t="s">
        <v>70</v>
      </c>
      <c r="E479" s="93" t="s">
        <v>71</v>
      </c>
      <c r="F479" s="95">
        <v>43818.577094907407</v>
      </c>
      <c r="G479" s="95">
        <v>44117</v>
      </c>
      <c r="H479" s="94" t="s">
        <v>72</v>
      </c>
      <c r="I479" s="114">
        <v>618378897</v>
      </c>
      <c r="J479" s="115">
        <v>571935007</v>
      </c>
      <c r="K479" s="114">
        <v>587526358.38550413</v>
      </c>
      <c r="L479" s="115">
        <v>618378897</v>
      </c>
      <c r="M479" s="96">
        <v>0.81179779295800003</v>
      </c>
      <c r="N479" s="126">
        <v>10.381289028199999</v>
      </c>
      <c r="O479" s="93" t="s">
        <v>73</v>
      </c>
      <c r="P479" s="127">
        <v>0.60718528299999996</v>
      </c>
      <c r="Q479" s="97"/>
      <c r="R479" s="98"/>
    </row>
    <row r="480" spans="2:18">
      <c r="B480" s="92" t="s">
        <v>105</v>
      </c>
      <c r="C480" s="93" t="s">
        <v>85</v>
      </c>
      <c r="D480" s="94" t="s">
        <v>70</v>
      </c>
      <c r="E480" s="93" t="s">
        <v>71</v>
      </c>
      <c r="F480" s="95">
        <v>43689.617407407612</v>
      </c>
      <c r="G480" s="95">
        <v>45274</v>
      </c>
      <c r="H480" s="94" t="s">
        <v>72</v>
      </c>
      <c r="I480" s="114">
        <v>272723554</v>
      </c>
      <c r="J480" s="115">
        <v>182827071</v>
      </c>
      <c r="K480" s="114">
        <v>178196950.13258055</v>
      </c>
      <c r="L480" s="115">
        <v>272723554</v>
      </c>
      <c r="M480" s="96">
        <v>0.60062485569099999</v>
      </c>
      <c r="N480" s="126">
        <v>15.8626017746</v>
      </c>
      <c r="O480" s="93" t="s">
        <v>73</v>
      </c>
      <c r="P480" s="127">
        <v>4.8068284000000001E-3</v>
      </c>
      <c r="Q480" s="97"/>
      <c r="R480" s="98"/>
    </row>
    <row r="481" spans="2:18">
      <c r="B481" s="92" t="s">
        <v>105</v>
      </c>
      <c r="C481" s="93" t="s">
        <v>85</v>
      </c>
      <c r="D481" s="94" t="s">
        <v>70</v>
      </c>
      <c r="E481" s="93" t="s">
        <v>71</v>
      </c>
      <c r="F481" s="95">
        <v>43627.627893518656</v>
      </c>
      <c r="G481" s="95">
        <v>45763</v>
      </c>
      <c r="H481" s="94" t="s">
        <v>72</v>
      </c>
      <c r="I481" s="114">
        <v>176956816</v>
      </c>
      <c r="J481" s="115">
        <v>104625424</v>
      </c>
      <c r="K481" s="114">
        <v>105338390.07851093</v>
      </c>
      <c r="L481" s="115">
        <v>176956816</v>
      </c>
      <c r="M481" s="96">
        <v>0.80432870754100005</v>
      </c>
      <c r="N481" s="126">
        <v>12.276272054</v>
      </c>
      <c r="O481" s="93" t="s">
        <v>73</v>
      </c>
      <c r="P481" s="127">
        <v>3.7918895999999999E-3</v>
      </c>
      <c r="Q481" s="97"/>
      <c r="R481" s="98"/>
    </row>
    <row r="482" spans="2:18">
      <c r="B482" s="92" t="s">
        <v>105</v>
      </c>
      <c r="C482" s="93" t="s">
        <v>85</v>
      </c>
      <c r="D482" s="94" t="s">
        <v>70</v>
      </c>
      <c r="E482" s="93" t="s">
        <v>71</v>
      </c>
      <c r="F482" s="95">
        <v>43280.53288194444</v>
      </c>
      <c r="G482" s="95">
        <v>44021</v>
      </c>
      <c r="H482" s="94" t="s">
        <v>72</v>
      </c>
      <c r="I482" s="114">
        <v>29481699</v>
      </c>
      <c r="J482" s="115">
        <v>24857980</v>
      </c>
      <c r="K482" s="114">
        <v>22296571.621956844</v>
      </c>
      <c r="L482" s="115">
        <v>29481699</v>
      </c>
      <c r="M482" s="96">
        <v>0.62808913068899996</v>
      </c>
      <c r="N482" s="126">
        <v>12.5485760752</v>
      </c>
      <c r="O482" s="93" t="s">
        <v>73</v>
      </c>
      <c r="P482" s="127">
        <v>6.3593455300000004E-2</v>
      </c>
      <c r="Q482" s="97"/>
      <c r="R482" s="98"/>
    </row>
    <row r="483" spans="2:18">
      <c r="B483" s="92" t="s">
        <v>69</v>
      </c>
      <c r="C483" s="93" t="s">
        <v>85</v>
      </c>
      <c r="D483" s="94" t="s">
        <v>70</v>
      </c>
      <c r="E483" s="93" t="s">
        <v>71</v>
      </c>
      <c r="F483" s="95">
        <v>43921.623321759049</v>
      </c>
      <c r="G483" s="95">
        <v>44299</v>
      </c>
      <c r="H483" s="94" t="s">
        <v>72</v>
      </c>
      <c r="I483" s="114">
        <v>559863013</v>
      </c>
      <c r="J483" s="115">
        <v>510652678</v>
      </c>
      <c r="K483" s="114">
        <v>510652677.96226782</v>
      </c>
      <c r="L483" s="115">
        <v>559863013</v>
      </c>
      <c r="M483" s="96">
        <v>0.56945448608299998</v>
      </c>
      <c r="N483" s="126">
        <v>12.551191727200001</v>
      </c>
      <c r="O483" s="93" t="s">
        <v>73</v>
      </c>
      <c r="P483" s="127">
        <v>1.26454976E-2</v>
      </c>
      <c r="Q483" s="97"/>
      <c r="R483" s="98"/>
    </row>
    <row r="484" spans="2:18">
      <c r="B484" s="92" t="s">
        <v>69</v>
      </c>
      <c r="C484" s="93" t="s">
        <v>85</v>
      </c>
      <c r="D484" s="94" t="s">
        <v>70</v>
      </c>
      <c r="E484" s="93" t="s">
        <v>71</v>
      </c>
      <c r="F484" s="95">
        <v>43852.424328703899</v>
      </c>
      <c r="G484" s="95">
        <v>44299</v>
      </c>
      <c r="H484" s="94" t="s">
        <v>72</v>
      </c>
      <c r="I484" s="114">
        <v>559863013</v>
      </c>
      <c r="J484" s="115">
        <v>501669084</v>
      </c>
      <c r="K484" s="114">
        <v>510652678.22482437</v>
      </c>
      <c r="L484" s="115">
        <v>559863013</v>
      </c>
      <c r="M484" s="96">
        <v>0.950107387616</v>
      </c>
      <c r="N484" s="126">
        <v>10.000000057299999</v>
      </c>
      <c r="O484" s="93" t="s">
        <v>73</v>
      </c>
      <c r="P484" s="127">
        <v>0.70256688950000001</v>
      </c>
      <c r="Q484" s="97"/>
      <c r="R484" s="98"/>
    </row>
    <row r="485" spans="2:18">
      <c r="B485" s="92" t="s">
        <v>69</v>
      </c>
      <c r="C485" s="93" t="s">
        <v>85</v>
      </c>
      <c r="D485" s="94" t="s">
        <v>70</v>
      </c>
      <c r="E485" s="93" t="s">
        <v>71</v>
      </c>
      <c r="F485" s="95">
        <v>43768.689074073918</v>
      </c>
      <c r="G485" s="95">
        <v>44600</v>
      </c>
      <c r="H485" s="94" t="s">
        <v>72</v>
      </c>
      <c r="I485" s="114">
        <v>625479452</v>
      </c>
      <c r="J485" s="115">
        <v>511490865</v>
      </c>
      <c r="K485" s="114">
        <v>507762838.56565762</v>
      </c>
      <c r="L485" s="115">
        <v>625479452</v>
      </c>
      <c r="M485" s="96">
        <v>0.65339772644899996</v>
      </c>
      <c r="N485" s="126">
        <v>12.563772757200001</v>
      </c>
      <c r="O485" s="93" t="s">
        <v>73</v>
      </c>
      <c r="P485" s="127">
        <v>0.21308878349999999</v>
      </c>
      <c r="Q485" s="97"/>
      <c r="R485" s="98"/>
    </row>
    <row r="486" spans="2:18">
      <c r="B486" s="92" t="s">
        <v>105</v>
      </c>
      <c r="C486" s="93" t="s">
        <v>85</v>
      </c>
      <c r="D486" s="94" t="s">
        <v>70</v>
      </c>
      <c r="E486" s="93" t="s">
        <v>71</v>
      </c>
      <c r="F486" s="95">
        <v>43651.484212962911</v>
      </c>
      <c r="G486" s="95">
        <v>45274</v>
      </c>
      <c r="H486" s="94" t="s">
        <v>72</v>
      </c>
      <c r="I486" s="114">
        <v>5897535</v>
      </c>
      <c r="J486" s="115">
        <v>5307807</v>
      </c>
      <c r="K486" s="114">
        <v>5170294.0999986082</v>
      </c>
      <c r="L486" s="115">
        <v>5897535</v>
      </c>
      <c r="M486" s="96">
        <v>0.59527738156499999</v>
      </c>
      <c r="N486" s="126">
        <v>12.548527393700001</v>
      </c>
      <c r="O486" s="93" t="s">
        <v>73</v>
      </c>
      <c r="P486" s="127">
        <v>0.1259641615</v>
      </c>
      <c r="Q486" s="97"/>
      <c r="R486" s="98"/>
    </row>
    <row r="487" spans="2:18">
      <c r="B487" s="92" t="s">
        <v>105</v>
      </c>
      <c r="C487" s="93" t="s">
        <v>85</v>
      </c>
      <c r="D487" s="94" t="s">
        <v>70</v>
      </c>
      <c r="E487" s="93" t="s">
        <v>71</v>
      </c>
      <c r="F487" s="95">
        <v>43518.607048611157</v>
      </c>
      <c r="G487" s="95">
        <v>45763</v>
      </c>
      <c r="H487" s="94" t="s">
        <v>72</v>
      </c>
      <c r="I487" s="114">
        <v>17479450</v>
      </c>
      <c r="J487" s="115">
        <v>10098630</v>
      </c>
      <c r="K487" s="114">
        <v>10226884.736411937</v>
      </c>
      <c r="L487" s="115">
        <v>17479450</v>
      </c>
      <c r="M487" s="96">
        <v>0.91210290036099995</v>
      </c>
      <c r="N487" s="126">
        <v>9.8438278905000001</v>
      </c>
      <c r="O487" s="93" t="s">
        <v>73</v>
      </c>
      <c r="P487" s="127">
        <v>0.61064096690000003</v>
      </c>
      <c r="Q487" s="97"/>
      <c r="R487" s="98"/>
    </row>
    <row r="488" spans="2:18">
      <c r="B488" s="92" t="s">
        <v>105</v>
      </c>
      <c r="C488" s="93" t="s">
        <v>85</v>
      </c>
      <c r="D488" s="94" t="s">
        <v>70</v>
      </c>
      <c r="E488" s="93" t="s">
        <v>71</v>
      </c>
      <c r="F488" s="95">
        <v>43913.563113425858</v>
      </c>
      <c r="G488" s="95">
        <v>43951</v>
      </c>
      <c r="H488" s="94" t="s">
        <v>72</v>
      </c>
      <c r="I488" s="114">
        <v>18825534</v>
      </c>
      <c r="J488" s="115">
        <v>18488219</v>
      </c>
      <c r="K488" s="114">
        <v>18558726.748091612</v>
      </c>
      <c r="L488" s="115">
        <v>18825534</v>
      </c>
      <c r="M488" s="96">
        <v>0.756285165993</v>
      </c>
      <c r="N488" s="126">
        <v>10.384007281400001</v>
      </c>
      <c r="O488" s="93" t="s">
        <v>73</v>
      </c>
      <c r="P488" s="127">
        <v>2.6662349299999999E-2</v>
      </c>
      <c r="Q488" s="97"/>
      <c r="R488" s="98"/>
    </row>
    <row r="489" spans="2:18">
      <c r="B489" s="92" t="s">
        <v>105</v>
      </c>
      <c r="C489" s="93" t="s">
        <v>85</v>
      </c>
      <c r="D489" s="94" t="s">
        <v>70</v>
      </c>
      <c r="E489" s="93" t="s">
        <v>71</v>
      </c>
      <c r="F489" s="95">
        <v>43269.610092592426</v>
      </c>
      <c r="G489" s="95">
        <v>45771</v>
      </c>
      <c r="H489" s="94" t="s">
        <v>72</v>
      </c>
      <c r="I489" s="114">
        <v>9188492</v>
      </c>
      <c r="J489" s="115">
        <v>5075618</v>
      </c>
      <c r="K489" s="114">
        <v>5103489.5088548819</v>
      </c>
      <c r="L489" s="115">
        <v>9188492</v>
      </c>
      <c r="M489" s="96">
        <v>0.91210290083000001</v>
      </c>
      <c r="N489" s="126">
        <v>9.8438278327000006</v>
      </c>
      <c r="O489" s="93" t="s">
        <v>73</v>
      </c>
      <c r="P489" s="127">
        <v>0.61064096720000005</v>
      </c>
      <c r="Q489" s="97"/>
      <c r="R489" s="98"/>
    </row>
    <row r="490" spans="2:18">
      <c r="B490" s="92" t="s">
        <v>69</v>
      </c>
      <c r="C490" s="93" t="s">
        <v>85</v>
      </c>
      <c r="D490" s="94" t="s">
        <v>70</v>
      </c>
      <c r="E490" s="93" t="s">
        <v>71</v>
      </c>
      <c r="F490" s="95">
        <v>43826.616805555765</v>
      </c>
      <c r="G490" s="95">
        <v>44600</v>
      </c>
      <c r="H490" s="94" t="s">
        <v>72</v>
      </c>
      <c r="I490" s="114">
        <v>613150685</v>
      </c>
      <c r="J490" s="115">
        <v>507078581</v>
      </c>
      <c r="K490" s="114">
        <v>507762838.61588687</v>
      </c>
      <c r="L490" s="115">
        <v>613150685</v>
      </c>
      <c r="M490" s="96">
        <v>0.81179779278399999</v>
      </c>
      <c r="N490" s="126">
        <v>10.381289042100001</v>
      </c>
      <c r="O490" s="93" t="s">
        <v>73</v>
      </c>
      <c r="P490" s="127">
        <v>0.60718528289999996</v>
      </c>
      <c r="Q490" s="97"/>
      <c r="R490" s="98"/>
    </row>
    <row r="491" spans="2:18">
      <c r="B491" s="92" t="s">
        <v>105</v>
      </c>
      <c r="C491" s="93" t="s">
        <v>85</v>
      </c>
      <c r="D491" s="94" t="s">
        <v>70</v>
      </c>
      <c r="E491" s="93" t="s">
        <v>71</v>
      </c>
      <c r="F491" s="95">
        <v>43756.661875000224</v>
      </c>
      <c r="G491" s="95">
        <v>45468</v>
      </c>
      <c r="H491" s="94" t="s">
        <v>72</v>
      </c>
      <c r="I491" s="114">
        <v>24770030</v>
      </c>
      <c r="J491" s="115">
        <v>15096061</v>
      </c>
      <c r="K491" s="114">
        <v>15001230.402916482</v>
      </c>
      <c r="L491" s="115">
        <v>24770030</v>
      </c>
      <c r="M491" s="96">
        <v>0.87668731088499996</v>
      </c>
      <c r="N491" s="126">
        <v>14.8090866982</v>
      </c>
      <c r="O491" s="93" t="s">
        <v>73</v>
      </c>
      <c r="P491" s="127">
        <v>6.1826629000000001E-3</v>
      </c>
      <c r="Q491" s="97"/>
      <c r="R491" s="98"/>
    </row>
    <row r="492" spans="2:18">
      <c r="B492" s="92" t="s">
        <v>105</v>
      </c>
      <c r="C492" s="93" t="s">
        <v>85</v>
      </c>
      <c r="D492" s="94" t="s">
        <v>70</v>
      </c>
      <c r="E492" s="93" t="s">
        <v>71</v>
      </c>
      <c r="F492" s="95">
        <v>43634.63886574097</v>
      </c>
      <c r="G492" s="95">
        <v>45763</v>
      </c>
      <c r="H492" s="94" t="s">
        <v>72</v>
      </c>
      <c r="I492" s="114">
        <v>180392880</v>
      </c>
      <c r="J492" s="115">
        <v>106898629</v>
      </c>
      <c r="K492" s="114">
        <v>107383403.0216511</v>
      </c>
      <c r="L492" s="115">
        <v>180392880</v>
      </c>
      <c r="M492" s="96">
        <v>0.58508046514099998</v>
      </c>
      <c r="N492" s="126">
        <v>12.5489431328</v>
      </c>
      <c r="O492" s="93" t="s">
        <v>73</v>
      </c>
      <c r="P492" s="127">
        <v>1.22293587E-2</v>
      </c>
      <c r="Q492" s="97"/>
      <c r="R492" s="98"/>
    </row>
    <row r="493" spans="2:18" ht="15.75">
      <c r="B493" s="99" t="s">
        <v>86</v>
      </c>
      <c r="C493" s="100"/>
      <c r="D493" s="100"/>
      <c r="E493" s="100"/>
      <c r="F493" s="100"/>
      <c r="G493" s="100"/>
      <c r="H493" s="94"/>
      <c r="I493" s="116">
        <v>7945810411</v>
      </c>
      <c r="J493" s="117">
        <v>6673431651</v>
      </c>
      <c r="K493" s="116">
        <v>6699965465.6924496</v>
      </c>
      <c r="L493" s="117">
        <v>7945810411</v>
      </c>
      <c r="M493" s="97"/>
      <c r="N493" s="128"/>
      <c r="O493" s="97"/>
      <c r="P493" s="129">
        <v>8.0118514342000005</v>
      </c>
      <c r="Q493" s="100"/>
      <c r="R493" s="101"/>
    </row>
    <row r="494" spans="2:18" ht="15.75">
      <c r="B494" s="103"/>
      <c r="C494" s="90"/>
      <c r="D494" s="90"/>
      <c r="E494" s="90"/>
      <c r="F494" s="104" t="s">
        <v>87</v>
      </c>
      <c r="G494" s="104"/>
      <c r="H494" s="104"/>
      <c r="I494" s="130">
        <v>233550754</v>
      </c>
      <c r="J494" s="131" t="s">
        <v>88</v>
      </c>
      <c r="K494" s="131" t="s">
        <v>88</v>
      </c>
      <c r="L494" s="131" t="s">
        <v>88</v>
      </c>
      <c r="M494" s="90"/>
      <c r="N494" s="90"/>
      <c r="O494" s="90"/>
      <c r="P494" s="132">
        <v>0.27928113259999998</v>
      </c>
      <c r="Q494" s="90"/>
      <c r="R494" s="91"/>
    </row>
    <row r="495" spans="2:18" ht="15.75">
      <c r="B495" s="106"/>
      <c r="C495" s="97"/>
      <c r="D495" s="97"/>
      <c r="E495" s="97"/>
      <c r="F495" s="100" t="s">
        <v>89</v>
      </c>
      <c r="G495" s="100"/>
      <c r="H495" s="100"/>
      <c r="I495" s="133">
        <v>196097919.80931485</v>
      </c>
      <c r="J495" s="134" t="s">
        <v>88</v>
      </c>
      <c r="K495" s="134" t="s">
        <v>88</v>
      </c>
      <c r="L495" s="134" t="s">
        <v>88</v>
      </c>
      <c r="M495" s="97"/>
      <c r="N495" s="97"/>
      <c r="O495" s="97"/>
      <c r="P495" s="97"/>
      <c r="Q495" s="97"/>
      <c r="R495" s="107"/>
    </row>
    <row r="496" spans="2:18" ht="15.75">
      <c r="B496" s="106"/>
      <c r="C496" s="97"/>
      <c r="D496" s="97"/>
      <c r="E496" s="97"/>
      <c r="F496" s="100" t="s">
        <v>90</v>
      </c>
      <c r="G496" s="100"/>
      <c r="H496" s="100"/>
      <c r="I496" s="133">
        <v>0</v>
      </c>
      <c r="J496" s="134" t="s">
        <v>88</v>
      </c>
      <c r="K496" s="134" t="s">
        <v>88</v>
      </c>
      <c r="L496" s="134" t="s">
        <v>88</v>
      </c>
      <c r="M496" s="97"/>
      <c r="N496" s="97"/>
      <c r="O496" s="97"/>
      <c r="P496" s="97"/>
      <c r="Q496" s="97"/>
      <c r="R496" s="107"/>
    </row>
    <row r="497" spans="2:18" ht="15.75">
      <c r="B497" s="108"/>
      <c r="C497" s="102"/>
      <c r="D497" s="102"/>
      <c r="E497" s="102"/>
      <c r="F497" s="109" t="s">
        <v>91</v>
      </c>
      <c r="G497" s="109"/>
      <c r="H497" s="109"/>
      <c r="I497" s="135">
        <v>132935327306.80931</v>
      </c>
      <c r="J497" s="135">
        <v>84161879923</v>
      </c>
      <c r="K497" s="135">
        <v>83392132030.934052</v>
      </c>
      <c r="L497" s="135">
        <v>132505678633</v>
      </c>
      <c r="M497" s="119"/>
      <c r="N497" s="119"/>
      <c r="O497" s="119"/>
      <c r="P497" s="118">
        <v>100.0000000007999</v>
      </c>
      <c r="Q497" s="102"/>
      <c r="R497" s="110"/>
    </row>
    <row r="499" spans="2:18" ht="15.75">
      <c r="B499" s="188" t="s">
        <v>140</v>
      </c>
      <c r="C499" s="188"/>
      <c r="D499" s="188"/>
      <c r="E499" s="188"/>
      <c r="F499" s="188"/>
      <c r="G499" s="188"/>
      <c r="H499" s="188"/>
      <c r="I499" s="188"/>
      <c r="J499" s="188"/>
      <c r="K499" s="188"/>
      <c r="L499" s="188"/>
      <c r="M499" s="188"/>
      <c r="N499" s="188"/>
      <c r="O499" s="188"/>
      <c r="P499" s="188"/>
      <c r="Q499" s="188"/>
      <c r="R499" s="188"/>
    </row>
    <row r="500" spans="2:18" ht="15.75">
      <c r="B500" s="188" t="s">
        <v>92</v>
      </c>
      <c r="C500" s="188"/>
      <c r="D500" s="188"/>
      <c r="E500" s="188"/>
      <c r="F500" s="188"/>
      <c r="G500" s="188"/>
      <c r="H500" s="188"/>
      <c r="I500" s="188"/>
      <c r="J500" s="188"/>
      <c r="K500" s="188"/>
      <c r="L500" s="188"/>
      <c r="M500" s="188"/>
      <c r="N500" s="188"/>
      <c r="O500" s="188"/>
      <c r="P500" s="188"/>
      <c r="Q500" s="188"/>
      <c r="R500" s="188"/>
    </row>
    <row r="501" spans="2:18" ht="15.75">
      <c r="B501" s="188" t="s">
        <v>217</v>
      </c>
      <c r="C501" s="188"/>
      <c r="D501" s="188"/>
      <c r="E501" s="188"/>
      <c r="F501" s="188"/>
      <c r="G501" s="188"/>
      <c r="H501" s="188"/>
      <c r="I501" s="188"/>
      <c r="J501" s="188"/>
      <c r="K501" s="188"/>
      <c r="L501" s="188"/>
      <c r="M501" s="188"/>
      <c r="N501" s="188"/>
      <c r="O501" s="188"/>
      <c r="P501" s="188"/>
      <c r="Q501" s="188"/>
      <c r="R501" s="188"/>
    </row>
    <row r="502" spans="2:18" ht="110.25">
      <c r="B502" s="136" t="s">
        <v>57</v>
      </c>
      <c r="C502" s="136" t="s">
        <v>58</v>
      </c>
      <c r="D502" s="136" t="s">
        <v>59</v>
      </c>
      <c r="E502" s="136" t="s">
        <v>60</v>
      </c>
      <c r="F502" s="136" t="s">
        <v>61</v>
      </c>
      <c r="G502" s="136" t="s">
        <v>62</v>
      </c>
      <c r="H502" s="136" t="s">
        <v>63</v>
      </c>
      <c r="I502" s="136" t="s">
        <v>64</v>
      </c>
      <c r="J502" s="136" t="s">
        <v>65</v>
      </c>
      <c r="K502" s="136" t="s">
        <v>66</v>
      </c>
      <c r="L502" s="136" t="s">
        <v>67</v>
      </c>
      <c r="M502" s="136" t="s">
        <v>93</v>
      </c>
      <c r="N502" s="136" t="s">
        <v>68</v>
      </c>
      <c r="O502" s="136" t="s">
        <v>94</v>
      </c>
      <c r="P502" s="136" t="s">
        <v>56</v>
      </c>
      <c r="Q502" s="136" t="s">
        <v>95</v>
      </c>
      <c r="R502" s="136" t="s">
        <v>96</v>
      </c>
    </row>
    <row r="503" spans="2:18">
      <c r="B503" s="137" t="s">
        <v>78</v>
      </c>
      <c r="C503" s="122" t="s">
        <v>151</v>
      </c>
      <c r="D503" s="122" t="s">
        <v>70</v>
      </c>
      <c r="E503" s="122" t="s">
        <v>71</v>
      </c>
      <c r="F503" s="138">
        <v>43461.580011574071</v>
      </c>
      <c r="G503" s="138">
        <v>47079</v>
      </c>
      <c r="H503" s="122" t="s">
        <v>72</v>
      </c>
      <c r="I503" s="139">
        <v>6100513680</v>
      </c>
      <c r="J503" s="139">
        <v>2894494862</v>
      </c>
      <c r="K503" s="139">
        <v>2897132502.1043682</v>
      </c>
      <c r="L503" s="139">
        <v>6100513680</v>
      </c>
      <c r="M503" s="140">
        <v>47.489976321199997</v>
      </c>
      <c r="N503" s="140">
        <v>11.7327373628</v>
      </c>
      <c r="O503" s="122" t="s">
        <v>73</v>
      </c>
      <c r="P503" s="140">
        <v>6.9147344568999998</v>
      </c>
      <c r="Q503" s="122"/>
      <c r="R503" s="141"/>
    </row>
    <row r="504" spans="2:18">
      <c r="B504" s="40" t="s">
        <v>78</v>
      </c>
      <c r="C504" s="1" t="s">
        <v>151</v>
      </c>
      <c r="D504" s="1" t="s">
        <v>70</v>
      </c>
      <c r="E504" s="1" t="s">
        <v>71</v>
      </c>
      <c r="F504" s="3">
        <v>43525.637766203705</v>
      </c>
      <c r="G504" s="3">
        <v>45996</v>
      </c>
      <c r="H504" s="1" t="s">
        <v>72</v>
      </c>
      <c r="I504" s="142">
        <v>866780820</v>
      </c>
      <c r="J504" s="142">
        <v>511363014</v>
      </c>
      <c r="K504" s="142">
        <v>502581485.9959498</v>
      </c>
      <c r="L504" s="142">
        <v>866780820</v>
      </c>
      <c r="M504" s="143">
        <v>57.982534269299997</v>
      </c>
      <c r="N504" s="143">
        <v>10.9201191297</v>
      </c>
      <c r="O504" s="1" t="s">
        <v>73</v>
      </c>
      <c r="P504" s="143">
        <v>1.1995369615</v>
      </c>
      <c r="Q504" s="1"/>
      <c r="R504" s="144"/>
    </row>
    <row r="505" spans="2:18">
      <c r="B505" s="40" t="s">
        <v>78</v>
      </c>
      <c r="C505" s="1" t="s">
        <v>151</v>
      </c>
      <c r="D505" s="1" t="s">
        <v>70</v>
      </c>
      <c r="E505" s="1" t="s">
        <v>71</v>
      </c>
      <c r="F505" s="3">
        <v>43467.691840277781</v>
      </c>
      <c r="G505" s="3">
        <v>47079</v>
      </c>
      <c r="H505" s="1" t="s">
        <v>72</v>
      </c>
      <c r="I505" s="142">
        <v>140046560</v>
      </c>
      <c r="J505" s="142">
        <v>66569589</v>
      </c>
      <c r="K505" s="142">
        <v>66508841.089860111</v>
      </c>
      <c r="L505" s="142">
        <v>140046560</v>
      </c>
      <c r="M505" s="143">
        <v>47.490521073700002</v>
      </c>
      <c r="N505" s="143">
        <v>11.7325219264</v>
      </c>
      <c r="O505" s="1" t="s">
        <v>73</v>
      </c>
      <c r="P505" s="143">
        <v>0.1587400558</v>
      </c>
      <c r="Q505" s="1"/>
      <c r="R505" s="144"/>
    </row>
    <row r="506" spans="2:18">
      <c r="B506" s="40" t="s">
        <v>78</v>
      </c>
      <c r="C506" s="1" t="s">
        <v>151</v>
      </c>
      <c r="D506" s="1" t="s">
        <v>70</v>
      </c>
      <c r="E506" s="1" t="s">
        <v>71</v>
      </c>
      <c r="F506" s="3">
        <v>43469.61309027778</v>
      </c>
      <c r="G506" s="3">
        <v>47079</v>
      </c>
      <c r="H506" s="1" t="s">
        <v>72</v>
      </c>
      <c r="I506" s="142">
        <v>125193160</v>
      </c>
      <c r="J506" s="142">
        <v>59545547</v>
      </c>
      <c r="K506" s="142">
        <v>59455055.285031408</v>
      </c>
      <c r="L506" s="142">
        <v>125193160</v>
      </c>
      <c r="M506" s="143">
        <v>47.490657864200003</v>
      </c>
      <c r="N506" s="143">
        <v>11.7324688098</v>
      </c>
      <c r="O506" s="1" t="s">
        <v>73</v>
      </c>
      <c r="P506" s="143">
        <v>0.14190442419999999</v>
      </c>
      <c r="Q506" s="1"/>
      <c r="R506" s="144"/>
    </row>
    <row r="507" spans="2:18">
      <c r="B507" s="40" t="s">
        <v>78</v>
      </c>
      <c r="C507" s="1" t="s">
        <v>151</v>
      </c>
      <c r="D507" s="1" t="s">
        <v>70</v>
      </c>
      <c r="E507" s="1" t="s">
        <v>71</v>
      </c>
      <c r="F507" s="3">
        <v>43334.606967592597</v>
      </c>
      <c r="G507" s="3">
        <v>43992</v>
      </c>
      <c r="H507" s="1" t="s">
        <v>72</v>
      </c>
      <c r="I507" s="142">
        <v>7438025</v>
      </c>
      <c r="J507" s="142">
        <v>6140054</v>
      </c>
      <c r="K507" s="142">
        <v>6035422.9389805309</v>
      </c>
      <c r="L507" s="142">
        <v>7438025</v>
      </c>
      <c r="M507" s="143">
        <v>81.142815989200002</v>
      </c>
      <c r="N507" s="143">
        <v>12.5459168526</v>
      </c>
      <c r="O507" s="1" t="s">
        <v>73</v>
      </c>
      <c r="P507" s="143">
        <v>1.44050529E-2</v>
      </c>
      <c r="Q507" s="1"/>
      <c r="R507" s="144"/>
    </row>
    <row r="508" spans="2:18">
      <c r="B508" s="40" t="s">
        <v>78</v>
      </c>
      <c r="C508" s="1" t="s">
        <v>151</v>
      </c>
      <c r="D508" s="1" t="s">
        <v>70</v>
      </c>
      <c r="E508" s="1" t="s">
        <v>71</v>
      </c>
      <c r="F508" s="3">
        <v>43524.471342592587</v>
      </c>
      <c r="G508" s="3">
        <v>45996</v>
      </c>
      <c r="H508" s="1" t="s">
        <v>72</v>
      </c>
      <c r="I508" s="142">
        <v>173356158</v>
      </c>
      <c r="J508" s="142">
        <v>102243836</v>
      </c>
      <c r="K508" s="142">
        <v>100516562.92623834</v>
      </c>
      <c r="L508" s="142">
        <v>173356158</v>
      </c>
      <c r="M508" s="143">
        <v>57.982689559999997</v>
      </c>
      <c r="N508" s="143">
        <v>10.9200578788</v>
      </c>
      <c r="O508" s="1" t="s">
        <v>73</v>
      </c>
      <c r="P508" s="143">
        <v>0.23990802650000001</v>
      </c>
      <c r="Q508" s="1"/>
      <c r="R508" s="144"/>
    </row>
    <row r="509" spans="2:18" ht="15.75">
      <c r="B509" s="41" t="s">
        <v>152</v>
      </c>
      <c r="C509" s="13"/>
      <c r="D509" s="13"/>
      <c r="E509" s="13"/>
      <c r="F509" s="145"/>
      <c r="G509" s="145"/>
      <c r="H509" s="13"/>
      <c r="I509" s="146">
        <v>7413328403</v>
      </c>
      <c r="J509" s="146">
        <v>3640356902</v>
      </c>
      <c r="K509" s="146">
        <v>3632229870.3404284</v>
      </c>
      <c r="L509" s="146">
        <v>7413328403</v>
      </c>
      <c r="M509" s="147"/>
      <c r="N509" s="147"/>
      <c r="O509" s="13"/>
      <c r="P509" s="147">
        <v>8.6692289777999996</v>
      </c>
      <c r="Q509" s="13" t="s">
        <v>74</v>
      </c>
      <c r="R509" s="148">
        <v>1.3589456845323613</v>
      </c>
    </row>
    <row r="510" spans="2:18">
      <c r="B510" s="40" t="s">
        <v>105</v>
      </c>
      <c r="C510" s="1" t="s">
        <v>102</v>
      </c>
      <c r="D510" s="1" t="s">
        <v>70</v>
      </c>
      <c r="E510" s="1" t="s">
        <v>71</v>
      </c>
      <c r="F510" s="3">
        <v>43335.560393518521</v>
      </c>
      <c r="G510" s="3">
        <v>44053</v>
      </c>
      <c r="H510" s="1" t="s">
        <v>72</v>
      </c>
      <c r="I510" s="142">
        <v>6129625</v>
      </c>
      <c r="J510" s="142">
        <v>5023115</v>
      </c>
      <c r="K510" s="142">
        <v>5081364.4445068743</v>
      </c>
      <c r="L510" s="142">
        <v>6129625</v>
      </c>
      <c r="M510" s="143">
        <v>82.8984553624</v>
      </c>
      <c r="N510" s="143">
        <v>11.7296114302</v>
      </c>
      <c r="O510" s="1" t="s">
        <v>73</v>
      </c>
      <c r="P510" s="143">
        <v>1.21279527E-2</v>
      </c>
      <c r="Q510" s="1"/>
      <c r="R510" s="144"/>
    </row>
    <row r="511" spans="2:18">
      <c r="B511" s="40" t="s">
        <v>105</v>
      </c>
      <c r="C511" s="1" t="s">
        <v>102</v>
      </c>
      <c r="D511" s="1" t="s">
        <v>70</v>
      </c>
      <c r="E511" s="1" t="s">
        <v>71</v>
      </c>
      <c r="F511" s="3">
        <v>43418.608611111107</v>
      </c>
      <c r="G511" s="3">
        <v>44053</v>
      </c>
      <c r="H511" s="1" t="s">
        <v>72</v>
      </c>
      <c r="I511" s="142">
        <v>3593631</v>
      </c>
      <c r="J511" s="142">
        <v>3006474</v>
      </c>
      <c r="K511" s="142">
        <v>3048776.3316499377</v>
      </c>
      <c r="L511" s="142">
        <v>3593631</v>
      </c>
      <c r="M511" s="143">
        <v>84.838324570599994</v>
      </c>
      <c r="N511" s="143">
        <v>11.7308386408</v>
      </c>
      <c r="O511" s="1" t="s">
        <v>73</v>
      </c>
      <c r="P511" s="143">
        <v>7.2766704999999996E-3</v>
      </c>
      <c r="Q511" s="1"/>
      <c r="R511" s="144"/>
    </row>
    <row r="512" spans="2:18">
      <c r="B512" s="40" t="s">
        <v>69</v>
      </c>
      <c r="C512" s="1" t="s">
        <v>102</v>
      </c>
      <c r="D512" s="1" t="s">
        <v>70</v>
      </c>
      <c r="E512" s="1" t="s">
        <v>71</v>
      </c>
      <c r="F512" s="3">
        <v>43552.709641203706</v>
      </c>
      <c r="G512" s="3">
        <v>43836</v>
      </c>
      <c r="H512" s="1" t="s">
        <v>72</v>
      </c>
      <c r="I512" s="142">
        <v>539890410</v>
      </c>
      <c r="J512" s="142">
        <v>508757362</v>
      </c>
      <c r="K512" s="142">
        <v>509088693.94968539</v>
      </c>
      <c r="L512" s="142">
        <v>539890410</v>
      </c>
      <c r="M512" s="143">
        <v>94.294820674799993</v>
      </c>
      <c r="N512" s="143">
        <v>8.2432159573000003</v>
      </c>
      <c r="O512" s="1" t="s">
        <v>73</v>
      </c>
      <c r="P512" s="143">
        <v>1.2150680478</v>
      </c>
      <c r="Q512" s="1"/>
      <c r="R512" s="144"/>
    </row>
    <row r="513" spans="2:18">
      <c r="B513" s="40" t="s">
        <v>105</v>
      </c>
      <c r="C513" s="1" t="s">
        <v>102</v>
      </c>
      <c r="D513" s="1" t="s">
        <v>70</v>
      </c>
      <c r="E513" s="1" t="s">
        <v>71</v>
      </c>
      <c r="F513" s="3">
        <v>43339.647962962961</v>
      </c>
      <c r="G513" s="3">
        <v>44053</v>
      </c>
      <c r="H513" s="1" t="s">
        <v>72</v>
      </c>
      <c r="I513" s="142">
        <v>8581475</v>
      </c>
      <c r="J513" s="142">
        <v>7040993</v>
      </c>
      <c r="K513" s="142">
        <v>7113966.2480552513</v>
      </c>
      <c r="L513" s="142">
        <v>8581475</v>
      </c>
      <c r="M513" s="143">
        <v>82.899108230899998</v>
      </c>
      <c r="N513" s="143">
        <v>11.728915411199999</v>
      </c>
      <c r="O513" s="1" t="s">
        <v>73</v>
      </c>
      <c r="P513" s="143">
        <v>1.6979267400000001E-2</v>
      </c>
      <c r="Q513" s="1"/>
      <c r="R513" s="144"/>
    </row>
    <row r="514" spans="2:18">
      <c r="B514" s="40" t="s">
        <v>105</v>
      </c>
      <c r="C514" s="1" t="s">
        <v>102</v>
      </c>
      <c r="D514" s="1" t="s">
        <v>70</v>
      </c>
      <c r="E514" s="1" t="s">
        <v>71</v>
      </c>
      <c r="F514" s="3">
        <v>43474.560659722221</v>
      </c>
      <c r="G514" s="3">
        <v>44053</v>
      </c>
      <c r="H514" s="1" t="s">
        <v>72</v>
      </c>
      <c r="I514" s="142">
        <v>62289588</v>
      </c>
      <c r="J514" s="142">
        <v>53009725</v>
      </c>
      <c r="K514" s="142">
        <v>52848137.9062085</v>
      </c>
      <c r="L514" s="142">
        <v>62289588</v>
      </c>
      <c r="M514" s="143">
        <v>84.842651240899997</v>
      </c>
      <c r="N514" s="143">
        <v>11.726333696499999</v>
      </c>
      <c r="O514" s="1" t="s">
        <v>73</v>
      </c>
      <c r="P514" s="143">
        <v>0.12613535619999999</v>
      </c>
      <c r="Q514" s="1"/>
      <c r="R514" s="144"/>
    </row>
    <row r="515" spans="2:18">
      <c r="B515" s="40" t="s">
        <v>105</v>
      </c>
      <c r="C515" s="1" t="s">
        <v>102</v>
      </c>
      <c r="D515" s="1" t="s">
        <v>70</v>
      </c>
      <c r="E515" s="1" t="s">
        <v>71</v>
      </c>
      <c r="F515" s="3">
        <v>43255.68104166667</v>
      </c>
      <c r="G515" s="3">
        <v>44053</v>
      </c>
      <c r="H515" s="1" t="s">
        <v>72</v>
      </c>
      <c r="I515" s="142">
        <v>37619175</v>
      </c>
      <c r="J515" s="142">
        <v>30240411</v>
      </c>
      <c r="K515" s="142">
        <v>30488546.014840242</v>
      </c>
      <c r="L515" s="142">
        <v>37619175</v>
      </c>
      <c r="M515" s="143">
        <v>81.045227639499998</v>
      </c>
      <c r="N515" s="143">
        <v>11.728545134000001</v>
      </c>
      <c r="O515" s="1" t="s">
        <v>73</v>
      </c>
      <c r="P515" s="143">
        <v>7.2768573599999997E-2</v>
      </c>
      <c r="Q515" s="1"/>
      <c r="R515" s="144"/>
    </row>
    <row r="516" spans="2:18">
      <c r="B516" s="40" t="s">
        <v>78</v>
      </c>
      <c r="C516" s="1" t="s">
        <v>102</v>
      </c>
      <c r="D516" s="1" t="s">
        <v>70</v>
      </c>
      <c r="E516" s="1" t="s">
        <v>71</v>
      </c>
      <c r="F516" s="3">
        <v>43353.59302083333</v>
      </c>
      <c r="G516" s="3">
        <v>44053</v>
      </c>
      <c r="H516" s="1" t="s">
        <v>72</v>
      </c>
      <c r="I516" s="142">
        <v>36777737</v>
      </c>
      <c r="J516" s="142">
        <v>30305137</v>
      </c>
      <c r="K516" s="142">
        <v>30489024.326291729</v>
      </c>
      <c r="L516" s="142">
        <v>36777737</v>
      </c>
      <c r="M516" s="143">
        <v>82.900762290800003</v>
      </c>
      <c r="N516" s="143">
        <v>11.7271586709</v>
      </c>
      <c r="O516" s="1" t="s">
        <v>73</v>
      </c>
      <c r="P516" s="143">
        <v>7.2769715200000001E-2</v>
      </c>
      <c r="Q516" s="1"/>
      <c r="R516" s="144"/>
    </row>
    <row r="517" spans="2:18">
      <c r="B517" s="40" t="s">
        <v>69</v>
      </c>
      <c r="C517" s="1" t="s">
        <v>102</v>
      </c>
      <c r="D517" s="1" t="s">
        <v>70</v>
      </c>
      <c r="E517" s="1" t="s">
        <v>71</v>
      </c>
      <c r="F517" s="3">
        <v>43552.706666666665</v>
      </c>
      <c r="G517" s="3">
        <v>43612</v>
      </c>
      <c r="H517" s="1" t="s">
        <v>72</v>
      </c>
      <c r="I517" s="142">
        <v>104065753</v>
      </c>
      <c r="J517" s="142">
        <v>102914749</v>
      </c>
      <c r="K517" s="142">
        <v>102971995.67700696</v>
      </c>
      <c r="L517" s="142">
        <v>104065753</v>
      </c>
      <c r="M517" s="143">
        <v>98.948974766999996</v>
      </c>
      <c r="N517" s="143">
        <v>7.0000027556999997</v>
      </c>
      <c r="O517" s="1" t="s">
        <v>73</v>
      </c>
      <c r="P517" s="143">
        <v>0.24576853360000001</v>
      </c>
      <c r="Q517" s="1"/>
      <c r="R517" s="144"/>
    </row>
    <row r="518" spans="2:18">
      <c r="B518" s="40" t="s">
        <v>105</v>
      </c>
      <c r="C518" s="1" t="s">
        <v>102</v>
      </c>
      <c r="D518" s="1" t="s">
        <v>70</v>
      </c>
      <c r="E518" s="1" t="s">
        <v>71</v>
      </c>
      <c r="F518" s="3">
        <v>43328.641018518523</v>
      </c>
      <c r="G518" s="3">
        <v>44053</v>
      </c>
      <c r="H518" s="1" t="s">
        <v>72</v>
      </c>
      <c r="I518" s="142">
        <v>9807400</v>
      </c>
      <c r="J518" s="142">
        <v>8019725</v>
      </c>
      <c r="K518" s="142">
        <v>8130053.4031263068</v>
      </c>
      <c r="L518" s="142">
        <v>9807400</v>
      </c>
      <c r="M518" s="143">
        <v>82.897132809200002</v>
      </c>
      <c r="N518" s="143">
        <v>11.731021427</v>
      </c>
      <c r="O518" s="1" t="s">
        <v>73</v>
      </c>
      <c r="P518" s="143">
        <v>1.9404414700000001E-2</v>
      </c>
      <c r="Q518" s="1"/>
      <c r="R518" s="144"/>
    </row>
    <row r="519" spans="2:18">
      <c r="B519" s="40" t="s">
        <v>105</v>
      </c>
      <c r="C519" s="1" t="s">
        <v>102</v>
      </c>
      <c r="D519" s="1" t="s">
        <v>70</v>
      </c>
      <c r="E519" s="1" t="s">
        <v>71</v>
      </c>
      <c r="F519" s="3">
        <v>43403.647835648153</v>
      </c>
      <c r="G519" s="3">
        <v>44053</v>
      </c>
      <c r="H519" s="1" t="s">
        <v>72</v>
      </c>
      <c r="I519" s="142">
        <v>25744419</v>
      </c>
      <c r="J519" s="142">
        <v>21537227</v>
      </c>
      <c r="K519" s="142">
        <v>21341476.580622353</v>
      </c>
      <c r="L519" s="142">
        <v>25744419</v>
      </c>
      <c r="M519" s="143">
        <v>82.897487725900007</v>
      </c>
      <c r="N519" s="143">
        <v>11.730647815599999</v>
      </c>
      <c r="O519" s="1" t="s">
        <v>73</v>
      </c>
      <c r="P519" s="143">
        <v>5.0936794700000003E-2</v>
      </c>
      <c r="Q519" s="1"/>
      <c r="R519" s="144"/>
    </row>
    <row r="520" spans="2:18">
      <c r="B520" s="40" t="s">
        <v>69</v>
      </c>
      <c r="C520" s="1" t="s">
        <v>102</v>
      </c>
      <c r="D520" s="1" t="s">
        <v>70</v>
      </c>
      <c r="E520" s="1" t="s">
        <v>71</v>
      </c>
      <c r="F520" s="3">
        <v>43552.709293981483</v>
      </c>
      <c r="G520" s="3">
        <v>43836</v>
      </c>
      <c r="H520" s="1" t="s">
        <v>72</v>
      </c>
      <c r="I520" s="142">
        <v>539890410</v>
      </c>
      <c r="J520" s="142">
        <v>508757362</v>
      </c>
      <c r="K520" s="142">
        <v>509088693.94968539</v>
      </c>
      <c r="L520" s="142">
        <v>539890410</v>
      </c>
      <c r="M520" s="143">
        <v>94.294820674799993</v>
      </c>
      <c r="N520" s="143">
        <v>8.2432159573000003</v>
      </c>
      <c r="O520" s="1" t="s">
        <v>73</v>
      </c>
      <c r="P520" s="143">
        <v>1.2150680478</v>
      </c>
      <c r="Q520" s="1"/>
      <c r="R520" s="144"/>
    </row>
    <row r="521" spans="2:18" ht="15.75">
      <c r="B521" s="41" t="s">
        <v>103</v>
      </c>
      <c r="C521" s="13"/>
      <c r="D521" s="13"/>
      <c r="E521" s="13"/>
      <c r="F521" s="145"/>
      <c r="G521" s="145"/>
      <c r="H521" s="13"/>
      <c r="I521" s="146">
        <v>1374389623</v>
      </c>
      <c r="J521" s="146">
        <v>1278612280</v>
      </c>
      <c r="K521" s="146">
        <v>1279690728.8316789</v>
      </c>
      <c r="L521" s="146">
        <v>1374389623</v>
      </c>
      <c r="M521" s="147"/>
      <c r="N521" s="147"/>
      <c r="O521" s="13"/>
      <c r="P521" s="147">
        <v>3.0543033741999999</v>
      </c>
      <c r="Q521" s="13" t="s">
        <v>74</v>
      </c>
      <c r="R521" s="148">
        <v>0.2184643604595313</v>
      </c>
    </row>
    <row r="522" spans="2:18">
      <c r="B522" s="40" t="s">
        <v>69</v>
      </c>
      <c r="C522" s="1" t="s">
        <v>104</v>
      </c>
      <c r="D522" s="1" t="s">
        <v>70</v>
      </c>
      <c r="E522" s="1" t="s">
        <v>71</v>
      </c>
      <c r="F522" s="3">
        <v>43552.703657407408</v>
      </c>
      <c r="G522" s="3">
        <v>44036</v>
      </c>
      <c r="H522" s="1" t="s">
        <v>72</v>
      </c>
      <c r="I522" s="142">
        <v>982794521</v>
      </c>
      <c r="J522" s="142">
        <v>898460591</v>
      </c>
      <c r="K522" s="142">
        <v>898960362.52759767</v>
      </c>
      <c r="L522" s="142">
        <v>982794521</v>
      </c>
      <c r="M522" s="143">
        <v>91.469818290500001</v>
      </c>
      <c r="N522" s="143">
        <v>6.9999999856999997</v>
      </c>
      <c r="O522" s="1" t="s">
        <v>73</v>
      </c>
      <c r="P522" s="143">
        <v>2.1455947180999999</v>
      </c>
      <c r="Q522" s="1"/>
      <c r="R522" s="144"/>
    </row>
    <row r="523" spans="2:18">
      <c r="B523" s="40" t="s">
        <v>105</v>
      </c>
      <c r="C523" s="1" t="s">
        <v>104</v>
      </c>
      <c r="D523" s="1" t="s">
        <v>70</v>
      </c>
      <c r="E523" s="1" t="s">
        <v>71</v>
      </c>
      <c r="F523" s="3">
        <v>43416.590173611112</v>
      </c>
      <c r="G523" s="3">
        <v>43990</v>
      </c>
      <c r="H523" s="1" t="s">
        <v>72</v>
      </c>
      <c r="I523" s="142">
        <v>17649973</v>
      </c>
      <c r="J523" s="142">
        <v>15179836</v>
      </c>
      <c r="K523" s="142">
        <v>14872849.375120563</v>
      </c>
      <c r="L523" s="142">
        <v>17649973</v>
      </c>
      <c r="M523" s="143">
        <v>84.265564457899998</v>
      </c>
      <c r="N523" s="143">
        <v>11.299524759100001</v>
      </c>
      <c r="O523" s="1" t="s">
        <v>73</v>
      </c>
      <c r="P523" s="143">
        <v>3.5497791000000001E-2</v>
      </c>
      <c r="Q523" s="1"/>
      <c r="R523" s="144"/>
    </row>
    <row r="524" spans="2:18">
      <c r="B524" s="40" t="s">
        <v>105</v>
      </c>
      <c r="C524" s="1" t="s">
        <v>104</v>
      </c>
      <c r="D524" s="1" t="s">
        <v>70</v>
      </c>
      <c r="E524" s="1" t="s">
        <v>71</v>
      </c>
      <c r="F524" s="3">
        <v>43251.544363425928</v>
      </c>
      <c r="G524" s="3">
        <v>44683</v>
      </c>
      <c r="H524" s="1" t="s">
        <v>72</v>
      </c>
      <c r="I524" s="142">
        <v>117623013</v>
      </c>
      <c r="J524" s="142">
        <v>85322597</v>
      </c>
      <c r="K524" s="142">
        <v>88007032.213824868</v>
      </c>
      <c r="L524" s="142">
        <v>117623013</v>
      </c>
      <c r="M524" s="143">
        <v>74.821270063699998</v>
      </c>
      <c r="N524" s="143">
        <v>9.9886490720999994</v>
      </c>
      <c r="O524" s="1" t="s">
        <v>73</v>
      </c>
      <c r="P524" s="143">
        <v>0.21005088920000001</v>
      </c>
      <c r="Q524" s="1"/>
      <c r="R524" s="144"/>
    </row>
    <row r="525" spans="2:18">
      <c r="B525" s="40" t="s">
        <v>105</v>
      </c>
      <c r="C525" s="1" t="s">
        <v>104</v>
      </c>
      <c r="D525" s="1" t="s">
        <v>70</v>
      </c>
      <c r="E525" s="1" t="s">
        <v>71</v>
      </c>
      <c r="F525" s="3">
        <v>43493.650358796294</v>
      </c>
      <c r="G525" s="3">
        <v>44398</v>
      </c>
      <c r="H525" s="1" t="s">
        <v>72</v>
      </c>
      <c r="I525" s="142">
        <v>15609861</v>
      </c>
      <c r="J525" s="142">
        <v>12039452</v>
      </c>
      <c r="K525" s="142">
        <v>12280052.872584794</v>
      </c>
      <c r="L525" s="142">
        <v>15609861</v>
      </c>
      <c r="M525" s="143">
        <v>78.668560037700004</v>
      </c>
      <c r="N525" s="143">
        <v>12.3546023033</v>
      </c>
      <c r="O525" s="1" t="s">
        <v>73</v>
      </c>
      <c r="P525" s="143">
        <v>2.9309430800000001E-2</v>
      </c>
      <c r="Q525" s="1"/>
      <c r="R525" s="144"/>
    </row>
    <row r="526" spans="2:18">
      <c r="B526" s="40" t="s">
        <v>78</v>
      </c>
      <c r="C526" s="1" t="s">
        <v>104</v>
      </c>
      <c r="D526" s="1" t="s">
        <v>70</v>
      </c>
      <c r="E526" s="1" t="s">
        <v>71</v>
      </c>
      <c r="F526" s="3">
        <v>43354.680243055554</v>
      </c>
      <c r="G526" s="3">
        <v>45827</v>
      </c>
      <c r="H526" s="1" t="s">
        <v>72</v>
      </c>
      <c r="I526" s="142">
        <v>38277419</v>
      </c>
      <c r="J526" s="142">
        <v>22651384</v>
      </c>
      <c r="K526" s="142">
        <v>22621270.755173523</v>
      </c>
      <c r="L526" s="142">
        <v>38277419</v>
      </c>
      <c r="M526" s="143">
        <v>59.098213375299999</v>
      </c>
      <c r="N526" s="143">
        <v>11.377255055399999</v>
      </c>
      <c r="O526" s="1" t="s">
        <v>73</v>
      </c>
      <c r="P526" s="143">
        <v>5.3991345000000003E-2</v>
      </c>
      <c r="Q526" s="1"/>
      <c r="R526" s="144"/>
    </row>
    <row r="527" spans="2:18">
      <c r="B527" s="40" t="s">
        <v>105</v>
      </c>
      <c r="C527" s="1" t="s">
        <v>104</v>
      </c>
      <c r="D527" s="1" t="s">
        <v>70</v>
      </c>
      <c r="E527" s="1" t="s">
        <v>71</v>
      </c>
      <c r="F527" s="3">
        <v>43418.609375</v>
      </c>
      <c r="G527" s="3">
        <v>43990</v>
      </c>
      <c r="H527" s="1" t="s">
        <v>72</v>
      </c>
      <c r="I527" s="142">
        <v>32778521</v>
      </c>
      <c r="J527" s="142">
        <v>28207043</v>
      </c>
      <c r="K527" s="142">
        <v>27620524.384237718</v>
      </c>
      <c r="L527" s="142">
        <v>32778521</v>
      </c>
      <c r="M527" s="143">
        <v>84.264095943300006</v>
      </c>
      <c r="N527" s="143">
        <v>11.301284356</v>
      </c>
      <c r="O527" s="1" t="s">
        <v>73</v>
      </c>
      <c r="P527" s="143">
        <v>6.5923319499999994E-2</v>
      </c>
      <c r="Q527" s="1"/>
      <c r="R527" s="144"/>
    </row>
    <row r="528" spans="2:18">
      <c r="B528" s="40" t="s">
        <v>105</v>
      </c>
      <c r="C528" s="1" t="s">
        <v>104</v>
      </c>
      <c r="D528" s="1" t="s">
        <v>70</v>
      </c>
      <c r="E528" s="1" t="s">
        <v>71</v>
      </c>
      <c r="F528" s="3">
        <v>43252.661192129628</v>
      </c>
      <c r="G528" s="3">
        <v>44683</v>
      </c>
      <c r="H528" s="1" t="s">
        <v>72</v>
      </c>
      <c r="I528" s="142">
        <v>22404382</v>
      </c>
      <c r="J528" s="142">
        <v>16256307</v>
      </c>
      <c r="K528" s="142">
        <v>16763362.732762339</v>
      </c>
      <c r="L528" s="142">
        <v>22404382</v>
      </c>
      <c r="M528" s="143">
        <v>74.821803755900007</v>
      </c>
      <c r="N528" s="143">
        <v>9.9883508757000001</v>
      </c>
      <c r="O528" s="1" t="s">
        <v>73</v>
      </c>
      <c r="P528" s="143">
        <v>4.0009976000000003E-2</v>
      </c>
      <c r="Q528" s="1"/>
      <c r="R528" s="144"/>
    </row>
    <row r="529" spans="2:18">
      <c r="B529" s="40" t="s">
        <v>105</v>
      </c>
      <c r="C529" s="1" t="s">
        <v>104</v>
      </c>
      <c r="D529" s="1" t="s">
        <v>70</v>
      </c>
      <c r="E529" s="1" t="s">
        <v>71</v>
      </c>
      <c r="F529" s="3">
        <v>43523.612604166672</v>
      </c>
      <c r="G529" s="3">
        <v>43990</v>
      </c>
      <c r="H529" s="1" t="s">
        <v>72</v>
      </c>
      <c r="I529" s="142">
        <v>59794521</v>
      </c>
      <c r="J529" s="142">
        <v>51478082</v>
      </c>
      <c r="K529" s="142">
        <v>52047681.815168664</v>
      </c>
      <c r="L529" s="142">
        <v>59794521</v>
      </c>
      <c r="M529" s="143">
        <v>87.044232389100003</v>
      </c>
      <c r="N529" s="143">
        <v>13.3733166172</v>
      </c>
      <c r="O529" s="1" t="s">
        <v>73</v>
      </c>
      <c r="P529" s="143">
        <v>0.12422486670000001</v>
      </c>
      <c r="Q529" s="1"/>
      <c r="R529" s="144"/>
    </row>
    <row r="530" spans="2:18">
      <c r="B530" s="40" t="s">
        <v>78</v>
      </c>
      <c r="C530" s="1" t="s">
        <v>104</v>
      </c>
      <c r="D530" s="1" t="s">
        <v>70</v>
      </c>
      <c r="E530" s="1" t="s">
        <v>71</v>
      </c>
      <c r="F530" s="3">
        <v>43363.625532407408</v>
      </c>
      <c r="G530" s="3">
        <v>45827</v>
      </c>
      <c r="H530" s="1" t="s">
        <v>72</v>
      </c>
      <c r="I530" s="142">
        <v>12087606</v>
      </c>
      <c r="J530" s="142">
        <v>7174520</v>
      </c>
      <c r="K530" s="142">
        <v>7145835.5496207876</v>
      </c>
      <c r="L530" s="142">
        <v>12087606</v>
      </c>
      <c r="M530" s="143">
        <v>59.117045588899998</v>
      </c>
      <c r="N530" s="143">
        <v>11.3690038085</v>
      </c>
      <c r="O530" s="1" t="s">
        <v>73</v>
      </c>
      <c r="P530" s="143">
        <v>1.70553315E-2</v>
      </c>
      <c r="Q530" s="1"/>
      <c r="R530" s="144"/>
    </row>
    <row r="531" spans="2:18">
      <c r="B531" s="40" t="s">
        <v>78</v>
      </c>
      <c r="C531" s="1" t="s">
        <v>104</v>
      </c>
      <c r="D531" s="1" t="s">
        <v>70</v>
      </c>
      <c r="E531" s="1" t="s">
        <v>71</v>
      </c>
      <c r="F531" s="3">
        <v>43249.636296296296</v>
      </c>
      <c r="G531" s="3">
        <v>43990</v>
      </c>
      <c r="H531" s="1" t="s">
        <v>72</v>
      </c>
      <c r="I531" s="142">
        <v>6627673</v>
      </c>
      <c r="J531" s="142">
        <v>5417582</v>
      </c>
      <c r="K531" s="142">
        <v>5270165.3064524969</v>
      </c>
      <c r="L531" s="142">
        <v>6627673</v>
      </c>
      <c r="M531" s="143">
        <v>79.517581909300006</v>
      </c>
      <c r="N531" s="143">
        <v>12.095608125</v>
      </c>
      <c r="O531" s="1" t="s">
        <v>73</v>
      </c>
      <c r="P531" s="143">
        <v>1.25785733E-2</v>
      </c>
      <c r="Q531" s="1"/>
      <c r="R531" s="144"/>
    </row>
    <row r="532" spans="2:18">
      <c r="B532" s="40" t="s">
        <v>105</v>
      </c>
      <c r="C532" s="1" t="s">
        <v>104</v>
      </c>
      <c r="D532" s="1" t="s">
        <v>70</v>
      </c>
      <c r="E532" s="1" t="s">
        <v>71</v>
      </c>
      <c r="F532" s="3">
        <v>43419.66810185185</v>
      </c>
      <c r="G532" s="3">
        <v>43990</v>
      </c>
      <c r="H532" s="1" t="s">
        <v>72</v>
      </c>
      <c r="I532" s="142">
        <v>12607123</v>
      </c>
      <c r="J532" s="142">
        <v>10852426</v>
      </c>
      <c r="K532" s="142">
        <v>10623572.805056674</v>
      </c>
      <c r="L532" s="142">
        <v>12607123</v>
      </c>
      <c r="M532" s="143">
        <v>84.266432595699996</v>
      </c>
      <c r="N532" s="143">
        <v>11.298486553</v>
      </c>
      <c r="O532" s="1" t="s">
        <v>73</v>
      </c>
      <c r="P532" s="143">
        <v>2.53558251E-2</v>
      </c>
      <c r="Q532" s="1"/>
      <c r="R532" s="144"/>
    </row>
    <row r="533" spans="2:18">
      <c r="B533" s="40" t="s">
        <v>105</v>
      </c>
      <c r="C533" s="1" t="s">
        <v>104</v>
      </c>
      <c r="D533" s="1" t="s">
        <v>70</v>
      </c>
      <c r="E533" s="1" t="s">
        <v>71</v>
      </c>
      <c r="F533" s="3">
        <v>43255.682754629626</v>
      </c>
      <c r="G533" s="3">
        <v>44683</v>
      </c>
      <c r="H533" s="1" t="s">
        <v>72</v>
      </c>
      <c r="I533" s="142">
        <v>19603835</v>
      </c>
      <c r="J533" s="142">
        <v>14235775</v>
      </c>
      <c r="K533" s="142">
        <v>14668246.917025758</v>
      </c>
      <c r="L533" s="142">
        <v>19603835</v>
      </c>
      <c r="M533" s="143">
        <v>74.823354292800005</v>
      </c>
      <c r="N533" s="143">
        <v>9.9874839416000007</v>
      </c>
      <c r="O533" s="1" t="s">
        <v>73</v>
      </c>
      <c r="P533" s="143">
        <v>3.5009455799999999E-2</v>
      </c>
      <c r="Q533" s="1"/>
      <c r="R533" s="144"/>
    </row>
    <row r="534" spans="2:18">
      <c r="B534" s="40" t="s">
        <v>69</v>
      </c>
      <c r="C534" s="1" t="s">
        <v>104</v>
      </c>
      <c r="D534" s="1" t="s">
        <v>70</v>
      </c>
      <c r="E534" s="1" t="s">
        <v>71</v>
      </c>
      <c r="F534" s="3">
        <v>43546.648923611108</v>
      </c>
      <c r="G534" s="3">
        <v>44049</v>
      </c>
      <c r="H534" s="1" t="s">
        <v>72</v>
      </c>
      <c r="I534" s="142">
        <v>93041099</v>
      </c>
      <c r="J534" s="142">
        <v>81962578</v>
      </c>
      <c r="K534" s="142">
        <v>82160023.801606789</v>
      </c>
      <c r="L534" s="142">
        <v>93041099</v>
      </c>
      <c r="M534" s="143">
        <v>88.305087412600002</v>
      </c>
      <c r="N534" s="143">
        <v>10.2499996994</v>
      </c>
      <c r="O534" s="1" t="s">
        <v>73</v>
      </c>
      <c r="P534" s="143">
        <v>0.19609553490000001</v>
      </c>
      <c r="Q534" s="1"/>
      <c r="R534" s="144"/>
    </row>
    <row r="535" spans="2:18">
      <c r="B535" s="40" t="s">
        <v>105</v>
      </c>
      <c r="C535" s="1" t="s">
        <v>104</v>
      </c>
      <c r="D535" s="1" t="s">
        <v>70</v>
      </c>
      <c r="E535" s="1" t="s">
        <v>71</v>
      </c>
      <c r="F535" s="3">
        <v>43404.69258101852</v>
      </c>
      <c r="G535" s="3">
        <v>44683</v>
      </c>
      <c r="H535" s="1" t="s">
        <v>72</v>
      </c>
      <c r="I535" s="142">
        <v>93178356</v>
      </c>
      <c r="J535" s="142">
        <v>69798590</v>
      </c>
      <c r="K535" s="142">
        <v>72560236.967858955</v>
      </c>
      <c r="L535" s="142">
        <v>93178356</v>
      </c>
      <c r="M535" s="143">
        <v>77.872415958800005</v>
      </c>
      <c r="N535" s="143">
        <v>9.8335586940000006</v>
      </c>
      <c r="O535" s="1" t="s">
        <v>73</v>
      </c>
      <c r="P535" s="143">
        <v>0.17318323220000001</v>
      </c>
      <c r="Q535" s="1"/>
      <c r="R535" s="144"/>
    </row>
    <row r="536" spans="2:18">
      <c r="B536" s="40" t="s">
        <v>78</v>
      </c>
      <c r="C536" s="1" t="s">
        <v>104</v>
      </c>
      <c r="D536" s="1" t="s">
        <v>70</v>
      </c>
      <c r="E536" s="1" t="s">
        <v>71</v>
      </c>
      <c r="F536" s="3">
        <v>43249.685763888891</v>
      </c>
      <c r="G536" s="3">
        <v>44683</v>
      </c>
      <c r="H536" s="1" t="s">
        <v>72</v>
      </c>
      <c r="I536" s="142">
        <v>2800548</v>
      </c>
      <c r="J536" s="142">
        <v>2030796</v>
      </c>
      <c r="K536" s="142">
        <v>2095702.7716257239</v>
      </c>
      <c r="L536" s="142">
        <v>2800548</v>
      </c>
      <c r="M536" s="143">
        <v>74.8318818897</v>
      </c>
      <c r="N536" s="143">
        <v>9.9827165122999997</v>
      </c>
      <c r="O536" s="1" t="s">
        <v>73</v>
      </c>
      <c r="P536" s="143">
        <v>5.0019210999999999E-3</v>
      </c>
      <c r="Q536" s="1"/>
      <c r="R536" s="144"/>
    </row>
    <row r="537" spans="2:18">
      <c r="B537" s="40" t="s">
        <v>105</v>
      </c>
      <c r="C537" s="1" t="s">
        <v>104</v>
      </c>
      <c r="D537" s="1" t="s">
        <v>70</v>
      </c>
      <c r="E537" s="1" t="s">
        <v>71</v>
      </c>
      <c r="F537" s="3">
        <v>43469.621481481481</v>
      </c>
      <c r="G537" s="3">
        <v>43990</v>
      </c>
      <c r="H537" s="1" t="s">
        <v>72</v>
      </c>
      <c r="I537" s="142">
        <v>5979453</v>
      </c>
      <c r="J537" s="142">
        <v>5191145</v>
      </c>
      <c r="K537" s="142">
        <v>5321632.3103027744</v>
      </c>
      <c r="L537" s="142">
        <v>5979453</v>
      </c>
      <c r="M537" s="143">
        <v>88.998647707499998</v>
      </c>
      <c r="N537" s="143">
        <v>11.1117313388</v>
      </c>
      <c r="O537" s="1" t="s">
        <v>73</v>
      </c>
      <c r="P537" s="143">
        <v>1.2701412299999999E-2</v>
      </c>
      <c r="Q537" s="1"/>
      <c r="R537" s="144"/>
    </row>
    <row r="538" spans="2:18">
      <c r="B538" s="40" t="s">
        <v>105</v>
      </c>
      <c r="C538" s="1" t="s">
        <v>104</v>
      </c>
      <c r="D538" s="1" t="s">
        <v>70</v>
      </c>
      <c r="E538" s="1" t="s">
        <v>71</v>
      </c>
      <c r="F538" s="3">
        <v>43256.371493055558</v>
      </c>
      <c r="G538" s="3">
        <v>44683</v>
      </c>
      <c r="H538" s="1" t="s">
        <v>72</v>
      </c>
      <c r="I538" s="142">
        <v>11202191</v>
      </c>
      <c r="J538" s="142">
        <v>8134729</v>
      </c>
      <c r="K538" s="142">
        <v>8380115.394970906</v>
      </c>
      <c r="L538" s="142">
        <v>11202191</v>
      </c>
      <c r="M538" s="143">
        <v>74.807824603</v>
      </c>
      <c r="N538" s="143">
        <v>9.9961680353000002</v>
      </c>
      <c r="O538" s="1" t="s">
        <v>73</v>
      </c>
      <c r="P538" s="143">
        <v>2.00012504E-2</v>
      </c>
      <c r="Q538" s="1"/>
      <c r="R538" s="144"/>
    </row>
    <row r="539" spans="2:18" ht="15.75">
      <c r="B539" s="41" t="s">
        <v>75</v>
      </c>
      <c r="C539" s="13"/>
      <c r="D539" s="13"/>
      <c r="E539" s="13"/>
      <c r="F539" s="145"/>
      <c r="G539" s="145"/>
      <c r="H539" s="13"/>
      <c r="I539" s="146">
        <v>1544060095</v>
      </c>
      <c r="J539" s="146">
        <v>1334393433</v>
      </c>
      <c r="K539" s="146">
        <v>1341398668.5009913</v>
      </c>
      <c r="L539" s="146">
        <v>1544060095</v>
      </c>
      <c r="M539" s="147"/>
      <c r="N539" s="147"/>
      <c r="O539" s="13"/>
      <c r="P539" s="147">
        <v>3.2015848729000003</v>
      </c>
      <c r="Q539" s="13" t="s">
        <v>74</v>
      </c>
      <c r="R539" s="148">
        <v>4.7013733083594793E-2</v>
      </c>
    </row>
    <row r="540" spans="2:18">
      <c r="B540" s="40" t="s">
        <v>69</v>
      </c>
      <c r="C540" s="1" t="s">
        <v>76</v>
      </c>
      <c r="D540" s="1" t="s">
        <v>70</v>
      </c>
      <c r="E540" s="1" t="s">
        <v>71</v>
      </c>
      <c r="F540" s="3">
        <v>43544.642488425925</v>
      </c>
      <c r="G540" s="3">
        <v>44064</v>
      </c>
      <c r="H540" s="1" t="s">
        <v>72</v>
      </c>
      <c r="I540" s="142">
        <v>562157535</v>
      </c>
      <c r="J540" s="142">
        <v>503384227</v>
      </c>
      <c r="K540" s="142">
        <v>504624585.56947035</v>
      </c>
      <c r="L540" s="142">
        <v>562157535</v>
      </c>
      <c r="M540" s="143">
        <v>89.765689179899994</v>
      </c>
      <c r="N540" s="143">
        <v>8.5087619094000004</v>
      </c>
      <c r="O540" s="1" t="s">
        <v>73</v>
      </c>
      <c r="P540" s="143">
        <v>1.2044133318000001</v>
      </c>
      <c r="Q540" s="1"/>
      <c r="R540" s="144"/>
    </row>
    <row r="541" spans="2:18">
      <c r="B541" s="40" t="s">
        <v>69</v>
      </c>
      <c r="C541" s="1" t="s">
        <v>76</v>
      </c>
      <c r="D541" s="1" t="s">
        <v>70</v>
      </c>
      <c r="E541" s="1" t="s">
        <v>71</v>
      </c>
      <c r="F541" s="3">
        <v>43514.802060185189</v>
      </c>
      <c r="G541" s="3">
        <v>44609</v>
      </c>
      <c r="H541" s="1" t="s">
        <v>72</v>
      </c>
      <c r="I541" s="142">
        <v>631249997</v>
      </c>
      <c r="J541" s="142">
        <v>500000000</v>
      </c>
      <c r="K541" s="142">
        <v>504886327.4881928</v>
      </c>
      <c r="L541" s="142">
        <v>631249997</v>
      </c>
      <c r="M541" s="143">
        <v>79.981992853500003</v>
      </c>
      <c r="N541" s="143">
        <v>9.0436528773999996</v>
      </c>
      <c r="O541" s="1" t="s">
        <v>73</v>
      </c>
      <c r="P541" s="143">
        <v>1.2050380447</v>
      </c>
      <c r="Q541" s="1"/>
      <c r="R541" s="144"/>
    </row>
    <row r="542" spans="2:18">
      <c r="B542" s="40" t="s">
        <v>69</v>
      </c>
      <c r="C542" s="1" t="s">
        <v>76</v>
      </c>
      <c r="D542" s="1" t="s">
        <v>70</v>
      </c>
      <c r="E542" s="1" t="s">
        <v>71</v>
      </c>
      <c r="F542" s="3">
        <v>43549.618298611109</v>
      </c>
      <c r="G542" s="3">
        <v>44061</v>
      </c>
      <c r="H542" s="1" t="s">
        <v>72</v>
      </c>
      <c r="I542" s="142">
        <v>562157536</v>
      </c>
      <c r="J542" s="142">
        <v>504282439</v>
      </c>
      <c r="K542" s="142">
        <v>504959826.35041237</v>
      </c>
      <c r="L542" s="142">
        <v>562157536</v>
      </c>
      <c r="M542" s="143">
        <v>89.825323688300003</v>
      </c>
      <c r="N542" s="143">
        <v>8.5087619510000003</v>
      </c>
      <c r="O542" s="1" t="s">
        <v>73</v>
      </c>
      <c r="P542" s="143">
        <v>1.2052134682</v>
      </c>
      <c r="Q542" s="1"/>
      <c r="R542" s="144"/>
    </row>
    <row r="543" spans="2:18">
      <c r="B543" s="40" t="s">
        <v>69</v>
      </c>
      <c r="C543" s="1" t="s">
        <v>76</v>
      </c>
      <c r="D543" s="1" t="s">
        <v>70</v>
      </c>
      <c r="E543" s="1" t="s">
        <v>71</v>
      </c>
      <c r="F543" s="3">
        <v>43537.663784722223</v>
      </c>
      <c r="G543" s="3">
        <v>44609</v>
      </c>
      <c r="H543" s="1" t="s">
        <v>72</v>
      </c>
      <c r="I543" s="142">
        <v>631249997</v>
      </c>
      <c r="J543" s="142">
        <v>502763309</v>
      </c>
      <c r="K543" s="142">
        <v>504913964.98672533</v>
      </c>
      <c r="L543" s="142">
        <v>631249997</v>
      </c>
      <c r="M543" s="143">
        <v>79.986371071099995</v>
      </c>
      <c r="N543" s="143">
        <v>9.0413192990999995</v>
      </c>
      <c r="O543" s="1" t="s">
        <v>73</v>
      </c>
      <c r="P543" s="143">
        <v>1.2051040085</v>
      </c>
      <c r="Q543" s="1"/>
      <c r="R543" s="144"/>
    </row>
    <row r="544" spans="2:18">
      <c r="B544" s="40" t="s">
        <v>69</v>
      </c>
      <c r="C544" s="1" t="s">
        <v>76</v>
      </c>
      <c r="D544" s="1" t="s">
        <v>70</v>
      </c>
      <c r="E544" s="1" t="s">
        <v>71</v>
      </c>
      <c r="F544" s="3">
        <v>43553.541655092587</v>
      </c>
      <c r="G544" s="3">
        <v>44054</v>
      </c>
      <c r="H544" s="1" t="s">
        <v>72</v>
      </c>
      <c r="I544" s="142">
        <v>562157536</v>
      </c>
      <c r="J544" s="142">
        <v>505525010</v>
      </c>
      <c r="K544" s="142">
        <v>505751261.8924408</v>
      </c>
      <c r="L544" s="142">
        <v>562157536</v>
      </c>
      <c r="M544" s="143">
        <v>89.966109053899999</v>
      </c>
      <c r="N544" s="143">
        <v>8.5087619128000007</v>
      </c>
      <c r="O544" s="1" t="s">
        <v>73</v>
      </c>
      <c r="P544" s="143">
        <v>1.2071024279</v>
      </c>
      <c r="Q544" s="1"/>
      <c r="R544" s="144"/>
    </row>
    <row r="545" spans="2:18">
      <c r="B545" s="40" t="s">
        <v>69</v>
      </c>
      <c r="C545" s="1" t="s">
        <v>76</v>
      </c>
      <c r="D545" s="1" t="s">
        <v>70</v>
      </c>
      <c r="E545" s="1" t="s">
        <v>71</v>
      </c>
      <c r="F545" s="3">
        <v>43544.642129629632</v>
      </c>
      <c r="G545" s="3">
        <v>44064</v>
      </c>
      <c r="H545" s="1" t="s">
        <v>72</v>
      </c>
      <c r="I545" s="142">
        <v>562157535</v>
      </c>
      <c r="J545" s="142">
        <v>503384227</v>
      </c>
      <c r="K545" s="142">
        <v>504624585.56947035</v>
      </c>
      <c r="L545" s="142">
        <v>562157535</v>
      </c>
      <c r="M545" s="143">
        <v>89.765689179899994</v>
      </c>
      <c r="N545" s="143">
        <v>8.5087619094000004</v>
      </c>
      <c r="O545" s="1" t="s">
        <v>73</v>
      </c>
      <c r="P545" s="143">
        <v>1.2044133318000001</v>
      </c>
      <c r="Q545" s="1"/>
      <c r="R545" s="144"/>
    </row>
    <row r="546" spans="2:18" ht="15.75">
      <c r="B546" s="41" t="s">
        <v>77</v>
      </c>
      <c r="C546" s="13"/>
      <c r="D546" s="13"/>
      <c r="E546" s="13"/>
      <c r="F546" s="145"/>
      <c r="G546" s="145"/>
      <c r="H546" s="13"/>
      <c r="I546" s="146">
        <v>3511130136</v>
      </c>
      <c r="J546" s="146">
        <v>3019339212</v>
      </c>
      <c r="K546" s="146">
        <v>3029760551.8567123</v>
      </c>
      <c r="L546" s="146">
        <v>3511130136</v>
      </c>
      <c r="M546" s="147"/>
      <c r="N546" s="147"/>
      <c r="O546" s="13"/>
      <c r="P546" s="147">
        <v>7.2312846128999997</v>
      </c>
      <c r="Q546" s="13" t="s">
        <v>74</v>
      </c>
      <c r="R546" s="148">
        <v>0.34352822513600972</v>
      </c>
    </row>
    <row r="547" spans="2:18">
      <c r="B547" s="40" t="s">
        <v>69</v>
      </c>
      <c r="C547" s="1" t="s">
        <v>79</v>
      </c>
      <c r="D547" s="1" t="s">
        <v>70</v>
      </c>
      <c r="E547" s="1" t="s">
        <v>71</v>
      </c>
      <c r="F547" s="3">
        <v>43413.637349537035</v>
      </c>
      <c r="G547" s="3">
        <v>46517</v>
      </c>
      <c r="H547" s="1" t="s">
        <v>72</v>
      </c>
      <c r="I547" s="142">
        <v>168963317</v>
      </c>
      <c r="J547" s="142">
        <v>92241654</v>
      </c>
      <c r="K547" s="142">
        <v>91655237.621685863</v>
      </c>
      <c r="L547" s="142">
        <v>168963317</v>
      </c>
      <c r="M547" s="143">
        <v>54.245642929500001</v>
      </c>
      <c r="N547" s="143">
        <v>9.8438278319000005</v>
      </c>
      <c r="O547" s="1" t="s">
        <v>73</v>
      </c>
      <c r="P547" s="143">
        <v>0.2187582478</v>
      </c>
      <c r="Q547" s="1"/>
      <c r="R547" s="144"/>
    </row>
    <row r="548" spans="2:18" ht="15.75">
      <c r="B548" s="41" t="s">
        <v>80</v>
      </c>
      <c r="C548" s="13"/>
      <c r="D548" s="13"/>
      <c r="E548" s="13"/>
      <c r="F548" s="145"/>
      <c r="G548" s="145"/>
      <c r="H548" s="13"/>
      <c r="I548" s="146">
        <v>168963317</v>
      </c>
      <c r="J548" s="146">
        <v>92241654</v>
      </c>
      <c r="K548" s="146">
        <v>91655237.621685863</v>
      </c>
      <c r="L548" s="146">
        <v>168963317</v>
      </c>
      <c r="M548" s="147"/>
      <c r="N548" s="147"/>
      <c r="O548" s="13"/>
      <c r="P548" s="147">
        <v>0.2187582478</v>
      </c>
      <c r="Q548" s="13" t="s">
        <v>74</v>
      </c>
      <c r="R548" s="148">
        <v>3.5530257294415332E-3</v>
      </c>
    </row>
    <row r="549" spans="2:18">
      <c r="B549" s="40" t="s">
        <v>69</v>
      </c>
      <c r="C549" s="1" t="s">
        <v>81</v>
      </c>
      <c r="D549" s="1" t="s">
        <v>70</v>
      </c>
      <c r="E549" s="1" t="s">
        <v>71</v>
      </c>
      <c r="F549" s="3">
        <v>43538.682083333333</v>
      </c>
      <c r="G549" s="3">
        <v>44419</v>
      </c>
      <c r="H549" s="1" t="s">
        <v>72</v>
      </c>
      <c r="I549" s="142">
        <v>184256096</v>
      </c>
      <c r="J549" s="142">
        <v>151108530</v>
      </c>
      <c r="K549" s="142">
        <v>151739518.0889104</v>
      </c>
      <c r="L549" s="142">
        <v>184256096</v>
      </c>
      <c r="M549" s="143">
        <v>82.352509025800003</v>
      </c>
      <c r="N549" s="143">
        <v>9.3593061917</v>
      </c>
      <c r="O549" s="1" t="s">
        <v>73</v>
      </c>
      <c r="P549" s="143">
        <v>0.3621644759</v>
      </c>
      <c r="Q549" s="1"/>
      <c r="R549" s="144"/>
    </row>
    <row r="550" spans="2:18">
      <c r="B550" s="40" t="s">
        <v>69</v>
      </c>
      <c r="C550" s="1" t="s">
        <v>81</v>
      </c>
      <c r="D550" s="1" t="s">
        <v>70</v>
      </c>
      <c r="E550" s="1" t="s">
        <v>71</v>
      </c>
      <c r="F550" s="3">
        <v>43353.591516203705</v>
      </c>
      <c r="G550" s="3">
        <v>43823</v>
      </c>
      <c r="H550" s="1" t="s">
        <v>72</v>
      </c>
      <c r="I550" s="142">
        <v>40726027</v>
      </c>
      <c r="J550" s="142">
        <v>36664873</v>
      </c>
      <c r="K550" s="142">
        <v>38358169.858826019</v>
      </c>
      <c r="L550" s="142">
        <v>40726027</v>
      </c>
      <c r="M550" s="143">
        <v>94.185887218600001</v>
      </c>
      <c r="N550" s="143">
        <v>8.5000010054999997</v>
      </c>
      <c r="O550" s="1" t="s">
        <v>73</v>
      </c>
      <c r="P550" s="143">
        <v>9.1551407700000004E-2</v>
      </c>
      <c r="Q550" s="1"/>
      <c r="R550" s="144"/>
    </row>
    <row r="551" spans="2:18">
      <c r="B551" s="40" t="s">
        <v>69</v>
      </c>
      <c r="C551" s="1" t="s">
        <v>81</v>
      </c>
      <c r="D551" s="1" t="s">
        <v>70</v>
      </c>
      <c r="E551" s="1" t="s">
        <v>71</v>
      </c>
      <c r="F551" s="3">
        <v>43413.633252314816</v>
      </c>
      <c r="G551" s="3">
        <v>43619</v>
      </c>
      <c r="H551" s="1" t="s">
        <v>72</v>
      </c>
      <c r="I551" s="142">
        <v>109923696</v>
      </c>
      <c r="J551" s="142">
        <v>104022014</v>
      </c>
      <c r="K551" s="142">
        <v>105290358.70173113</v>
      </c>
      <c r="L551" s="142">
        <v>109923696</v>
      </c>
      <c r="M551" s="143">
        <v>95.784951319100003</v>
      </c>
      <c r="N551" s="143">
        <v>10.4713060377</v>
      </c>
      <c r="O551" s="1" t="s">
        <v>73</v>
      </c>
      <c r="P551" s="143">
        <v>0.25130188930000003</v>
      </c>
      <c r="Q551" s="1"/>
      <c r="R551" s="144"/>
    </row>
    <row r="552" spans="2:18">
      <c r="B552" s="40" t="s">
        <v>69</v>
      </c>
      <c r="C552" s="1" t="s">
        <v>81</v>
      </c>
      <c r="D552" s="1" t="s">
        <v>70</v>
      </c>
      <c r="E552" s="1" t="s">
        <v>71</v>
      </c>
      <c r="F552" s="3">
        <v>43430.546354166669</v>
      </c>
      <c r="G552" s="3">
        <v>43832</v>
      </c>
      <c r="H552" s="1" t="s">
        <v>72</v>
      </c>
      <c r="I552" s="142">
        <v>105132329</v>
      </c>
      <c r="J552" s="142">
        <v>93717118</v>
      </c>
      <c r="K552" s="142">
        <v>97127115.70829308</v>
      </c>
      <c r="L552" s="142">
        <v>105132329</v>
      </c>
      <c r="M552" s="143">
        <v>92.385583608900006</v>
      </c>
      <c r="N552" s="143">
        <v>10.9999995052</v>
      </c>
      <c r="O552" s="1" t="s">
        <v>73</v>
      </c>
      <c r="P552" s="143">
        <v>0.2318182593</v>
      </c>
      <c r="Q552" s="1"/>
      <c r="R552" s="144"/>
    </row>
    <row r="553" spans="2:18" ht="15.75">
      <c r="B553" s="41" t="s">
        <v>82</v>
      </c>
      <c r="C553" s="13"/>
      <c r="D553" s="13"/>
      <c r="E553" s="13"/>
      <c r="F553" s="145"/>
      <c r="G553" s="145"/>
      <c r="H553" s="13"/>
      <c r="I553" s="146">
        <v>440038148</v>
      </c>
      <c r="J553" s="146">
        <v>385512535</v>
      </c>
      <c r="K553" s="146">
        <v>392515162.35776061</v>
      </c>
      <c r="L553" s="146">
        <v>440038148</v>
      </c>
      <c r="M553" s="147"/>
      <c r="N553" s="147"/>
      <c r="O553" s="13"/>
      <c r="P553" s="147">
        <v>0.9368360322</v>
      </c>
      <c r="Q553" s="13" t="s">
        <v>74</v>
      </c>
      <c r="R553" s="148">
        <v>2.3698502424180635E-2</v>
      </c>
    </row>
    <row r="554" spans="2:18">
      <c r="B554" s="40" t="s">
        <v>69</v>
      </c>
      <c r="C554" s="1" t="s">
        <v>107</v>
      </c>
      <c r="D554" s="1" t="s">
        <v>70</v>
      </c>
      <c r="E554" s="1" t="s">
        <v>71</v>
      </c>
      <c r="F554" s="3">
        <v>43537.663321759261</v>
      </c>
      <c r="G554" s="3">
        <v>44508</v>
      </c>
      <c r="H554" s="1" t="s">
        <v>72</v>
      </c>
      <c r="I554" s="142">
        <v>181787673</v>
      </c>
      <c r="J554" s="142">
        <v>141501851</v>
      </c>
      <c r="K554" s="142">
        <v>142251060.9725886</v>
      </c>
      <c r="L554" s="142">
        <v>181787673</v>
      </c>
      <c r="M554" s="143">
        <v>78.251213971300004</v>
      </c>
      <c r="N554" s="143">
        <v>11.302500033199999</v>
      </c>
      <c r="O554" s="1" t="s">
        <v>73</v>
      </c>
      <c r="P554" s="143">
        <v>0.3395178895</v>
      </c>
      <c r="Q554" s="1"/>
      <c r="R554" s="144"/>
    </row>
    <row r="555" spans="2:18">
      <c r="B555" s="40" t="s">
        <v>69</v>
      </c>
      <c r="C555" s="1" t="s">
        <v>107</v>
      </c>
      <c r="D555" s="1" t="s">
        <v>70</v>
      </c>
      <c r="E555" s="1" t="s">
        <v>71</v>
      </c>
      <c r="F555" s="3">
        <v>43549.626412037032</v>
      </c>
      <c r="G555" s="3">
        <v>43724</v>
      </c>
      <c r="H555" s="1" t="s">
        <v>72</v>
      </c>
      <c r="I555" s="142">
        <v>42744384</v>
      </c>
      <c r="J555" s="142">
        <v>40969232</v>
      </c>
      <c r="K555" s="142">
        <v>41028856.04273802</v>
      </c>
      <c r="L555" s="142">
        <v>42744384</v>
      </c>
      <c r="M555" s="143">
        <v>95.986541864200007</v>
      </c>
      <c r="N555" s="143">
        <v>9.2499993867000008</v>
      </c>
      <c r="O555" s="1" t="s">
        <v>73</v>
      </c>
      <c r="P555" s="143">
        <v>9.79256711E-2</v>
      </c>
      <c r="Q555" s="1"/>
      <c r="R555" s="144"/>
    </row>
    <row r="556" spans="2:18">
      <c r="B556" s="40" t="s">
        <v>69</v>
      </c>
      <c r="C556" s="1" t="s">
        <v>107</v>
      </c>
      <c r="D556" s="1" t="s">
        <v>70</v>
      </c>
      <c r="E556" s="1" t="s">
        <v>71</v>
      </c>
      <c r="F556" s="3">
        <v>43523.620046296295</v>
      </c>
      <c r="G556" s="3">
        <v>44946</v>
      </c>
      <c r="H556" s="1" t="s">
        <v>72</v>
      </c>
      <c r="I556" s="142">
        <v>725726027</v>
      </c>
      <c r="J556" s="142">
        <v>523285638</v>
      </c>
      <c r="K556" s="142">
        <v>514619141.71584773</v>
      </c>
      <c r="L556" s="142">
        <v>725726027</v>
      </c>
      <c r="M556" s="143">
        <v>70.910939193299996</v>
      </c>
      <c r="N556" s="143">
        <v>10.6507581071</v>
      </c>
      <c r="O556" s="1" t="s">
        <v>73</v>
      </c>
      <c r="P556" s="143">
        <v>1.2282678506</v>
      </c>
      <c r="Q556" s="1"/>
      <c r="R556" s="144"/>
    </row>
    <row r="557" spans="2:18">
      <c r="B557" s="40" t="s">
        <v>69</v>
      </c>
      <c r="C557" s="1" t="s">
        <v>107</v>
      </c>
      <c r="D557" s="1" t="s">
        <v>70</v>
      </c>
      <c r="E557" s="1" t="s">
        <v>71</v>
      </c>
      <c r="F557" s="3">
        <v>43544.620706018519</v>
      </c>
      <c r="G557" s="3">
        <v>43984</v>
      </c>
      <c r="H557" s="1" t="s">
        <v>72</v>
      </c>
      <c r="I557" s="142">
        <v>252831904</v>
      </c>
      <c r="J557" s="142">
        <v>226630817</v>
      </c>
      <c r="K557" s="142">
        <v>227251515.01571804</v>
      </c>
      <c r="L557" s="142">
        <v>252831904</v>
      </c>
      <c r="M557" s="143">
        <v>89.882452103700004</v>
      </c>
      <c r="N557" s="143">
        <v>9.5000000034000003</v>
      </c>
      <c r="O557" s="1" t="s">
        <v>73</v>
      </c>
      <c r="P557" s="143">
        <v>0.54239282470000005</v>
      </c>
      <c r="Q557" s="1"/>
      <c r="R557" s="144"/>
    </row>
    <row r="558" spans="2:18">
      <c r="B558" s="40" t="s">
        <v>69</v>
      </c>
      <c r="C558" s="1" t="s">
        <v>107</v>
      </c>
      <c r="D558" s="1" t="s">
        <v>70</v>
      </c>
      <c r="E558" s="1" t="s">
        <v>71</v>
      </c>
      <c r="F558" s="3">
        <v>43523.618645833332</v>
      </c>
      <c r="G558" s="3">
        <v>44946</v>
      </c>
      <c r="H558" s="1" t="s">
        <v>72</v>
      </c>
      <c r="I558" s="142">
        <v>725726027</v>
      </c>
      <c r="J558" s="142">
        <v>523285638</v>
      </c>
      <c r="K558" s="142">
        <v>514619141.71584773</v>
      </c>
      <c r="L558" s="142">
        <v>725726027</v>
      </c>
      <c r="M558" s="143">
        <v>70.910939193299996</v>
      </c>
      <c r="N558" s="143">
        <v>10.6507581071</v>
      </c>
      <c r="O558" s="1" t="s">
        <v>73</v>
      </c>
      <c r="P558" s="143">
        <v>1.2282678506</v>
      </c>
      <c r="Q558" s="1"/>
      <c r="R558" s="144"/>
    </row>
    <row r="559" spans="2:18">
      <c r="B559" s="40" t="s">
        <v>69</v>
      </c>
      <c r="C559" s="1" t="s">
        <v>107</v>
      </c>
      <c r="D559" s="1" t="s">
        <v>70</v>
      </c>
      <c r="E559" s="1" t="s">
        <v>71</v>
      </c>
      <c r="F559" s="3">
        <v>43523.620509259257</v>
      </c>
      <c r="G559" s="3">
        <v>44946</v>
      </c>
      <c r="H559" s="1" t="s">
        <v>72</v>
      </c>
      <c r="I559" s="142">
        <v>725726027</v>
      </c>
      <c r="J559" s="142">
        <v>523285638</v>
      </c>
      <c r="K559" s="142">
        <v>514619141.71584773</v>
      </c>
      <c r="L559" s="142">
        <v>725726027</v>
      </c>
      <c r="M559" s="143">
        <v>70.910939193299996</v>
      </c>
      <c r="N559" s="143">
        <v>10.6507581071</v>
      </c>
      <c r="O559" s="1" t="s">
        <v>73</v>
      </c>
      <c r="P559" s="143">
        <v>1.2282678506</v>
      </c>
      <c r="Q559" s="1"/>
      <c r="R559" s="144"/>
    </row>
    <row r="560" spans="2:18">
      <c r="B560" s="40" t="s">
        <v>69</v>
      </c>
      <c r="C560" s="1" t="s">
        <v>107</v>
      </c>
      <c r="D560" s="1" t="s">
        <v>70</v>
      </c>
      <c r="E560" s="1" t="s">
        <v>71</v>
      </c>
      <c r="F560" s="3">
        <v>43544.624791666662</v>
      </c>
      <c r="G560" s="3">
        <v>44298</v>
      </c>
      <c r="H560" s="1" t="s">
        <v>72</v>
      </c>
      <c r="I560" s="142">
        <v>186314383</v>
      </c>
      <c r="J560" s="142">
        <v>153681436</v>
      </c>
      <c r="K560" s="142">
        <v>154162233.64229444</v>
      </c>
      <c r="L560" s="142">
        <v>186314383</v>
      </c>
      <c r="M560" s="143">
        <v>82.743066402099998</v>
      </c>
      <c r="N560" s="143">
        <v>10.9210154446</v>
      </c>
      <c r="O560" s="1" t="s">
        <v>73</v>
      </c>
      <c r="P560" s="143">
        <v>0.3679468951</v>
      </c>
      <c r="Q560" s="1"/>
      <c r="R560" s="144"/>
    </row>
    <row r="561" spans="2:18">
      <c r="B561" s="40" t="s">
        <v>69</v>
      </c>
      <c r="C561" s="1" t="s">
        <v>107</v>
      </c>
      <c r="D561" s="1" t="s">
        <v>70</v>
      </c>
      <c r="E561" s="1" t="s">
        <v>71</v>
      </c>
      <c r="F561" s="3">
        <v>43523.619432870371</v>
      </c>
      <c r="G561" s="3">
        <v>44946</v>
      </c>
      <c r="H561" s="1" t="s">
        <v>72</v>
      </c>
      <c r="I561" s="142">
        <v>725726027</v>
      </c>
      <c r="J561" s="142">
        <v>523285638</v>
      </c>
      <c r="K561" s="142">
        <v>514619141.71584773</v>
      </c>
      <c r="L561" s="142">
        <v>725726027</v>
      </c>
      <c r="M561" s="143">
        <v>70.910939193299996</v>
      </c>
      <c r="N561" s="143">
        <v>10.6507581071</v>
      </c>
      <c r="O561" s="1" t="s">
        <v>73</v>
      </c>
      <c r="P561" s="143">
        <v>1.2282678506</v>
      </c>
      <c r="Q561" s="1"/>
      <c r="R561" s="144"/>
    </row>
    <row r="562" spans="2:18">
      <c r="B562" s="40" t="s">
        <v>69</v>
      </c>
      <c r="C562" s="1" t="s">
        <v>107</v>
      </c>
      <c r="D562" s="1" t="s">
        <v>70</v>
      </c>
      <c r="E562" s="1" t="s">
        <v>71</v>
      </c>
      <c r="F562" s="3">
        <v>43523.620949074073</v>
      </c>
      <c r="G562" s="3">
        <v>44946</v>
      </c>
      <c r="H562" s="1" t="s">
        <v>72</v>
      </c>
      <c r="I562" s="142">
        <v>725726027</v>
      </c>
      <c r="J562" s="142">
        <v>523285638</v>
      </c>
      <c r="K562" s="142">
        <v>514619141.71584773</v>
      </c>
      <c r="L562" s="142">
        <v>725726027</v>
      </c>
      <c r="M562" s="143">
        <v>70.910939193299996</v>
      </c>
      <c r="N562" s="143">
        <v>10.6507581071</v>
      </c>
      <c r="O562" s="1" t="s">
        <v>73</v>
      </c>
      <c r="P562" s="143">
        <v>1.2282678506</v>
      </c>
      <c r="Q562" s="1"/>
      <c r="R562" s="144"/>
    </row>
    <row r="563" spans="2:18">
      <c r="B563" s="40" t="s">
        <v>69</v>
      </c>
      <c r="C563" s="1" t="s">
        <v>107</v>
      </c>
      <c r="D563" s="1" t="s">
        <v>70</v>
      </c>
      <c r="E563" s="1" t="s">
        <v>71</v>
      </c>
      <c r="F563" s="3">
        <v>43544.630902777775</v>
      </c>
      <c r="G563" s="3">
        <v>44025</v>
      </c>
      <c r="H563" s="1" t="s">
        <v>72</v>
      </c>
      <c r="I563" s="142">
        <v>113586299</v>
      </c>
      <c r="J563" s="142">
        <v>100888347</v>
      </c>
      <c r="K563" s="142">
        <v>101179579.26309511</v>
      </c>
      <c r="L563" s="142">
        <v>113586299</v>
      </c>
      <c r="M563" s="143">
        <v>89.077274419399998</v>
      </c>
      <c r="N563" s="143">
        <v>10.037086974199999</v>
      </c>
      <c r="O563" s="1" t="s">
        <v>73</v>
      </c>
      <c r="P563" s="143">
        <v>0.2414904816</v>
      </c>
      <c r="Q563" s="1"/>
      <c r="R563" s="144"/>
    </row>
    <row r="564" spans="2:18">
      <c r="B564" s="40" t="s">
        <v>69</v>
      </c>
      <c r="C564" s="1" t="s">
        <v>107</v>
      </c>
      <c r="D564" s="1" t="s">
        <v>70</v>
      </c>
      <c r="E564" s="1" t="s">
        <v>71</v>
      </c>
      <c r="F564" s="3">
        <v>43523.619768518518</v>
      </c>
      <c r="G564" s="3">
        <v>44946</v>
      </c>
      <c r="H564" s="1" t="s">
        <v>72</v>
      </c>
      <c r="I564" s="142">
        <v>725726027</v>
      </c>
      <c r="J564" s="142">
        <v>523285638</v>
      </c>
      <c r="K564" s="142">
        <v>514619141.71584773</v>
      </c>
      <c r="L564" s="142">
        <v>725726027</v>
      </c>
      <c r="M564" s="143">
        <v>70.910939193299996</v>
      </c>
      <c r="N564" s="143">
        <v>10.6507581071</v>
      </c>
      <c r="O564" s="1" t="s">
        <v>73</v>
      </c>
      <c r="P564" s="143">
        <v>1.2282678506</v>
      </c>
      <c r="Q564" s="1"/>
      <c r="R564" s="144"/>
    </row>
    <row r="565" spans="2:18" ht="15.75">
      <c r="B565" s="41" t="s">
        <v>108</v>
      </c>
      <c r="C565" s="13"/>
      <c r="D565" s="13"/>
      <c r="E565" s="13"/>
      <c r="F565" s="145"/>
      <c r="G565" s="145"/>
      <c r="H565" s="13"/>
      <c r="I565" s="146">
        <v>5131620805</v>
      </c>
      <c r="J565" s="146">
        <v>3803385511</v>
      </c>
      <c r="K565" s="146">
        <v>3753588095.2315207</v>
      </c>
      <c r="L565" s="146">
        <v>5131620805</v>
      </c>
      <c r="M565" s="147"/>
      <c r="N565" s="147"/>
      <c r="O565" s="13"/>
      <c r="P565" s="147">
        <v>8.9588808656000012</v>
      </c>
      <c r="Q565" s="13" t="s">
        <v>74</v>
      </c>
      <c r="R565" s="148">
        <v>1.2425786678360868</v>
      </c>
    </row>
    <row r="566" spans="2:18">
      <c r="B566" s="40" t="s">
        <v>78</v>
      </c>
      <c r="C566" s="1" t="s">
        <v>154</v>
      </c>
      <c r="D566" s="1" t="s">
        <v>70</v>
      </c>
      <c r="E566" s="1" t="s">
        <v>71</v>
      </c>
      <c r="F566" s="3">
        <v>43361.652129629627</v>
      </c>
      <c r="G566" s="3">
        <v>43972</v>
      </c>
      <c r="H566" s="1" t="s">
        <v>72</v>
      </c>
      <c r="I566" s="142">
        <v>13495647</v>
      </c>
      <c r="J566" s="142">
        <v>11101862</v>
      </c>
      <c r="K566" s="142">
        <v>11148312.098703321</v>
      </c>
      <c r="L566" s="142">
        <v>13495647</v>
      </c>
      <c r="M566" s="143">
        <v>82.606725699799995</v>
      </c>
      <c r="N566" s="143">
        <v>13.6404344662</v>
      </c>
      <c r="O566" s="1" t="s">
        <v>73</v>
      </c>
      <c r="P566" s="143">
        <v>2.6608247200000001E-2</v>
      </c>
      <c r="Q566" s="1"/>
      <c r="R566" s="144"/>
    </row>
    <row r="567" spans="2:18">
      <c r="B567" s="40" t="s">
        <v>78</v>
      </c>
      <c r="C567" s="1" t="s">
        <v>154</v>
      </c>
      <c r="D567" s="1" t="s">
        <v>70</v>
      </c>
      <c r="E567" s="1" t="s">
        <v>71</v>
      </c>
      <c r="F567" s="3">
        <v>43321.686215277776</v>
      </c>
      <c r="G567" s="3">
        <v>44151</v>
      </c>
      <c r="H567" s="1" t="s">
        <v>72</v>
      </c>
      <c r="I567" s="142">
        <v>18624790</v>
      </c>
      <c r="J567" s="142">
        <v>15032375</v>
      </c>
      <c r="K567" s="142">
        <v>14672021.088012805</v>
      </c>
      <c r="L567" s="142">
        <v>18624790</v>
      </c>
      <c r="M567" s="143">
        <v>78.776840372500004</v>
      </c>
      <c r="N567" s="143">
        <v>11.461602447700001</v>
      </c>
      <c r="O567" s="1" t="s">
        <v>73</v>
      </c>
      <c r="P567" s="143">
        <v>3.5018463800000003E-2</v>
      </c>
      <c r="Q567" s="1"/>
      <c r="R567" s="144"/>
    </row>
    <row r="568" spans="2:18">
      <c r="B568" s="40" t="s">
        <v>78</v>
      </c>
      <c r="C568" s="1" t="s">
        <v>154</v>
      </c>
      <c r="D568" s="1" t="s">
        <v>70</v>
      </c>
      <c r="E568" s="1" t="s">
        <v>71</v>
      </c>
      <c r="F568" s="3">
        <v>43301.641203703708</v>
      </c>
      <c r="G568" s="3">
        <v>44515</v>
      </c>
      <c r="H568" s="1" t="s">
        <v>72</v>
      </c>
      <c r="I568" s="142">
        <v>36998294</v>
      </c>
      <c r="J568" s="142">
        <v>26059573</v>
      </c>
      <c r="K568" s="142">
        <v>25792978.294817545</v>
      </c>
      <c r="L568" s="142">
        <v>36998294</v>
      </c>
      <c r="M568" s="143">
        <v>69.713966527300002</v>
      </c>
      <c r="N568" s="143">
        <v>13.651959526900001</v>
      </c>
      <c r="O568" s="1" t="s">
        <v>73</v>
      </c>
      <c r="P568" s="143">
        <v>6.1561421700000001E-2</v>
      </c>
      <c r="Q568" s="1"/>
      <c r="R568" s="144"/>
    </row>
    <row r="569" spans="2:18">
      <c r="B569" s="40" t="s">
        <v>78</v>
      </c>
      <c r="C569" s="1" t="s">
        <v>154</v>
      </c>
      <c r="D569" s="1" t="s">
        <v>70</v>
      </c>
      <c r="E569" s="1" t="s">
        <v>71</v>
      </c>
      <c r="F569" s="3">
        <v>43479.658171296294</v>
      </c>
      <c r="G569" s="3">
        <v>44515</v>
      </c>
      <c r="H569" s="1" t="s">
        <v>72</v>
      </c>
      <c r="I569" s="142">
        <v>56454796</v>
      </c>
      <c r="J569" s="142">
        <v>40843836</v>
      </c>
      <c r="K569" s="142">
        <v>40617233.616039313</v>
      </c>
      <c r="L569" s="142">
        <v>56454796</v>
      </c>
      <c r="M569" s="143">
        <v>71.946471325600001</v>
      </c>
      <c r="N569" s="143">
        <v>14.4695461187</v>
      </c>
      <c r="O569" s="1" t="s">
        <v>73</v>
      </c>
      <c r="P569" s="143">
        <v>9.6943230800000002E-2</v>
      </c>
      <c r="Q569" s="1"/>
      <c r="R569" s="144"/>
    </row>
    <row r="570" spans="2:18">
      <c r="B570" s="40" t="s">
        <v>78</v>
      </c>
      <c r="C570" s="1" t="s">
        <v>154</v>
      </c>
      <c r="D570" s="1" t="s">
        <v>70</v>
      </c>
      <c r="E570" s="1" t="s">
        <v>71</v>
      </c>
      <c r="F570" s="3">
        <v>43369.546805555554</v>
      </c>
      <c r="G570" s="3">
        <v>43972</v>
      </c>
      <c r="H570" s="1" t="s">
        <v>72</v>
      </c>
      <c r="I570" s="142">
        <v>30671918</v>
      </c>
      <c r="J570" s="142">
        <v>25302740</v>
      </c>
      <c r="K570" s="142">
        <v>25337372.559217472</v>
      </c>
      <c r="L570" s="142">
        <v>30671918</v>
      </c>
      <c r="M570" s="143">
        <v>82.607721366600003</v>
      </c>
      <c r="N570" s="143">
        <v>13.6391552453</v>
      </c>
      <c r="O570" s="1" t="s">
        <v>73</v>
      </c>
      <c r="P570" s="143">
        <v>6.0474004200000001E-2</v>
      </c>
      <c r="Q570" s="1"/>
      <c r="R570" s="144"/>
    </row>
    <row r="571" spans="2:18">
      <c r="B571" s="40" t="s">
        <v>78</v>
      </c>
      <c r="C571" s="1" t="s">
        <v>154</v>
      </c>
      <c r="D571" s="1" t="s">
        <v>70</v>
      </c>
      <c r="E571" s="1" t="s">
        <v>71</v>
      </c>
      <c r="F571" s="3">
        <v>43333.638321759259</v>
      </c>
      <c r="G571" s="3">
        <v>44686</v>
      </c>
      <c r="H571" s="1" t="s">
        <v>72</v>
      </c>
      <c r="I571" s="142">
        <v>22853430</v>
      </c>
      <c r="J571" s="142">
        <v>15069041</v>
      </c>
      <c r="K571" s="142">
        <v>15297866.636492096</v>
      </c>
      <c r="L571" s="142">
        <v>22853430</v>
      </c>
      <c r="M571" s="143">
        <v>66.939039945000005</v>
      </c>
      <c r="N571" s="143">
        <v>14.750395489400001</v>
      </c>
      <c r="O571" s="1" t="s">
        <v>73</v>
      </c>
      <c r="P571" s="143">
        <v>3.6512201500000001E-2</v>
      </c>
      <c r="Q571" s="1"/>
      <c r="R571" s="144"/>
    </row>
    <row r="572" spans="2:18">
      <c r="B572" s="40" t="s">
        <v>78</v>
      </c>
      <c r="C572" s="1" t="s">
        <v>154</v>
      </c>
      <c r="D572" s="1" t="s">
        <v>70</v>
      </c>
      <c r="E572" s="1" t="s">
        <v>71</v>
      </c>
      <c r="F572" s="3">
        <v>43314.557245370372</v>
      </c>
      <c r="G572" s="3">
        <v>44151</v>
      </c>
      <c r="H572" s="1" t="s">
        <v>72</v>
      </c>
      <c r="I572" s="142">
        <v>27937190</v>
      </c>
      <c r="J572" s="142">
        <v>21556499</v>
      </c>
      <c r="K572" s="142">
        <v>21311097.762748413</v>
      </c>
      <c r="L572" s="142">
        <v>27937190</v>
      </c>
      <c r="M572" s="143">
        <v>76.282180715899997</v>
      </c>
      <c r="N572" s="143">
        <v>13.9188394655</v>
      </c>
      <c r="O572" s="1" t="s">
        <v>73</v>
      </c>
      <c r="P572" s="143">
        <v>5.0864288000000001E-2</v>
      </c>
      <c r="Q572" s="1"/>
      <c r="R572" s="144"/>
    </row>
    <row r="573" spans="2:18">
      <c r="B573" s="40" t="s">
        <v>78</v>
      </c>
      <c r="C573" s="1" t="s">
        <v>154</v>
      </c>
      <c r="D573" s="1" t="s">
        <v>70</v>
      </c>
      <c r="E573" s="1" t="s">
        <v>71</v>
      </c>
      <c r="F573" s="3">
        <v>43418.606608796297</v>
      </c>
      <c r="G573" s="3">
        <v>43762</v>
      </c>
      <c r="H573" s="1" t="s">
        <v>72</v>
      </c>
      <c r="I573" s="142">
        <v>5626713</v>
      </c>
      <c r="J573" s="142">
        <v>5037671</v>
      </c>
      <c r="K573" s="142">
        <v>5116234.1922592046</v>
      </c>
      <c r="L573" s="142">
        <v>5626713</v>
      </c>
      <c r="M573" s="143">
        <v>90.9275840488</v>
      </c>
      <c r="N573" s="143">
        <v>13.0867071382</v>
      </c>
      <c r="O573" s="1" t="s">
        <v>73</v>
      </c>
      <c r="P573" s="143">
        <v>1.2211178099999999E-2</v>
      </c>
      <c r="Q573" s="1"/>
      <c r="R573" s="144"/>
    </row>
    <row r="574" spans="2:18">
      <c r="B574" s="40" t="s">
        <v>78</v>
      </c>
      <c r="C574" s="1" t="s">
        <v>154</v>
      </c>
      <c r="D574" s="1" t="s">
        <v>70</v>
      </c>
      <c r="E574" s="1" t="s">
        <v>71</v>
      </c>
      <c r="F574" s="3">
        <v>43362.546481481477</v>
      </c>
      <c r="G574" s="3">
        <v>43972</v>
      </c>
      <c r="H574" s="1" t="s">
        <v>72</v>
      </c>
      <c r="I574" s="142">
        <v>7361262</v>
      </c>
      <c r="J574" s="142">
        <v>6057698</v>
      </c>
      <c r="K574" s="142">
        <v>6080908.5092317425</v>
      </c>
      <c r="L574" s="142">
        <v>7361262</v>
      </c>
      <c r="M574" s="143">
        <v>82.606875142199996</v>
      </c>
      <c r="N574" s="143">
        <v>13.640241722100001</v>
      </c>
      <c r="O574" s="1" t="s">
        <v>73</v>
      </c>
      <c r="P574" s="143">
        <v>1.45136156E-2</v>
      </c>
      <c r="Q574" s="1"/>
      <c r="R574" s="144"/>
    </row>
    <row r="575" spans="2:18">
      <c r="B575" s="40" t="s">
        <v>78</v>
      </c>
      <c r="C575" s="1" t="s">
        <v>154</v>
      </c>
      <c r="D575" s="1" t="s">
        <v>70</v>
      </c>
      <c r="E575" s="1" t="s">
        <v>71</v>
      </c>
      <c r="F575" s="3">
        <v>43322.56086805556</v>
      </c>
      <c r="G575" s="3">
        <v>44151</v>
      </c>
      <c r="H575" s="1" t="s">
        <v>72</v>
      </c>
      <c r="I575" s="142">
        <v>11973080</v>
      </c>
      <c r="J575" s="142">
        <v>9666938</v>
      </c>
      <c r="K575" s="142">
        <v>9432304.7387633119</v>
      </c>
      <c r="L575" s="142">
        <v>11973080</v>
      </c>
      <c r="M575" s="143">
        <v>78.779267646799994</v>
      </c>
      <c r="N575" s="143">
        <v>11.4592769291</v>
      </c>
      <c r="O575" s="1" t="s">
        <v>73</v>
      </c>
      <c r="P575" s="143">
        <v>2.25125646E-2</v>
      </c>
      <c r="Q575" s="1"/>
      <c r="R575" s="144"/>
    </row>
    <row r="576" spans="2:18">
      <c r="B576" s="40" t="s">
        <v>78</v>
      </c>
      <c r="C576" s="1" t="s">
        <v>154</v>
      </c>
      <c r="D576" s="1" t="s">
        <v>70</v>
      </c>
      <c r="E576" s="1" t="s">
        <v>71</v>
      </c>
      <c r="F576" s="3">
        <v>43305.546689814815</v>
      </c>
      <c r="G576" s="3">
        <v>44151</v>
      </c>
      <c r="H576" s="1" t="s">
        <v>72</v>
      </c>
      <c r="I576" s="142">
        <v>61195750</v>
      </c>
      <c r="J576" s="142">
        <v>47438981</v>
      </c>
      <c r="K576" s="142">
        <v>46954294.318078242</v>
      </c>
      <c r="L576" s="142">
        <v>61195750</v>
      </c>
      <c r="M576" s="143">
        <v>76.728031469599998</v>
      </c>
      <c r="N576" s="143">
        <v>13.4694492699</v>
      </c>
      <c r="O576" s="1" t="s">
        <v>73</v>
      </c>
      <c r="P576" s="143">
        <v>0.112068218</v>
      </c>
      <c r="Q576" s="1"/>
      <c r="R576" s="144"/>
    </row>
    <row r="577" spans="2:18">
      <c r="B577" s="40" t="s">
        <v>78</v>
      </c>
      <c r="C577" s="1" t="s">
        <v>154</v>
      </c>
      <c r="D577" s="1" t="s">
        <v>70</v>
      </c>
      <c r="E577" s="1" t="s">
        <v>71</v>
      </c>
      <c r="F577" s="3">
        <v>43518.608854166669</v>
      </c>
      <c r="G577" s="3">
        <v>44686</v>
      </c>
      <c r="H577" s="1" t="s">
        <v>72</v>
      </c>
      <c r="I577" s="142">
        <v>2907504</v>
      </c>
      <c r="J577" s="142">
        <v>2011505</v>
      </c>
      <c r="K577" s="142">
        <v>2039757.0484021073</v>
      </c>
      <c r="L577" s="142">
        <v>2907504</v>
      </c>
      <c r="M577" s="143">
        <v>70.154918046600002</v>
      </c>
      <c r="N577" s="143">
        <v>14.749405510800001</v>
      </c>
      <c r="O577" s="1" t="s">
        <v>73</v>
      </c>
      <c r="P577" s="143">
        <v>4.8683926000000002E-3</v>
      </c>
      <c r="Q577" s="1"/>
      <c r="R577" s="144"/>
    </row>
    <row r="578" spans="2:18">
      <c r="B578" s="40" t="s">
        <v>78</v>
      </c>
      <c r="C578" s="1" t="s">
        <v>154</v>
      </c>
      <c r="D578" s="1" t="s">
        <v>70</v>
      </c>
      <c r="E578" s="1" t="s">
        <v>71</v>
      </c>
      <c r="F578" s="3">
        <v>43388.566388888888</v>
      </c>
      <c r="G578" s="3">
        <v>44515</v>
      </c>
      <c r="H578" s="1" t="s">
        <v>72</v>
      </c>
      <c r="I578" s="142">
        <v>7228252</v>
      </c>
      <c r="J578" s="142">
        <v>5105479</v>
      </c>
      <c r="K578" s="142">
        <v>5077111.2498748796</v>
      </c>
      <c r="L578" s="142">
        <v>7228252</v>
      </c>
      <c r="M578" s="143">
        <v>70.239820773700004</v>
      </c>
      <c r="N578" s="143">
        <v>14.4699710693</v>
      </c>
      <c r="O578" s="1" t="s">
        <v>73</v>
      </c>
      <c r="P578" s="143">
        <v>1.21178013E-2</v>
      </c>
      <c r="Q578" s="1"/>
      <c r="R578" s="144"/>
    </row>
    <row r="579" spans="2:18">
      <c r="B579" s="40" t="s">
        <v>78</v>
      </c>
      <c r="C579" s="1" t="s">
        <v>154</v>
      </c>
      <c r="D579" s="1" t="s">
        <v>70</v>
      </c>
      <c r="E579" s="1" t="s">
        <v>71</v>
      </c>
      <c r="F579" s="3">
        <v>43333.639548611114</v>
      </c>
      <c r="G579" s="3">
        <v>43972</v>
      </c>
      <c r="H579" s="1" t="s">
        <v>72</v>
      </c>
      <c r="I579" s="142">
        <v>26445040</v>
      </c>
      <c r="J579" s="142">
        <v>21665671</v>
      </c>
      <c r="K579" s="142">
        <v>21281740.472121269</v>
      </c>
      <c r="L579" s="142">
        <v>26445040</v>
      </c>
      <c r="M579" s="143">
        <v>80.475357466399998</v>
      </c>
      <c r="N579" s="143">
        <v>13.647424236599999</v>
      </c>
      <c r="O579" s="1" t="s">
        <v>73</v>
      </c>
      <c r="P579" s="143">
        <v>5.0794219500000001E-2</v>
      </c>
      <c r="Q579" s="1"/>
      <c r="R579" s="144"/>
    </row>
    <row r="580" spans="2:18">
      <c r="B580" s="40" t="s">
        <v>78</v>
      </c>
      <c r="C580" s="1" t="s">
        <v>154</v>
      </c>
      <c r="D580" s="1" t="s">
        <v>70</v>
      </c>
      <c r="E580" s="1" t="s">
        <v>71</v>
      </c>
      <c r="F580" s="3">
        <v>43315.535763888889</v>
      </c>
      <c r="G580" s="3">
        <v>44151</v>
      </c>
      <c r="H580" s="1" t="s">
        <v>72</v>
      </c>
      <c r="I580" s="142">
        <v>151659040</v>
      </c>
      <c r="J580" s="142">
        <v>122178144</v>
      </c>
      <c r="K580" s="142">
        <v>119464695.50639054</v>
      </c>
      <c r="L580" s="142">
        <v>151659040</v>
      </c>
      <c r="M580" s="143">
        <v>78.771892203999997</v>
      </c>
      <c r="N580" s="143">
        <v>11.4663384051</v>
      </c>
      <c r="O580" s="1" t="s">
        <v>73</v>
      </c>
      <c r="P580" s="143">
        <v>0.2851325046</v>
      </c>
      <c r="Q580" s="1"/>
      <c r="R580" s="144"/>
    </row>
    <row r="581" spans="2:18">
      <c r="B581" s="40" t="s">
        <v>78</v>
      </c>
      <c r="C581" s="1" t="s">
        <v>154</v>
      </c>
      <c r="D581" s="1" t="s">
        <v>70</v>
      </c>
      <c r="E581" s="1" t="s">
        <v>71</v>
      </c>
      <c r="F581" s="3">
        <v>43222.517175925925</v>
      </c>
      <c r="G581" s="3">
        <v>44686</v>
      </c>
      <c r="H581" s="1" t="s">
        <v>72</v>
      </c>
      <c r="I581" s="142">
        <v>22307186</v>
      </c>
      <c r="J581" s="142">
        <v>14658723</v>
      </c>
      <c r="K581" s="142">
        <v>14451801.118922167</v>
      </c>
      <c r="L581" s="142">
        <v>22307186</v>
      </c>
      <c r="M581" s="143">
        <v>64.785406455699999</v>
      </c>
      <c r="N581" s="143">
        <v>14.2007216884</v>
      </c>
      <c r="O581" s="1" t="s">
        <v>73</v>
      </c>
      <c r="P581" s="143">
        <v>3.4492853599999998E-2</v>
      </c>
      <c r="Q581" s="1"/>
      <c r="R581" s="144"/>
    </row>
    <row r="582" spans="2:18">
      <c r="B582" s="149" t="s">
        <v>78</v>
      </c>
      <c r="C582" s="121" t="s">
        <v>154</v>
      </c>
      <c r="D582" s="121" t="s">
        <v>70</v>
      </c>
      <c r="E582" s="121" t="s">
        <v>71</v>
      </c>
      <c r="F582" s="150">
        <v>43418.607210648144</v>
      </c>
      <c r="G582" s="150">
        <v>43972</v>
      </c>
      <c r="H582" s="121" t="s">
        <v>72</v>
      </c>
      <c r="I582" s="151">
        <v>2453754</v>
      </c>
      <c r="J582" s="151">
        <v>2059124</v>
      </c>
      <c r="K582" s="151">
        <v>2026881.2342821341</v>
      </c>
      <c r="L582" s="151">
        <v>2453754</v>
      </c>
      <c r="M582" s="152">
        <v>82.603277846200001</v>
      </c>
      <c r="N582" s="152">
        <v>13.6448815448</v>
      </c>
      <c r="O582" s="121" t="s">
        <v>73</v>
      </c>
      <c r="P582" s="152">
        <v>4.8376612000000001E-3</v>
      </c>
      <c r="Q582" s="121"/>
      <c r="R582" s="153"/>
    </row>
    <row r="583" spans="2:18">
      <c r="B583" s="137" t="s">
        <v>78</v>
      </c>
      <c r="C583" s="122" t="s">
        <v>154</v>
      </c>
      <c r="D583" s="122" t="s">
        <v>70</v>
      </c>
      <c r="E583" s="122" t="s">
        <v>71</v>
      </c>
      <c r="F583" s="138">
        <v>43364.635995370365</v>
      </c>
      <c r="G583" s="138">
        <v>43972</v>
      </c>
      <c r="H583" s="122" t="s">
        <v>72</v>
      </c>
      <c r="I583" s="139">
        <v>3680631</v>
      </c>
      <c r="J583" s="139">
        <v>3030986</v>
      </c>
      <c r="K583" s="139">
        <v>3040463.9012592086</v>
      </c>
      <c r="L583" s="139">
        <v>3680631</v>
      </c>
      <c r="M583" s="140">
        <v>82.607137234299998</v>
      </c>
      <c r="N583" s="140">
        <v>13.639903689200001</v>
      </c>
      <c r="O583" s="122" t="s">
        <v>73</v>
      </c>
      <c r="P583" s="140">
        <v>7.2568308E-3</v>
      </c>
      <c r="Q583" s="122"/>
      <c r="R583" s="141"/>
    </row>
    <row r="584" spans="2:18">
      <c r="B584" s="40" t="s">
        <v>78</v>
      </c>
      <c r="C584" s="1" t="s">
        <v>154</v>
      </c>
      <c r="D584" s="1" t="s">
        <v>70</v>
      </c>
      <c r="E584" s="1" t="s">
        <v>71</v>
      </c>
      <c r="F584" s="3">
        <v>43328.627199074079</v>
      </c>
      <c r="G584" s="3">
        <v>44686</v>
      </c>
      <c r="H584" s="1" t="s">
        <v>72</v>
      </c>
      <c r="I584" s="142">
        <v>18282735</v>
      </c>
      <c r="J584" s="142">
        <v>12032221</v>
      </c>
      <c r="K584" s="142">
        <v>12238021.142800698</v>
      </c>
      <c r="L584" s="142">
        <v>18282735</v>
      </c>
      <c r="M584" s="143">
        <v>66.9375842444</v>
      </c>
      <c r="N584" s="143">
        <v>14.751385707800001</v>
      </c>
      <c r="O584" s="1" t="s">
        <v>73</v>
      </c>
      <c r="P584" s="143">
        <v>2.92091116E-2</v>
      </c>
      <c r="Q584" s="1"/>
      <c r="R584" s="144"/>
    </row>
    <row r="585" spans="2:18">
      <c r="B585" s="40" t="s">
        <v>78</v>
      </c>
      <c r="C585" s="1" t="s">
        <v>154</v>
      </c>
      <c r="D585" s="1" t="s">
        <v>70</v>
      </c>
      <c r="E585" s="1" t="s">
        <v>71</v>
      </c>
      <c r="F585" s="3">
        <v>43306.636342592596</v>
      </c>
      <c r="G585" s="3">
        <v>44151</v>
      </c>
      <c r="H585" s="1" t="s">
        <v>72</v>
      </c>
      <c r="I585" s="142">
        <v>29267530</v>
      </c>
      <c r="J585" s="142">
        <v>23066910</v>
      </c>
      <c r="K585" s="142">
        <v>22728040.087809563</v>
      </c>
      <c r="L585" s="142">
        <v>29267530</v>
      </c>
      <c r="M585" s="143">
        <v>77.656160556800003</v>
      </c>
      <c r="N585" s="143">
        <v>12.548423549900001</v>
      </c>
      <c r="O585" s="1" t="s">
        <v>73</v>
      </c>
      <c r="P585" s="143">
        <v>5.4246176799999997E-2</v>
      </c>
      <c r="Q585" s="1"/>
      <c r="R585" s="144"/>
    </row>
    <row r="586" spans="2:18">
      <c r="B586" s="40" t="s">
        <v>78</v>
      </c>
      <c r="C586" s="1" t="s">
        <v>154</v>
      </c>
      <c r="D586" s="1" t="s">
        <v>70</v>
      </c>
      <c r="E586" s="1" t="s">
        <v>71</v>
      </c>
      <c r="F586" s="3">
        <v>43518.60938657407</v>
      </c>
      <c r="G586" s="3">
        <v>44515</v>
      </c>
      <c r="H586" s="1" t="s">
        <v>72</v>
      </c>
      <c r="I586" s="142">
        <v>8262535</v>
      </c>
      <c r="J586" s="142">
        <v>6009041</v>
      </c>
      <c r="K586" s="142">
        <v>6091954.0354727553</v>
      </c>
      <c r="L586" s="142">
        <v>8262535</v>
      </c>
      <c r="M586" s="143">
        <v>73.729842420899999</v>
      </c>
      <c r="N586" s="143">
        <v>14.4748955774</v>
      </c>
      <c r="O586" s="1" t="s">
        <v>73</v>
      </c>
      <c r="P586" s="143">
        <v>1.45399786E-2</v>
      </c>
      <c r="Q586" s="1"/>
      <c r="R586" s="144"/>
    </row>
    <row r="587" spans="2:18">
      <c r="B587" s="40" t="s">
        <v>78</v>
      </c>
      <c r="C587" s="1" t="s">
        <v>154</v>
      </c>
      <c r="D587" s="1" t="s">
        <v>70</v>
      </c>
      <c r="E587" s="1" t="s">
        <v>71</v>
      </c>
      <c r="F587" s="3">
        <v>43388.566909722227</v>
      </c>
      <c r="G587" s="3">
        <v>44686</v>
      </c>
      <c r="H587" s="1" t="s">
        <v>72</v>
      </c>
      <c r="I587" s="142">
        <v>39612605</v>
      </c>
      <c r="J587" s="142">
        <v>26668164</v>
      </c>
      <c r="K587" s="142">
        <v>26517478.78150434</v>
      </c>
      <c r="L587" s="142">
        <v>39612605</v>
      </c>
      <c r="M587" s="143">
        <v>66.942022069800004</v>
      </c>
      <c r="N587" s="143">
        <v>14.7483645046</v>
      </c>
      <c r="O587" s="1" t="s">
        <v>73</v>
      </c>
      <c r="P587" s="143">
        <v>6.3290624099999998E-2</v>
      </c>
      <c r="Q587" s="1"/>
      <c r="R587" s="144"/>
    </row>
    <row r="588" spans="2:18">
      <c r="B588" s="40" t="s">
        <v>78</v>
      </c>
      <c r="C588" s="1" t="s">
        <v>154</v>
      </c>
      <c r="D588" s="1" t="s">
        <v>70</v>
      </c>
      <c r="E588" s="1" t="s">
        <v>71</v>
      </c>
      <c r="F588" s="3">
        <v>43333.640648148154</v>
      </c>
      <c r="G588" s="3">
        <v>44151</v>
      </c>
      <c r="H588" s="1" t="s">
        <v>72</v>
      </c>
      <c r="I588" s="142">
        <v>11675772</v>
      </c>
      <c r="J588" s="142">
        <v>9003265</v>
      </c>
      <c r="K588" s="142">
        <v>9132796.0742033627</v>
      </c>
      <c r="L588" s="142">
        <v>11675772</v>
      </c>
      <c r="M588" s="143">
        <v>78.220061801499995</v>
      </c>
      <c r="N588" s="143">
        <v>13.9233296624</v>
      </c>
      <c r="O588" s="1" t="s">
        <v>73</v>
      </c>
      <c r="P588" s="143">
        <v>2.1797711899999999E-2</v>
      </c>
      <c r="Q588" s="1"/>
      <c r="R588" s="144"/>
    </row>
    <row r="589" spans="2:18">
      <c r="B589" s="40" t="s">
        <v>78</v>
      </c>
      <c r="C589" s="1" t="s">
        <v>154</v>
      </c>
      <c r="D589" s="1" t="s">
        <v>70</v>
      </c>
      <c r="E589" s="1" t="s">
        <v>71</v>
      </c>
      <c r="F589" s="3">
        <v>43318.696550925924</v>
      </c>
      <c r="G589" s="3">
        <v>44151</v>
      </c>
      <c r="H589" s="1" t="s">
        <v>72</v>
      </c>
      <c r="I589" s="142">
        <v>30597880</v>
      </c>
      <c r="J589" s="142">
        <v>24675597</v>
      </c>
      <c r="K589" s="142">
        <v>24105188.154111952</v>
      </c>
      <c r="L589" s="142">
        <v>30597880</v>
      </c>
      <c r="M589" s="143">
        <v>78.780582687800006</v>
      </c>
      <c r="N589" s="143">
        <v>11.458013336900001</v>
      </c>
      <c r="O589" s="1" t="s">
        <v>73</v>
      </c>
      <c r="P589" s="143">
        <v>5.7533086599999998E-2</v>
      </c>
      <c r="Q589" s="1"/>
      <c r="R589" s="144"/>
    </row>
    <row r="590" spans="2:18">
      <c r="B590" s="40" t="s">
        <v>78</v>
      </c>
      <c r="C590" s="1" t="s">
        <v>154</v>
      </c>
      <c r="D590" s="1" t="s">
        <v>70</v>
      </c>
      <c r="E590" s="1" t="s">
        <v>71</v>
      </c>
      <c r="F590" s="3">
        <v>43255.68346064815</v>
      </c>
      <c r="G590" s="3">
        <v>44151</v>
      </c>
      <c r="H590" s="1" t="s">
        <v>72</v>
      </c>
      <c r="I590" s="142">
        <v>19955140</v>
      </c>
      <c r="J590" s="142">
        <v>15153358</v>
      </c>
      <c r="K590" s="142">
        <v>15275964.311166804</v>
      </c>
      <c r="L590" s="142">
        <v>19955140</v>
      </c>
      <c r="M590" s="143">
        <v>76.5515266301</v>
      </c>
      <c r="N590" s="143">
        <v>13.6468056589</v>
      </c>
      <c r="O590" s="1" t="s">
        <v>73</v>
      </c>
      <c r="P590" s="143">
        <v>3.6459926099999998E-2</v>
      </c>
      <c r="Q590" s="1"/>
      <c r="R590" s="144"/>
    </row>
    <row r="591" spans="2:18">
      <c r="B591" s="40" t="s">
        <v>78</v>
      </c>
      <c r="C591" s="1" t="s">
        <v>154</v>
      </c>
      <c r="D591" s="1" t="s">
        <v>70</v>
      </c>
      <c r="E591" s="1" t="s">
        <v>71</v>
      </c>
      <c r="F591" s="3">
        <v>43432.60465277778</v>
      </c>
      <c r="G591" s="3">
        <v>43972</v>
      </c>
      <c r="H591" s="1" t="s">
        <v>72</v>
      </c>
      <c r="I591" s="142">
        <v>501675618</v>
      </c>
      <c r="J591" s="142">
        <v>420897534</v>
      </c>
      <c r="K591" s="142">
        <v>425642133.18250269</v>
      </c>
      <c r="L591" s="142">
        <v>501675618</v>
      </c>
      <c r="M591" s="143">
        <v>84.844094054099997</v>
      </c>
      <c r="N591" s="143">
        <v>13.6455943719</v>
      </c>
      <c r="O591" s="1" t="s">
        <v>73</v>
      </c>
      <c r="P591" s="143">
        <v>1.0159018692999999</v>
      </c>
      <c r="Q591" s="1"/>
      <c r="R591" s="144"/>
    </row>
    <row r="592" spans="2:18">
      <c r="B592" s="40" t="s">
        <v>78</v>
      </c>
      <c r="C592" s="1" t="s">
        <v>154</v>
      </c>
      <c r="D592" s="1" t="s">
        <v>70</v>
      </c>
      <c r="E592" s="1" t="s">
        <v>71</v>
      </c>
      <c r="F592" s="3">
        <v>43367.603877314818</v>
      </c>
      <c r="G592" s="3">
        <v>43972</v>
      </c>
      <c r="H592" s="1" t="s">
        <v>72</v>
      </c>
      <c r="I592" s="142">
        <v>31898795</v>
      </c>
      <c r="J592" s="142">
        <v>26296329</v>
      </c>
      <c r="K592" s="142">
        <v>26350802.621334624</v>
      </c>
      <c r="L592" s="142">
        <v>31898795</v>
      </c>
      <c r="M592" s="143">
        <v>82.607517372800004</v>
      </c>
      <c r="N592" s="143">
        <v>13.639418152399999</v>
      </c>
      <c r="O592" s="1" t="s">
        <v>73</v>
      </c>
      <c r="P592" s="143">
        <v>6.2892809600000002E-2</v>
      </c>
      <c r="Q592" s="1"/>
      <c r="R592" s="144"/>
    </row>
    <row r="593" spans="2:18">
      <c r="B593" s="40" t="s">
        <v>78</v>
      </c>
      <c r="C593" s="1" t="s">
        <v>154</v>
      </c>
      <c r="D593" s="1" t="s">
        <v>70</v>
      </c>
      <c r="E593" s="1" t="s">
        <v>71</v>
      </c>
      <c r="F593" s="3">
        <v>43329.639328703706</v>
      </c>
      <c r="G593" s="3">
        <v>43972</v>
      </c>
      <c r="H593" s="1" t="s">
        <v>72</v>
      </c>
      <c r="I593" s="142">
        <v>6296440</v>
      </c>
      <c r="J593" s="142">
        <v>5151372</v>
      </c>
      <c r="K593" s="142">
        <v>5067151.1118643554</v>
      </c>
      <c r="L593" s="142">
        <v>6296440</v>
      </c>
      <c r="M593" s="143">
        <v>80.476445608399999</v>
      </c>
      <c r="N593" s="143">
        <v>13.6459743988</v>
      </c>
      <c r="O593" s="1" t="s">
        <v>73</v>
      </c>
      <c r="P593" s="143">
        <v>1.2094028999999999E-2</v>
      </c>
      <c r="Q593" s="1"/>
      <c r="R593" s="144"/>
    </row>
    <row r="594" spans="2:18">
      <c r="B594" s="40" t="s">
        <v>78</v>
      </c>
      <c r="C594" s="1" t="s">
        <v>154</v>
      </c>
      <c r="D594" s="1" t="s">
        <v>70</v>
      </c>
      <c r="E594" s="1" t="s">
        <v>71</v>
      </c>
      <c r="F594" s="3">
        <v>43307.54006944444</v>
      </c>
      <c r="G594" s="3">
        <v>44151</v>
      </c>
      <c r="H594" s="1" t="s">
        <v>72</v>
      </c>
      <c r="I594" s="142">
        <v>67847470</v>
      </c>
      <c r="J594" s="142">
        <v>53491804</v>
      </c>
      <c r="K594" s="142">
        <v>52688601.26007881</v>
      </c>
      <c r="L594" s="142">
        <v>67847470</v>
      </c>
      <c r="M594" s="143">
        <v>77.657429613900007</v>
      </c>
      <c r="N594" s="143">
        <v>12.5471744084</v>
      </c>
      <c r="O594" s="1" t="s">
        <v>73</v>
      </c>
      <c r="P594" s="143">
        <v>0.1257545819</v>
      </c>
      <c r="Q594" s="1"/>
      <c r="R594" s="144"/>
    </row>
    <row r="595" spans="2:18">
      <c r="B595" s="40" t="s">
        <v>78</v>
      </c>
      <c r="C595" s="1" t="s">
        <v>154</v>
      </c>
      <c r="D595" s="1" t="s">
        <v>70</v>
      </c>
      <c r="E595" s="1" t="s">
        <v>71</v>
      </c>
      <c r="F595" s="3">
        <v>43518.609861111108</v>
      </c>
      <c r="G595" s="3">
        <v>44151</v>
      </c>
      <c r="H595" s="1" t="s">
        <v>72</v>
      </c>
      <c r="I595" s="142">
        <v>28318516</v>
      </c>
      <c r="J595" s="142">
        <v>23033399</v>
      </c>
      <c r="K595" s="142">
        <v>23339756.526942473</v>
      </c>
      <c r="L595" s="142">
        <v>28318516</v>
      </c>
      <c r="M595" s="143">
        <v>82.418713349699999</v>
      </c>
      <c r="N595" s="143">
        <v>13.9220607079</v>
      </c>
      <c r="O595" s="1" t="s">
        <v>73</v>
      </c>
      <c r="P595" s="143">
        <v>5.5706191699999998E-2</v>
      </c>
      <c r="Q595" s="1"/>
      <c r="R595" s="144"/>
    </row>
    <row r="596" spans="2:18">
      <c r="B596" s="40" t="s">
        <v>78</v>
      </c>
      <c r="C596" s="1" t="s">
        <v>154</v>
      </c>
      <c r="D596" s="1" t="s">
        <v>70</v>
      </c>
      <c r="E596" s="1" t="s">
        <v>71</v>
      </c>
      <c r="F596" s="3">
        <v>43398.645532407405</v>
      </c>
      <c r="G596" s="3">
        <v>43762</v>
      </c>
      <c r="H596" s="1" t="s">
        <v>72</v>
      </c>
      <c r="I596" s="142">
        <v>112534246</v>
      </c>
      <c r="J596" s="142">
        <v>100068493</v>
      </c>
      <c r="K596" s="142">
        <v>102319861.9186777</v>
      </c>
      <c r="L596" s="142">
        <v>112534246</v>
      </c>
      <c r="M596" s="143">
        <v>90.923310508200004</v>
      </c>
      <c r="N596" s="143">
        <v>13.0964732362</v>
      </c>
      <c r="O596" s="1" t="s">
        <v>73</v>
      </c>
      <c r="P596" s="143">
        <v>0.2442120525</v>
      </c>
      <c r="Q596" s="1"/>
      <c r="R596" s="144"/>
    </row>
    <row r="597" spans="2:18" ht="15.75">
      <c r="B597" s="41" t="s">
        <v>155</v>
      </c>
      <c r="C597" s="13"/>
      <c r="D597" s="13"/>
      <c r="E597" s="13"/>
      <c r="F597" s="145"/>
      <c r="G597" s="145"/>
      <c r="H597" s="13"/>
      <c r="I597" s="146">
        <v>1416099559</v>
      </c>
      <c r="J597" s="146">
        <v>1139424333</v>
      </c>
      <c r="K597" s="146">
        <v>1140640823.554086</v>
      </c>
      <c r="L597" s="146">
        <v>1416099559</v>
      </c>
      <c r="M597" s="147"/>
      <c r="N597" s="147"/>
      <c r="O597" s="13"/>
      <c r="P597" s="147">
        <v>2.7224258467999998</v>
      </c>
      <c r="Q597" s="13" t="s">
        <v>74</v>
      </c>
      <c r="R597" s="148">
        <v>1.391477901817316</v>
      </c>
    </row>
    <row r="598" spans="2:18">
      <c r="B598" s="40" t="s">
        <v>78</v>
      </c>
      <c r="C598" s="1" t="s">
        <v>218</v>
      </c>
      <c r="D598" s="1" t="s">
        <v>70</v>
      </c>
      <c r="E598" s="1" t="s">
        <v>71</v>
      </c>
      <c r="F598" s="3">
        <v>43545.617407407408</v>
      </c>
      <c r="G598" s="3">
        <v>43670</v>
      </c>
      <c r="H598" s="1" t="s">
        <v>72</v>
      </c>
      <c r="I598" s="142">
        <v>107520548</v>
      </c>
      <c r="J598" s="142">
        <v>102342466</v>
      </c>
      <c r="K598" s="142">
        <v>102758230.96900433</v>
      </c>
      <c r="L598" s="142">
        <v>107520548</v>
      </c>
      <c r="M598" s="143">
        <v>95.570784264400004</v>
      </c>
      <c r="N598" s="143">
        <v>15.9490175165</v>
      </c>
      <c r="O598" s="1" t="s">
        <v>73</v>
      </c>
      <c r="P598" s="143">
        <v>0.2452583304</v>
      </c>
      <c r="Q598" s="1"/>
      <c r="R598" s="144"/>
    </row>
    <row r="599" spans="2:18" ht="15.75">
      <c r="B599" s="41" t="s">
        <v>219</v>
      </c>
      <c r="C599" s="13"/>
      <c r="D599" s="13"/>
      <c r="E599" s="13"/>
      <c r="F599" s="145"/>
      <c r="G599" s="145"/>
      <c r="H599" s="13"/>
      <c r="I599" s="146">
        <v>107520548</v>
      </c>
      <c r="J599" s="146">
        <v>102342466</v>
      </c>
      <c r="K599" s="146">
        <v>102758230.96900433</v>
      </c>
      <c r="L599" s="146">
        <v>107520548</v>
      </c>
      <c r="M599" s="147"/>
      <c r="N599" s="147"/>
      <c r="O599" s="13"/>
      <c r="P599" s="147">
        <v>0.2452583304</v>
      </c>
      <c r="Q599" s="13" t="s">
        <v>74</v>
      </c>
      <c r="R599" s="148"/>
    </row>
    <row r="600" spans="2:18">
      <c r="B600" s="40" t="s">
        <v>69</v>
      </c>
      <c r="C600" s="1" t="s">
        <v>156</v>
      </c>
      <c r="D600" s="1" t="s">
        <v>70</v>
      </c>
      <c r="E600" s="1" t="s">
        <v>71</v>
      </c>
      <c r="F600" s="3">
        <v>43285.715196759258</v>
      </c>
      <c r="G600" s="3">
        <v>43623</v>
      </c>
      <c r="H600" s="1" t="s">
        <v>72</v>
      </c>
      <c r="I600" s="142">
        <v>54561644</v>
      </c>
      <c r="J600" s="142">
        <v>50393443</v>
      </c>
      <c r="K600" s="142">
        <v>50393039.092663437</v>
      </c>
      <c r="L600" s="142">
        <v>54561644</v>
      </c>
      <c r="M600" s="143">
        <v>92.359825324699997</v>
      </c>
      <c r="N600" s="143">
        <v>9.3083323245000003</v>
      </c>
      <c r="O600" s="1" t="s">
        <v>73</v>
      </c>
      <c r="P600" s="143">
        <v>0.1202756462</v>
      </c>
      <c r="Q600" s="1"/>
      <c r="R600" s="144"/>
    </row>
    <row r="601" spans="2:18">
      <c r="B601" s="40" t="s">
        <v>69</v>
      </c>
      <c r="C601" s="1" t="s">
        <v>156</v>
      </c>
      <c r="D601" s="1" t="s">
        <v>70</v>
      </c>
      <c r="E601" s="1" t="s">
        <v>71</v>
      </c>
      <c r="F601" s="3">
        <v>43360.520324074074</v>
      </c>
      <c r="G601" s="3">
        <v>43941</v>
      </c>
      <c r="H601" s="1" t="s">
        <v>72</v>
      </c>
      <c r="I601" s="142">
        <v>109598117</v>
      </c>
      <c r="J601" s="142">
        <v>96365430</v>
      </c>
      <c r="K601" s="142">
        <v>96708375.795837179</v>
      </c>
      <c r="L601" s="142">
        <v>109598117</v>
      </c>
      <c r="M601" s="143">
        <v>88.239085162199999</v>
      </c>
      <c r="N601" s="143">
        <v>9.0413194721999997</v>
      </c>
      <c r="O601" s="1" t="s">
        <v>73</v>
      </c>
      <c r="P601" s="143">
        <v>0.2308188313</v>
      </c>
      <c r="Q601" s="1"/>
      <c r="R601" s="144"/>
    </row>
    <row r="602" spans="2:18" ht="15.75">
      <c r="B602" s="41" t="s">
        <v>157</v>
      </c>
      <c r="C602" s="13"/>
      <c r="D602" s="13"/>
      <c r="E602" s="13"/>
      <c r="F602" s="145"/>
      <c r="G602" s="145"/>
      <c r="H602" s="13"/>
      <c r="I602" s="146">
        <v>164159761</v>
      </c>
      <c r="J602" s="146">
        <v>146758873</v>
      </c>
      <c r="K602" s="146">
        <v>147101414.88850063</v>
      </c>
      <c r="L602" s="146">
        <v>164159761</v>
      </c>
      <c r="M602" s="147"/>
      <c r="N602" s="147"/>
      <c r="O602" s="13"/>
      <c r="P602" s="147">
        <v>0.3510944775</v>
      </c>
      <c r="Q602" s="13" t="s">
        <v>74</v>
      </c>
      <c r="R602" s="148">
        <v>0.20315927558430591</v>
      </c>
    </row>
    <row r="603" spans="2:18">
      <c r="B603" s="40" t="s">
        <v>69</v>
      </c>
      <c r="C603" s="1" t="s">
        <v>158</v>
      </c>
      <c r="D603" s="1" t="str">
        <f>+D601</f>
        <v>Financiero</v>
      </c>
      <c r="E603" s="1" t="s">
        <v>71</v>
      </c>
      <c r="F603" s="3">
        <v>43276.677986111114</v>
      </c>
      <c r="G603" s="3">
        <v>44361</v>
      </c>
      <c r="H603" s="1" t="s">
        <v>72</v>
      </c>
      <c r="I603" s="142">
        <v>252547945</v>
      </c>
      <c r="J603" s="142">
        <v>200516847</v>
      </c>
      <c r="K603" s="142">
        <v>205226305.60816649</v>
      </c>
      <c r="L603" s="142">
        <v>252547945</v>
      </c>
      <c r="M603" s="143">
        <v>81.262314610499999</v>
      </c>
      <c r="N603" s="143">
        <v>8.9413214512000003</v>
      </c>
      <c r="O603" s="1" t="s">
        <v>73</v>
      </c>
      <c r="P603" s="143">
        <v>0.48982412980000001</v>
      </c>
      <c r="Q603" s="1"/>
      <c r="R603" s="144"/>
    </row>
    <row r="604" spans="2:18">
      <c r="B604" s="40" t="s">
        <v>69</v>
      </c>
      <c r="C604" s="1" t="s">
        <v>158</v>
      </c>
      <c r="D604" s="1" t="str">
        <f>+D603</f>
        <v>Financiero</v>
      </c>
      <c r="E604" s="1" t="s">
        <v>71</v>
      </c>
      <c r="F604" s="3">
        <v>43410.644375000003</v>
      </c>
      <c r="G604" s="3">
        <v>44172</v>
      </c>
      <c r="H604" s="1" t="s">
        <v>72</v>
      </c>
      <c r="I604" s="142">
        <v>626575343</v>
      </c>
      <c r="J604" s="142">
        <v>508269478</v>
      </c>
      <c r="K604" s="142">
        <v>506248743.48599052</v>
      </c>
      <c r="L604" s="142">
        <v>626575343</v>
      </c>
      <c r="M604" s="143">
        <v>80.796148323099999</v>
      </c>
      <c r="N604" s="143">
        <v>11.848593694</v>
      </c>
      <c r="O604" s="1" t="s">
        <v>73</v>
      </c>
      <c r="P604" s="143">
        <v>1.2082897927</v>
      </c>
      <c r="Q604" s="1"/>
      <c r="R604" s="144"/>
    </row>
    <row r="605" spans="2:18">
      <c r="B605" s="40" t="s">
        <v>159</v>
      </c>
      <c r="C605" s="1" t="s">
        <v>158</v>
      </c>
      <c r="D605" s="1" t="str">
        <f t="shared" ref="D605:D620" si="0">+D604</f>
        <v>Financiero</v>
      </c>
      <c r="E605" s="1" t="s">
        <v>71</v>
      </c>
      <c r="F605" s="3">
        <v>43349.696238425924</v>
      </c>
      <c r="G605" s="3">
        <v>43682</v>
      </c>
      <c r="H605" s="1" t="s">
        <v>72</v>
      </c>
      <c r="I605" s="142">
        <v>32232878</v>
      </c>
      <c r="J605" s="142">
        <v>30808752</v>
      </c>
      <c r="K605" s="142">
        <v>13292849.889358085</v>
      </c>
      <c r="L605" s="142">
        <v>32232878</v>
      </c>
      <c r="M605" s="143">
        <v>41.2400341333</v>
      </c>
      <c r="N605" s="143">
        <v>10.471308281700001</v>
      </c>
      <c r="O605" s="1" t="s">
        <v>73</v>
      </c>
      <c r="P605" s="143">
        <v>3.1726725300000001E-2</v>
      </c>
      <c r="Q605" s="1"/>
      <c r="R605" s="144"/>
    </row>
    <row r="606" spans="2:18">
      <c r="B606" s="40" t="s">
        <v>159</v>
      </c>
      <c r="C606" s="1" t="s">
        <v>158</v>
      </c>
      <c r="D606" s="1" t="str">
        <f t="shared" si="0"/>
        <v>Financiero</v>
      </c>
      <c r="E606" s="1" t="s">
        <v>71</v>
      </c>
      <c r="F606" s="3">
        <v>43349.698368055557</v>
      </c>
      <c r="G606" s="3">
        <v>44827</v>
      </c>
      <c r="H606" s="1" t="s">
        <v>72</v>
      </c>
      <c r="I606" s="142">
        <v>69082192</v>
      </c>
      <c r="J606" s="142">
        <v>56776080</v>
      </c>
      <c r="K606" s="142">
        <v>44278254.083826631</v>
      </c>
      <c r="L606" s="142">
        <v>69082192</v>
      </c>
      <c r="M606" s="143">
        <v>64.095033469399993</v>
      </c>
      <c r="N606" s="143">
        <v>10.471306676299999</v>
      </c>
      <c r="O606" s="1" t="s">
        <v>73</v>
      </c>
      <c r="P606" s="143">
        <v>0.1056811758</v>
      </c>
      <c r="Q606" s="1"/>
      <c r="R606" s="144"/>
    </row>
    <row r="607" spans="2:18">
      <c r="B607" s="40" t="s">
        <v>159</v>
      </c>
      <c r="C607" s="1" t="s">
        <v>158</v>
      </c>
      <c r="D607" s="1" t="str">
        <f t="shared" si="0"/>
        <v>Financiero</v>
      </c>
      <c r="E607" s="1" t="s">
        <v>71</v>
      </c>
      <c r="F607" s="3">
        <v>43349.694548611107</v>
      </c>
      <c r="G607" s="3">
        <v>43682</v>
      </c>
      <c r="H607" s="1" t="s">
        <v>72</v>
      </c>
      <c r="I607" s="142">
        <v>32232878</v>
      </c>
      <c r="J607" s="142">
        <v>30808752</v>
      </c>
      <c r="K607" s="142">
        <v>13292849.889358085</v>
      </c>
      <c r="L607" s="142">
        <v>32232878</v>
      </c>
      <c r="M607" s="143">
        <v>41.2400341333</v>
      </c>
      <c r="N607" s="143">
        <v>10.471308281700001</v>
      </c>
      <c r="O607" s="1" t="s">
        <v>73</v>
      </c>
      <c r="P607" s="143">
        <v>3.1726725300000001E-2</v>
      </c>
      <c r="Q607" s="1"/>
      <c r="R607" s="144"/>
    </row>
    <row r="608" spans="2:18">
      <c r="B608" s="40" t="s">
        <v>69</v>
      </c>
      <c r="C608" s="1" t="s">
        <v>158</v>
      </c>
      <c r="D608" s="1" t="str">
        <f t="shared" si="0"/>
        <v>Financiero</v>
      </c>
      <c r="E608" s="1" t="s">
        <v>71</v>
      </c>
      <c r="F608" s="3">
        <v>43279.685844907406</v>
      </c>
      <c r="G608" s="3">
        <v>44361</v>
      </c>
      <c r="H608" s="1" t="s">
        <v>72</v>
      </c>
      <c r="I608" s="142">
        <v>189410959</v>
      </c>
      <c r="J608" s="142">
        <v>150493218</v>
      </c>
      <c r="K608" s="142">
        <v>153919489.19735423</v>
      </c>
      <c r="L608" s="142">
        <v>189410959</v>
      </c>
      <c r="M608" s="143">
        <v>81.262187789999999</v>
      </c>
      <c r="N608" s="143">
        <v>8.9414061267000005</v>
      </c>
      <c r="O608" s="1" t="s">
        <v>73</v>
      </c>
      <c r="P608" s="143">
        <v>0.36736752449999999</v>
      </c>
      <c r="Q608" s="1"/>
      <c r="R608" s="144"/>
    </row>
    <row r="609" spans="2:18">
      <c r="B609" s="40" t="s">
        <v>69</v>
      </c>
      <c r="C609" s="1" t="s">
        <v>158</v>
      </c>
      <c r="D609" s="1" t="str">
        <f t="shared" si="0"/>
        <v>Financiero</v>
      </c>
      <c r="E609" s="1" t="s">
        <v>71</v>
      </c>
      <c r="F609" s="3">
        <v>43410.646180555559</v>
      </c>
      <c r="G609" s="3">
        <v>44172</v>
      </c>
      <c r="H609" s="1" t="s">
        <v>72</v>
      </c>
      <c r="I609" s="142">
        <v>626575343</v>
      </c>
      <c r="J609" s="142">
        <v>508269478</v>
      </c>
      <c r="K609" s="142">
        <v>506248743.48599052</v>
      </c>
      <c r="L609" s="142">
        <v>626575343</v>
      </c>
      <c r="M609" s="143">
        <v>80.796148323099999</v>
      </c>
      <c r="N609" s="143">
        <v>11.848593694</v>
      </c>
      <c r="O609" s="1" t="s">
        <v>73</v>
      </c>
      <c r="P609" s="143">
        <v>1.2082897927</v>
      </c>
      <c r="Q609" s="1"/>
      <c r="R609" s="144"/>
    </row>
    <row r="610" spans="2:18">
      <c r="B610" s="40" t="s">
        <v>159</v>
      </c>
      <c r="C610" s="1" t="s">
        <v>158</v>
      </c>
      <c r="D610" s="1" t="str">
        <f t="shared" si="0"/>
        <v>Financiero</v>
      </c>
      <c r="E610" s="1" t="s">
        <v>71</v>
      </c>
      <c r="F610" s="3">
        <v>43349.696840277778</v>
      </c>
      <c r="G610" s="3">
        <v>43682</v>
      </c>
      <c r="H610" s="1" t="s">
        <v>72</v>
      </c>
      <c r="I610" s="142">
        <v>34904111</v>
      </c>
      <c r="J610" s="142">
        <v>33479256</v>
      </c>
      <c r="K610" s="142">
        <v>13292849.889358085</v>
      </c>
      <c r="L610" s="142">
        <v>34904111</v>
      </c>
      <c r="M610" s="143">
        <v>38.083909054000003</v>
      </c>
      <c r="N610" s="143">
        <v>10.471308281700001</v>
      </c>
      <c r="O610" s="1" t="s">
        <v>73</v>
      </c>
      <c r="P610" s="143">
        <v>3.1726725300000001E-2</v>
      </c>
      <c r="Q610" s="1"/>
      <c r="R610" s="144"/>
    </row>
    <row r="611" spans="2:18">
      <c r="B611" s="40" t="s">
        <v>159</v>
      </c>
      <c r="C611" s="1" t="s">
        <v>158</v>
      </c>
      <c r="D611" s="1" t="str">
        <f t="shared" si="0"/>
        <v>Financiero</v>
      </c>
      <c r="E611" s="1" t="s">
        <v>71</v>
      </c>
      <c r="F611" s="3">
        <v>43349.698981481481</v>
      </c>
      <c r="G611" s="3">
        <v>44867</v>
      </c>
      <c r="H611" s="1" t="s">
        <v>72</v>
      </c>
      <c r="I611" s="142">
        <v>233410958</v>
      </c>
      <c r="J611" s="142">
        <v>193437878</v>
      </c>
      <c r="K611" s="142">
        <v>175066729.83469877</v>
      </c>
      <c r="L611" s="142">
        <v>233410958</v>
      </c>
      <c r="M611" s="143">
        <v>75.003646501800006</v>
      </c>
      <c r="N611" s="143">
        <v>9.3790722416999994</v>
      </c>
      <c r="O611" s="1" t="s">
        <v>73</v>
      </c>
      <c r="P611" s="143">
        <v>0.41784072639999997</v>
      </c>
      <c r="Q611" s="1"/>
      <c r="R611" s="144"/>
    </row>
    <row r="612" spans="2:18">
      <c r="B612" s="40" t="s">
        <v>159</v>
      </c>
      <c r="C612" s="1" t="s">
        <v>158</v>
      </c>
      <c r="D612" s="1" t="str">
        <f t="shared" si="0"/>
        <v>Financiero</v>
      </c>
      <c r="E612" s="1" t="s">
        <v>71</v>
      </c>
      <c r="F612" s="3">
        <v>43349.695104166662</v>
      </c>
      <c r="G612" s="3">
        <v>43682</v>
      </c>
      <c r="H612" s="1" t="s">
        <v>72</v>
      </c>
      <c r="I612" s="142">
        <v>32232878</v>
      </c>
      <c r="J612" s="142">
        <v>30808752</v>
      </c>
      <c r="K612" s="142">
        <v>13292849.889358085</v>
      </c>
      <c r="L612" s="142">
        <v>32232878</v>
      </c>
      <c r="M612" s="143">
        <v>41.2400341333</v>
      </c>
      <c r="N612" s="143">
        <v>10.471308281700001</v>
      </c>
      <c r="O612" s="1" t="s">
        <v>73</v>
      </c>
      <c r="P612" s="143">
        <v>3.1726725300000001E-2</v>
      </c>
      <c r="Q612" s="1"/>
      <c r="R612" s="144"/>
    </row>
    <row r="613" spans="2:18">
      <c r="B613" s="40" t="s">
        <v>69</v>
      </c>
      <c r="C613" s="1" t="s">
        <v>158</v>
      </c>
      <c r="D613" s="1" t="str">
        <f t="shared" si="0"/>
        <v>Financiero</v>
      </c>
      <c r="E613" s="1" t="s">
        <v>71</v>
      </c>
      <c r="F613" s="3">
        <v>43279.686967592592</v>
      </c>
      <c r="G613" s="3">
        <v>44361</v>
      </c>
      <c r="H613" s="1" t="s">
        <v>72</v>
      </c>
      <c r="I613" s="142">
        <v>189410959</v>
      </c>
      <c r="J613" s="142">
        <v>150493218</v>
      </c>
      <c r="K613" s="142">
        <v>153919489.19735423</v>
      </c>
      <c r="L613" s="142">
        <v>189410959</v>
      </c>
      <c r="M613" s="143">
        <v>81.262187789999999</v>
      </c>
      <c r="N613" s="143">
        <v>8.9414061267000005</v>
      </c>
      <c r="O613" s="1" t="s">
        <v>73</v>
      </c>
      <c r="P613" s="143">
        <v>0.36736752449999999</v>
      </c>
      <c r="Q613" s="1"/>
      <c r="R613" s="144"/>
    </row>
    <row r="614" spans="2:18">
      <c r="B614" s="40" t="s">
        <v>69</v>
      </c>
      <c r="C614" s="1" t="s">
        <v>158</v>
      </c>
      <c r="D614" s="1" t="str">
        <f t="shared" si="0"/>
        <v>Financiero</v>
      </c>
      <c r="E614" s="1" t="s">
        <v>71</v>
      </c>
      <c r="F614" s="3">
        <v>43510.680833333332</v>
      </c>
      <c r="G614" s="3">
        <v>44501</v>
      </c>
      <c r="H614" s="1" t="s">
        <v>72</v>
      </c>
      <c r="I614" s="142">
        <v>124657534</v>
      </c>
      <c r="J614" s="142">
        <v>95580334</v>
      </c>
      <c r="K614" s="142">
        <v>96867650.482015789</v>
      </c>
      <c r="L614" s="142">
        <v>124657534</v>
      </c>
      <c r="M614" s="143">
        <v>77.707016474400007</v>
      </c>
      <c r="N614" s="143">
        <v>11.462125712600001</v>
      </c>
      <c r="O614" s="1" t="s">
        <v>73</v>
      </c>
      <c r="P614" s="143">
        <v>0.2311989804</v>
      </c>
      <c r="Q614" s="1"/>
      <c r="R614" s="144"/>
    </row>
    <row r="615" spans="2:18">
      <c r="B615" s="40" t="s">
        <v>159</v>
      </c>
      <c r="C615" s="1" t="s">
        <v>158</v>
      </c>
      <c r="D615" s="1" t="str">
        <f t="shared" si="0"/>
        <v>Financiero</v>
      </c>
      <c r="E615" s="1" t="s">
        <v>71</v>
      </c>
      <c r="F615" s="3">
        <v>43349.69730324074</v>
      </c>
      <c r="G615" s="3">
        <v>43682</v>
      </c>
      <c r="H615" s="1" t="s">
        <v>72</v>
      </c>
      <c r="I615" s="142">
        <v>32232878</v>
      </c>
      <c r="J615" s="142">
        <v>30808752</v>
      </c>
      <c r="K615" s="142">
        <v>13292849.889358085</v>
      </c>
      <c r="L615" s="142">
        <v>32232878</v>
      </c>
      <c r="M615" s="143">
        <v>41.2400341333</v>
      </c>
      <c r="N615" s="143">
        <v>10.471308281700001</v>
      </c>
      <c r="O615" s="1" t="s">
        <v>73</v>
      </c>
      <c r="P615" s="143">
        <v>3.1726725300000001E-2</v>
      </c>
      <c r="Q615" s="1"/>
      <c r="R615" s="144"/>
    </row>
    <row r="616" spans="2:18">
      <c r="B616" s="40" t="s">
        <v>159</v>
      </c>
      <c r="C616" s="1" t="s">
        <v>158</v>
      </c>
      <c r="D616" s="1" t="str">
        <f t="shared" si="0"/>
        <v>Financiero</v>
      </c>
      <c r="E616" s="1" t="s">
        <v>71</v>
      </c>
      <c r="F616" s="3">
        <v>43349.699745370366</v>
      </c>
      <c r="G616" s="3">
        <v>44867</v>
      </c>
      <c r="H616" s="1" t="s">
        <v>72</v>
      </c>
      <c r="I616" s="142">
        <v>466821917</v>
      </c>
      <c r="J616" s="142">
        <v>379196155</v>
      </c>
      <c r="K616" s="142">
        <v>344144230.95498824</v>
      </c>
      <c r="L616" s="142">
        <v>466821917</v>
      </c>
      <c r="M616" s="143">
        <v>73.720667008700005</v>
      </c>
      <c r="N616" s="143">
        <v>10.471306775</v>
      </c>
      <c r="O616" s="1" t="s">
        <v>73</v>
      </c>
      <c r="P616" s="143">
        <v>0.82138665389999999</v>
      </c>
      <c r="Q616" s="1"/>
      <c r="R616" s="144"/>
    </row>
    <row r="617" spans="2:18">
      <c r="B617" s="40" t="s">
        <v>159</v>
      </c>
      <c r="C617" s="1" t="s">
        <v>158</v>
      </c>
      <c r="D617" s="1" t="str">
        <f t="shared" si="0"/>
        <v>Financiero</v>
      </c>
      <c r="E617" s="1" t="s">
        <v>71</v>
      </c>
      <c r="F617" s="3">
        <v>43349.695625</v>
      </c>
      <c r="G617" s="3">
        <v>43682</v>
      </c>
      <c r="H617" s="1" t="s">
        <v>72</v>
      </c>
      <c r="I617" s="142">
        <v>29561645</v>
      </c>
      <c r="J617" s="142">
        <v>28138248</v>
      </c>
      <c r="K617" s="142">
        <v>13292849.939029671</v>
      </c>
      <c r="L617" s="142">
        <v>29561645</v>
      </c>
      <c r="M617" s="143">
        <v>44.966543434999998</v>
      </c>
      <c r="N617" s="143">
        <v>10.471305988599999</v>
      </c>
      <c r="O617" s="1" t="s">
        <v>73</v>
      </c>
      <c r="P617" s="143">
        <v>3.1726725499999997E-2</v>
      </c>
      <c r="Q617" s="1"/>
      <c r="R617" s="144"/>
    </row>
    <row r="618" spans="2:18">
      <c r="B618" s="40" t="s">
        <v>159</v>
      </c>
      <c r="C618" s="1" t="s">
        <v>158</v>
      </c>
      <c r="D618" s="1" t="str">
        <f t="shared" si="0"/>
        <v>Financiero</v>
      </c>
      <c r="E618" s="1" t="s">
        <v>71</v>
      </c>
      <c r="F618" s="3">
        <v>43349.693969907406</v>
      </c>
      <c r="G618" s="3">
        <v>43682</v>
      </c>
      <c r="H618" s="1" t="s">
        <v>72</v>
      </c>
      <c r="I618" s="142">
        <v>32232878</v>
      </c>
      <c r="J618" s="142">
        <v>30808752</v>
      </c>
      <c r="K618" s="142">
        <v>13292849.889358085</v>
      </c>
      <c r="L618" s="142">
        <v>32232878</v>
      </c>
      <c r="M618" s="143">
        <v>41.2400341333</v>
      </c>
      <c r="N618" s="143">
        <v>10.471308281700001</v>
      </c>
      <c r="O618" s="1" t="s">
        <v>73</v>
      </c>
      <c r="P618" s="143">
        <v>3.1726725300000001E-2</v>
      </c>
      <c r="Q618" s="1"/>
      <c r="R618" s="144"/>
    </row>
    <row r="619" spans="2:18">
      <c r="B619" s="40" t="s">
        <v>69</v>
      </c>
      <c r="C619" s="1" t="s">
        <v>158</v>
      </c>
      <c r="D619" s="1" t="str">
        <f t="shared" si="0"/>
        <v>Financiero</v>
      </c>
      <c r="E619" s="1" t="s">
        <v>71</v>
      </c>
      <c r="F619" s="3">
        <v>43523.772604166668</v>
      </c>
      <c r="G619" s="3">
        <v>44281</v>
      </c>
      <c r="H619" s="1" t="s">
        <v>72</v>
      </c>
      <c r="I619" s="142">
        <v>112271221</v>
      </c>
      <c r="J619" s="142">
        <v>91704359</v>
      </c>
      <c r="K619" s="142">
        <v>90136235.802795559</v>
      </c>
      <c r="L619" s="142">
        <v>112271221</v>
      </c>
      <c r="M619" s="143">
        <v>80.284364060499996</v>
      </c>
      <c r="N619" s="143">
        <v>11.4621260026</v>
      </c>
      <c r="O619" s="1" t="s">
        <v>73</v>
      </c>
      <c r="P619" s="143">
        <v>0.21513276840000001</v>
      </c>
      <c r="Q619" s="1"/>
      <c r="R619" s="144"/>
    </row>
    <row r="620" spans="2:18">
      <c r="B620" s="40" t="s">
        <v>159</v>
      </c>
      <c r="C620" s="1" t="s">
        <v>158</v>
      </c>
      <c r="D620" s="1" t="str">
        <f t="shared" si="0"/>
        <v>Financiero</v>
      </c>
      <c r="E620" s="1" t="s">
        <v>71</v>
      </c>
      <c r="F620" s="3">
        <v>43349.697731481487</v>
      </c>
      <c r="G620" s="3">
        <v>43682</v>
      </c>
      <c r="H620" s="1" t="s">
        <v>72</v>
      </c>
      <c r="I620" s="142">
        <v>32232878</v>
      </c>
      <c r="J620" s="142">
        <v>30808752</v>
      </c>
      <c r="K620" s="142">
        <v>13292849.889358085</v>
      </c>
      <c r="L620" s="142">
        <v>32232878</v>
      </c>
      <c r="M620" s="143">
        <v>41.2400341333</v>
      </c>
      <c r="N620" s="143">
        <v>10.471308281700001</v>
      </c>
      <c r="O620" s="1" t="s">
        <v>73</v>
      </c>
      <c r="P620" s="143">
        <v>3.1726725300000001E-2</v>
      </c>
      <c r="Q620" s="1"/>
      <c r="R620" s="144"/>
    </row>
    <row r="621" spans="2:18" ht="15.75">
      <c r="B621" s="41" t="s">
        <v>160</v>
      </c>
      <c r="C621" s="13"/>
      <c r="D621" s="13"/>
      <c r="E621" s="13"/>
      <c r="F621" s="145"/>
      <c r="G621" s="145"/>
      <c r="H621" s="13"/>
      <c r="I621" s="146">
        <v>3148627395</v>
      </c>
      <c r="J621" s="146">
        <v>2581207061</v>
      </c>
      <c r="K621" s="146">
        <v>2382398671.2977171</v>
      </c>
      <c r="L621" s="146">
        <v>3148627395</v>
      </c>
      <c r="M621" s="147"/>
      <c r="N621" s="147"/>
      <c r="O621" s="13"/>
      <c r="P621" s="147">
        <v>5.686192871700003</v>
      </c>
      <c r="Q621" s="13" t="s">
        <v>74</v>
      </c>
      <c r="R621" s="148">
        <v>2.9911420144647649</v>
      </c>
    </row>
    <row r="622" spans="2:18">
      <c r="B622" s="40" t="s">
        <v>69</v>
      </c>
      <c r="C622" s="1" t="s">
        <v>178</v>
      </c>
      <c r="D622" s="1" t="str">
        <f>+D620</f>
        <v>Financiero</v>
      </c>
      <c r="E622" s="1" t="s">
        <v>71</v>
      </c>
      <c r="F622" s="3">
        <v>43363.52725694445</v>
      </c>
      <c r="G622" s="3">
        <v>43563</v>
      </c>
      <c r="H622" s="1" t="s">
        <v>72</v>
      </c>
      <c r="I622" s="142">
        <v>161053767</v>
      </c>
      <c r="J622" s="142">
        <v>152858630</v>
      </c>
      <c r="K622" s="142">
        <v>160717678.40546346</v>
      </c>
      <c r="L622" s="142">
        <v>161053767</v>
      </c>
      <c r="M622" s="143">
        <v>99.791319010500004</v>
      </c>
      <c r="N622" s="143">
        <v>10.0000004763</v>
      </c>
      <c r="O622" s="1" t="s">
        <v>73</v>
      </c>
      <c r="P622" s="143">
        <v>0.38359311070000002</v>
      </c>
      <c r="Q622" s="1"/>
      <c r="R622" s="144"/>
    </row>
    <row r="623" spans="2:18" ht="15.75">
      <c r="B623" s="41" t="s">
        <v>179</v>
      </c>
      <c r="C623" s="13"/>
      <c r="D623" s="13"/>
      <c r="E623" s="13"/>
      <c r="F623" s="145"/>
      <c r="G623" s="145"/>
      <c r="H623" s="13"/>
      <c r="I623" s="146">
        <v>161053767</v>
      </c>
      <c r="J623" s="146">
        <v>152858630</v>
      </c>
      <c r="K623" s="146">
        <v>160717678.40546346</v>
      </c>
      <c r="L623" s="146">
        <v>161053767</v>
      </c>
      <c r="M623" s="147"/>
      <c r="N623" s="147"/>
      <c r="O623" s="13"/>
      <c r="P623" s="147">
        <v>0.38359311070000002</v>
      </c>
      <c r="Q623" s="13" t="s">
        <v>74</v>
      </c>
      <c r="R623" s="148">
        <v>0.36706195195142532</v>
      </c>
    </row>
    <row r="624" spans="2:18">
      <c r="B624" s="40" t="s">
        <v>78</v>
      </c>
      <c r="C624" s="1" t="s">
        <v>161</v>
      </c>
      <c r="D624" s="1" t="s">
        <v>70</v>
      </c>
      <c r="E624" s="1" t="s">
        <v>71</v>
      </c>
      <c r="F624" s="3">
        <v>43249.689386574071</v>
      </c>
      <c r="G624" s="3">
        <v>43789</v>
      </c>
      <c r="H624" s="1" t="s">
        <v>72</v>
      </c>
      <c r="I624" s="142">
        <v>7101206</v>
      </c>
      <c r="J624" s="142">
        <v>6124766</v>
      </c>
      <c r="K624" s="142">
        <v>6020099.7709873216</v>
      </c>
      <c r="L624" s="142">
        <v>7101206</v>
      </c>
      <c r="M624" s="143">
        <v>84.775737684399999</v>
      </c>
      <c r="N624" s="143">
        <v>11.4625196211</v>
      </c>
      <c r="O624" s="1" t="s">
        <v>73</v>
      </c>
      <c r="P624" s="143">
        <v>1.43684803E-2</v>
      </c>
      <c r="Q624" s="1"/>
      <c r="R624" s="144"/>
    </row>
    <row r="625" spans="2:18">
      <c r="B625" s="40" t="s">
        <v>78</v>
      </c>
      <c r="C625" s="1" t="s">
        <v>161</v>
      </c>
      <c r="D625" s="1" t="s">
        <v>70</v>
      </c>
      <c r="E625" s="1" t="s">
        <v>71</v>
      </c>
      <c r="F625" s="3">
        <v>43363.636770833335</v>
      </c>
      <c r="G625" s="3">
        <v>43789</v>
      </c>
      <c r="H625" s="1" t="s">
        <v>72</v>
      </c>
      <c r="I625" s="142">
        <v>4514741</v>
      </c>
      <c r="J625" s="142">
        <v>4001206</v>
      </c>
      <c r="K625" s="142">
        <v>4013249.5163113368</v>
      </c>
      <c r="L625" s="142">
        <v>4514741</v>
      </c>
      <c r="M625" s="143">
        <v>88.892131715000005</v>
      </c>
      <c r="N625" s="143">
        <v>11.4692110509</v>
      </c>
      <c r="O625" s="1" t="s">
        <v>73</v>
      </c>
      <c r="P625" s="143">
        <v>9.5786281000000001E-3</v>
      </c>
      <c r="Q625" s="1"/>
      <c r="R625" s="144"/>
    </row>
    <row r="626" spans="2:18">
      <c r="B626" s="40" t="s">
        <v>78</v>
      </c>
      <c r="C626" s="1" t="s">
        <v>161</v>
      </c>
      <c r="D626" s="1" t="s">
        <v>70</v>
      </c>
      <c r="E626" s="1" t="s">
        <v>71</v>
      </c>
      <c r="F626" s="3">
        <v>43256.602604166663</v>
      </c>
      <c r="G626" s="3">
        <v>43789</v>
      </c>
      <c r="H626" s="1" t="s">
        <v>72</v>
      </c>
      <c r="I626" s="142">
        <v>2367067</v>
      </c>
      <c r="J626" s="142">
        <v>2045808</v>
      </c>
      <c r="K626" s="142">
        <v>2006684.5831133344</v>
      </c>
      <c r="L626" s="142">
        <v>2367067</v>
      </c>
      <c r="M626" s="143">
        <v>84.775149292899997</v>
      </c>
      <c r="N626" s="143">
        <v>11.4638527856</v>
      </c>
      <c r="O626" s="1" t="s">
        <v>73</v>
      </c>
      <c r="P626" s="143">
        <v>4.7894568000000004E-3</v>
      </c>
      <c r="Q626" s="1"/>
      <c r="R626" s="144"/>
    </row>
    <row r="627" spans="2:18">
      <c r="B627" s="40" t="s">
        <v>78</v>
      </c>
      <c r="C627" s="1" t="s">
        <v>161</v>
      </c>
      <c r="D627" s="1" t="s">
        <v>70</v>
      </c>
      <c r="E627" s="1" t="s">
        <v>71</v>
      </c>
      <c r="F627" s="3">
        <v>43518.605960648143</v>
      </c>
      <c r="G627" s="3">
        <v>43880</v>
      </c>
      <c r="H627" s="1" t="s">
        <v>72</v>
      </c>
      <c r="I627" s="142">
        <v>11316094</v>
      </c>
      <c r="J627" s="142">
        <v>10200341</v>
      </c>
      <c r="K627" s="142">
        <v>10034289.737289263</v>
      </c>
      <c r="L627" s="142">
        <v>11316094</v>
      </c>
      <c r="M627" s="143">
        <v>88.672732280999995</v>
      </c>
      <c r="N627" s="143">
        <v>11.7334154897</v>
      </c>
      <c r="O627" s="1" t="s">
        <v>73</v>
      </c>
      <c r="P627" s="143">
        <v>2.3949353E-2</v>
      </c>
      <c r="Q627" s="1"/>
      <c r="R627" s="144"/>
    </row>
    <row r="628" spans="2:18">
      <c r="B628" s="40" t="s">
        <v>78</v>
      </c>
      <c r="C628" s="1" t="s">
        <v>161</v>
      </c>
      <c r="D628" s="1" t="s">
        <v>70</v>
      </c>
      <c r="E628" s="1" t="s">
        <v>71</v>
      </c>
      <c r="F628" s="3">
        <v>43242.542916666665</v>
      </c>
      <c r="G628" s="3">
        <v>43789</v>
      </c>
      <c r="H628" s="1" t="s">
        <v>72</v>
      </c>
      <c r="I628" s="142">
        <v>24854220</v>
      </c>
      <c r="J628" s="142">
        <v>21536376</v>
      </c>
      <c r="K628" s="142">
        <v>21134773.478725173</v>
      </c>
      <c r="L628" s="142">
        <v>24854220</v>
      </c>
      <c r="M628" s="143">
        <v>85.034949713700001</v>
      </c>
      <c r="N628" s="143">
        <v>10.919697364299999</v>
      </c>
      <c r="O628" s="1" t="s">
        <v>73</v>
      </c>
      <c r="P628" s="143">
        <v>5.04434458E-2</v>
      </c>
      <c r="Q628" s="1"/>
      <c r="R628" s="144"/>
    </row>
    <row r="629" spans="2:18">
      <c r="B629" s="40" t="s">
        <v>78</v>
      </c>
      <c r="C629" s="1" t="s">
        <v>161</v>
      </c>
      <c r="D629" s="1" t="s">
        <v>70</v>
      </c>
      <c r="E629" s="1" t="s">
        <v>71</v>
      </c>
      <c r="F629" s="3">
        <v>43326.649236111116</v>
      </c>
      <c r="G629" s="3">
        <v>43880</v>
      </c>
      <c r="H629" s="1" t="s">
        <v>72</v>
      </c>
      <c r="I629" s="142">
        <v>20190993</v>
      </c>
      <c r="J629" s="142">
        <v>17288183</v>
      </c>
      <c r="K629" s="142">
        <v>17058449.78172645</v>
      </c>
      <c r="L629" s="142">
        <v>20190993</v>
      </c>
      <c r="M629" s="143">
        <v>84.485442502599994</v>
      </c>
      <c r="N629" s="143">
        <v>11.732231045600001</v>
      </c>
      <c r="O629" s="1" t="s">
        <v>73</v>
      </c>
      <c r="P629" s="143">
        <v>4.07142754E-2</v>
      </c>
      <c r="Q629" s="1"/>
      <c r="R629" s="144"/>
    </row>
    <row r="630" spans="2:18">
      <c r="B630" s="40" t="s">
        <v>78</v>
      </c>
      <c r="C630" s="1" t="s">
        <v>161</v>
      </c>
      <c r="D630" s="1" t="s">
        <v>70</v>
      </c>
      <c r="E630" s="1" t="s">
        <v>71</v>
      </c>
      <c r="F630" s="3">
        <v>43243.542685185181</v>
      </c>
      <c r="G630" s="3">
        <v>43789</v>
      </c>
      <c r="H630" s="1" t="s">
        <v>72</v>
      </c>
      <c r="I630" s="142">
        <v>15385948</v>
      </c>
      <c r="J630" s="142">
        <v>13335829</v>
      </c>
      <c r="K630" s="142">
        <v>13083431.502750352</v>
      </c>
      <c r="L630" s="142">
        <v>15385948</v>
      </c>
      <c r="M630" s="143">
        <v>85.034939041499996</v>
      </c>
      <c r="N630" s="143">
        <v>10.9197056215</v>
      </c>
      <c r="O630" s="1" t="s">
        <v>73</v>
      </c>
      <c r="P630" s="143">
        <v>3.1226895800000001E-2</v>
      </c>
      <c r="Q630" s="1"/>
      <c r="R630" s="144"/>
    </row>
    <row r="631" spans="2:18">
      <c r="B631" s="40" t="s">
        <v>78</v>
      </c>
      <c r="C631" s="1" t="s">
        <v>161</v>
      </c>
      <c r="D631" s="1" t="s">
        <v>70</v>
      </c>
      <c r="E631" s="1" t="s">
        <v>71</v>
      </c>
      <c r="F631" s="3">
        <v>43348.667962962965</v>
      </c>
      <c r="G631" s="3">
        <v>43789</v>
      </c>
      <c r="H631" s="1" t="s">
        <v>72</v>
      </c>
      <c r="I631" s="142">
        <v>110986520</v>
      </c>
      <c r="J631" s="142">
        <v>98227726</v>
      </c>
      <c r="K631" s="142">
        <v>96320462.164812818</v>
      </c>
      <c r="L631" s="142">
        <v>110986520</v>
      </c>
      <c r="M631" s="143">
        <v>86.785730523699996</v>
      </c>
      <c r="N631" s="143">
        <v>11.4646096561</v>
      </c>
      <c r="O631" s="1" t="s">
        <v>73</v>
      </c>
      <c r="P631" s="143">
        <v>0.229892978</v>
      </c>
      <c r="Q631" s="1"/>
      <c r="R631" s="144"/>
    </row>
    <row r="632" spans="2:18" ht="15.75">
      <c r="B632" s="41" t="s">
        <v>162</v>
      </c>
      <c r="C632" s="13"/>
      <c r="D632" s="13"/>
      <c r="E632" s="13"/>
      <c r="F632" s="145"/>
      <c r="G632" s="145"/>
      <c r="H632" s="13"/>
      <c r="I632" s="146">
        <v>196716789</v>
      </c>
      <c r="J632" s="146">
        <v>172760235</v>
      </c>
      <c r="K632" s="146">
        <v>169671440.53571606</v>
      </c>
      <c r="L632" s="146">
        <v>196716789</v>
      </c>
      <c r="M632" s="147"/>
      <c r="N632" s="147"/>
      <c r="O632" s="13"/>
      <c r="P632" s="147">
        <v>0.40496351320000001</v>
      </c>
      <c r="Q632" s="13" t="s">
        <v>74</v>
      </c>
      <c r="R632" s="148"/>
    </row>
    <row r="633" spans="2:18">
      <c r="B633" s="40" t="s">
        <v>78</v>
      </c>
      <c r="C633" s="1" t="s">
        <v>83</v>
      </c>
      <c r="D633" s="1" t="s">
        <v>70</v>
      </c>
      <c r="E633" s="1" t="s">
        <v>71</v>
      </c>
      <c r="F633" s="3">
        <v>43255.677847222221</v>
      </c>
      <c r="G633" s="3">
        <v>43803</v>
      </c>
      <c r="H633" s="1" t="s">
        <v>72</v>
      </c>
      <c r="I633" s="142">
        <v>1226877</v>
      </c>
      <c r="J633" s="142">
        <v>1031699</v>
      </c>
      <c r="K633" s="142">
        <v>1008806.8590115643</v>
      </c>
      <c r="L633" s="142">
        <v>1226877</v>
      </c>
      <c r="M633" s="143">
        <v>82.225590585800006</v>
      </c>
      <c r="N633" s="143">
        <v>13.647299886900001</v>
      </c>
      <c r="O633" s="1" t="s">
        <v>73</v>
      </c>
      <c r="P633" s="143">
        <v>2.407771E-3</v>
      </c>
      <c r="Q633" s="1"/>
      <c r="R633" s="144"/>
    </row>
    <row r="634" spans="2:18">
      <c r="B634" s="40" t="s">
        <v>69</v>
      </c>
      <c r="C634" s="1" t="s">
        <v>83</v>
      </c>
      <c r="D634" s="1" t="s">
        <v>70</v>
      </c>
      <c r="E634" s="1" t="s">
        <v>71</v>
      </c>
      <c r="F634" s="3">
        <v>43432.647303240738</v>
      </c>
      <c r="G634" s="3">
        <v>43857</v>
      </c>
      <c r="H634" s="1" t="s">
        <v>72</v>
      </c>
      <c r="I634" s="142">
        <v>109333338</v>
      </c>
      <c r="J634" s="142">
        <v>97433144</v>
      </c>
      <c r="K634" s="142">
        <v>98179015.53018178</v>
      </c>
      <c r="L634" s="142">
        <v>109333338</v>
      </c>
      <c r="M634" s="143">
        <v>89.797876225300001</v>
      </c>
      <c r="N634" s="143">
        <v>10.8748028126</v>
      </c>
      <c r="O634" s="1" t="s">
        <v>73</v>
      </c>
      <c r="P634" s="143">
        <v>0.2343288825</v>
      </c>
      <c r="Q634" s="1"/>
      <c r="R634" s="144"/>
    </row>
    <row r="635" spans="2:18">
      <c r="B635" s="40" t="s">
        <v>105</v>
      </c>
      <c r="C635" s="1" t="s">
        <v>83</v>
      </c>
      <c r="D635" s="1" t="s">
        <v>70</v>
      </c>
      <c r="E635" s="1" t="s">
        <v>71</v>
      </c>
      <c r="F635" s="3">
        <v>43529.568749999999</v>
      </c>
      <c r="G635" s="3">
        <v>45628</v>
      </c>
      <c r="H635" s="1" t="s">
        <v>72</v>
      </c>
      <c r="I635" s="142">
        <v>5674068487</v>
      </c>
      <c r="J635" s="142">
        <v>3000000000</v>
      </c>
      <c r="K635" s="142">
        <v>3033091967.1670585</v>
      </c>
      <c r="L635" s="142">
        <v>5674068487</v>
      </c>
      <c r="M635" s="143">
        <v>53.455328819499996</v>
      </c>
      <c r="N635" s="143">
        <v>16.649739692400001</v>
      </c>
      <c r="O635" s="1" t="s">
        <v>73</v>
      </c>
      <c r="P635" s="143">
        <v>7.2392358724000001</v>
      </c>
      <c r="Q635" s="1"/>
      <c r="R635" s="144"/>
    </row>
    <row r="636" spans="2:18">
      <c r="B636" s="40" t="s">
        <v>69</v>
      </c>
      <c r="C636" s="1" t="s">
        <v>83</v>
      </c>
      <c r="D636" s="1" t="s">
        <v>70</v>
      </c>
      <c r="E636" s="1" t="s">
        <v>71</v>
      </c>
      <c r="F636" s="3">
        <v>43325.561192129629</v>
      </c>
      <c r="G636" s="3">
        <v>44158</v>
      </c>
      <c r="H636" s="1" t="s">
        <v>72</v>
      </c>
      <c r="I636" s="142">
        <v>37577301</v>
      </c>
      <c r="J636" s="142">
        <v>31500622</v>
      </c>
      <c r="K636" s="142">
        <v>31290299.075767603</v>
      </c>
      <c r="L636" s="142">
        <v>37577301</v>
      </c>
      <c r="M636" s="143">
        <v>83.269149840699995</v>
      </c>
      <c r="N636" s="143">
        <v>8.8390899506</v>
      </c>
      <c r="O636" s="1" t="s">
        <v>73</v>
      </c>
      <c r="P636" s="143">
        <v>7.4682158700000001E-2</v>
      </c>
      <c r="Q636" s="1"/>
      <c r="R636" s="144"/>
    </row>
    <row r="637" spans="2:18">
      <c r="B637" s="40" t="s">
        <v>105</v>
      </c>
      <c r="C637" s="1" t="s">
        <v>83</v>
      </c>
      <c r="D637" s="1" t="s">
        <v>70</v>
      </c>
      <c r="E637" s="1" t="s">
        <v>71</v>
      </c>
      <c r="F637" s="3">
        <v>43480.614050925928</v>
      </c>
      <c r="G637" s="3">
        <v>45628</v>
      </c>
      <c r="H637" s="1" t="s">
        <v>72</v>
      </c>
      <c r="I637" s="142">
        <v>958842469</v>
      </c>
      <c r="J637" s="142">
        <v>502760076</v>
      </c>
      <c r="K637" s="142">
        <v>505526560.74536079</v>
      </c>
      <c r="L637" s="142">
        <v>958842469</v>
      </c>
      <c r="M637" s="143">
        <v>52.722587608399998</v>
      </c>
      <c r="N637" s="143">
        <v>16.649052017100001</v>
      </c>
      <c r="O637" s="1" t="s">
        <v>73</v>
      </c>
      <c r="P637" s="143">
        <v>1.2065661221999999</v>
      </c>
      <c r="Q637" s="1"/>
      <c r="R637" s="144"/>
    </row>
    <row r="638" spans="2:18">
      <c r="B638" s="40" t="s">
        <v>105</v>
      </c>
      <c r="C638" s="1" t="s">
        <v>83</v>
      </c>
      <c r="D638" s="1" t="s">
        <v>70</v>
      </c>
      <c r="E638" s="1" t="s">
        <v>71</v>
      </c>
      <c r="F638" s="3">
        <v>43363.633657407408</v>
      </c>
      <c r="G638" s="3">
        <v>43803</v>
      </c>
      <c r="H638" s="1" t="s">
        <v>72</v>
      </c>
      <c r="I638" s="142">
        <v>4648220</v>
      </c>
      <c r="J638" s="142">
        <v>4021370</v>
      </c>
      <c r="K638" s="142">
        <v>4035370.9008426224</v>
      </c>
      <c r="L638" s="142">
        <v>4648220</v>
      </c>
      <c r="M638" s="143">
        <v>86.815402473299997</v>
      </c>
      <c r="N638" s="143">
        <v>13.641142886600001</v>
      </c>
      <c r="O638" s="1" t="s">
        <v>73</v>
      </c>
      <c r="P638" s="143">
        <v>9.6314263000000008E-3</v>
      </c>
      <c r="Q638" s="1"/>
      <c r="R638" s="144"/>
    </row>
    <row r="639" spans="2:18">
      <c r="B639" s="40" t="s">
        <v>69</v>
      </c>
      <c r="C639" s="1" t="s">
        <v>83</v>
      </c>
      <c r="D639" s="1" t="s">
        <v>70</v>
      </c>
      <c r="E639" s="1" t="s">
        <v>71</v>
      </c>
      <c r="F639" s="3">
        <v>43482.696932870371</v>
      </c>
      <c r="G639" s="3">
        <v>43654</v>
      </c>
      <c r="H639" s="1" t="s">
        <v>72</v>
      </c>
      <c r="I639" s="142">
        <v>125703906</v>
      </c>
      <c r="J639" s="142">
        <v>120330360</v>
      </c>
      <c r="K639" s="142">
        <v>120709680.01913416</v>
      </c>
      <c r="L639" s="142">
        <v>125703906</v>
      </c>
      <c r="M639" s="143">
        <v>96.026992207500001</v>
      </c>
      <c r="N639" s="143">
        <v>9.9247589756999997</v>
      </c>
      <c r="O639" s="1" t="s">
        <v>73</v>
      </c>
      <c r="P639" s="143">
        <v>0.2881039728</v>
      </c>
      <c r="Q639" s="1"/>
      <c r="R639" s="144"/>
    </row>
    <row r="640" spans="2:18">
      <c r="B640" s="40" t="s">
        <v>78</v>
      </c>
      <c r="C640" s="1" t="s">
        <v>83</v>
      </c>
      <c r="D640" s="1" t="s">
        <v>70</v>
      </c>
      <c r="E640" s="1" t="s">
        <v>71</v>
      </c>
      <c r="F640" s="3">
        <v>43224.665034722224</v>
      </c>
      <c r="G640" s="3">
        <v>45628</v>
      </c>
      <c r="H640" s="1" t="s">
        <v>72</v>
      </c>
      <c r="I640" s="142">
        <v>50543154</v>
      </c>
      <c r="J640" s="142">
        <v>26077733</v>
      </c>
      <c r="K640" s="142">
        <v>26239405.047225039</v>
      </c>
      <c r="L640" s="142">
        <v>50543154</v>
      </c>
      <c r="M640" s="143">
        <v>51.914854872799999</v>
      </c>
      <c r="N640" s="143">
        <v>15.5034201475</v>
      </c>
      <c r="O640" s="1" t="s">
        <v>73</v>
      </c>
      <c r="P640" s="143">
        <v>6.2626931299999994E-2</v>
      </c>
      <c r="Q640" s="1"/>
      <c r="R640" s="144"/>
    </row>
    <row r="641" spans="2:18">
      <c r="B641" s="40" t="s">
        <v>69</v>
      </c>
      <c r="C641" s="1" t="s">
        <v>83</v>
      </c>
      <c r="D641" s="1" t="s">
        <v>70</v>
      </c>
      <c r="E641" s="1" t="s">
        <v>71</v>
      </c>
      <c r="F641" s="3">
        <v>43392.609965277778</v>
      </c>
      <c r="G641" s="3">
        <v>43654</v>
      </c>
      <c r="H641" s="1" t="s">
        <v>72</v>
      </c>
      <c r="I641" s="142">
        <v>128555859</v>
      </c>
      <c r="J641" s="142">
        <v>120096601</v>
      </c>
      <c r="K641" s="142">
        <v>120603995.21358038</v>
      </c>
      <c r="L641" s="142">
        <v>128555859</v>
      </c>
      <c r="M641" s="143">
        <v>93.8144680077</v>
      </c>
      <c r="N641" s="143">
        <v>10.285516207600001</v>
      </c>
      <c r="O641" s="1" t="s">
        <v>73</v>
      </c>
      <c r="P641" s="143">
        <v>0.28785172949999999</v>
      </c>
      <c r="Q641" s="1"/>
      <c r="R641" s="144"/>
    </row>
    <row r="642" spans="2:18">
      <c r="B642" s="40" t="s">
        <v>69</v>
      </c>
      <c r="C642" s="1" t="s">
        <v>83</v>
      </c>
      <c r="D642" s="1" t="s">
        <v>70</v>
      </c>
      <c r="E642" s="1" t="s">
        <v>71</v>
      </c>
      <c r="F642" s="3">
        <v>43489.663356481484</v>
      </c>
      <c r="G642" s="3">
        <v>43654</v>
      </c>
      <c r="H642" s="1" t="s">
        <v>72</v>
      </c>
      <c r="I642" s="142">
        <v>41700004</v>
      </c>
      <c r="J642" s="142">
        <v>40123749</v>
      </c>
      <c r="K642" s="142">
        <v>40187412.018128023</v>
      </c>
      <c r="L642" s="142">
        <v>41700004</v>
      </c>
      <c r="M642" s="143">
        <v>96.372681446599998</v>
      </c>
      <c r="N642" s="143">
        <v>9.0770887064999997</v>
      </c>
      <c r="O642" s="1" t="s">
        <v>73</v>
      </c>
      <c r="P642" s="143">
        <v>9.5917353600000005E-2</v>
      </c>
      <c r="Q642" s="1"/>
      <c r="R642" s="144"/>
    </row>
    <row r="643" spans="2:18" ht="15.75">
      <c r="B643" s="41" t="s">
        <v>84</v>
      </c>
      <c r="C643" s="13"/>
      <c r="D643" s="13"/>
      <c r="E643" s="13"/>
      <c r="F643" s="145"/>
      <c r="G643" s="145"/>
      <c r="H643" s="13"/>
      <c r="I643" s="146">
        <v>7132199615</v>
      </c>
      <c r="J643" s="146">
        <v>3943375354</v>
      </c>
      <c r="K643" s="146">
        <v>3980872512.5762906</v>
      </c>
      <c r="L643" s="146">
        <v>7132199615</v>
      </c>
      <c r="M643" s="147"/>
      <c r="N643" s="147"/>
      <c r="O643" s="13"/>
      <c r="P643" s="147">
        <v>9.5013522203000012</v>
      </c>
      <c r="Q643" s="13" t="s">
        <v>74</v>
      </c>
      <c r="R643" s="148">
        <v>2.1247734261583191</v>
      </c>
    </row>
    <row r="644" spans="2:18">
      <c r="B644" s="40" t="s">
        <v>78</v>
      </c>
      <c r="C644" s="1" t="s">
        <v>180</v>
      </c>
      <c r="D644" s="1" t="s">
        <v>70</v>
      </c>
      <c r="E644" s="1" t="s">
        <v>71</v>
      </c>
      <c r="F644" s="3">
        <v>43291.622847222221</v>
      </c>
      <c r="G644" s="3">
        <v>46114</v>
      </c>
      <c r="H644" s="1" t="s">
        <v>72</v>
      </c>
      <c r="I644" s="142">
        <v>28106237</v>
      </c>
      <c r="J644" s="142">
        <v>14029919</v>
      </c>
      <c r="K644" s="142">
        <v>14438938.936396653</v>
      </c>
      <c r="L644" s="142">
        <v>28106237</v>
      </c>
      <c r="M644" s="143">
        <v>51.372721778399999</v>
      </c>
      <c r="N644" s="143">
        <v>13.647048163699999</v>
      </c>
      <c r="O644" s="1" t="s">
        <v>73</v>
      </c>
      <c r="P644" s="143">
        <v>3.4462154699999997E-2</v>
      </c>
      <c r="Q644" s="1"/>
      <c r="R644" s="144"/>
    </row>
    <row r="645" spans="2:18">
      <c r="B645" s="40" t="s">
        <v>78</v>
      </c>
      <c r="C645" s="1" t="s">
        <v>180</v>
      </c>
      <c r="D645" s="1" t="s">
        <v>70</v>
      </c>
      <c r="E645" s="1" t="s">
        <v>71</v>
      </c>
      <c r="F645" s="3">
        <v>43448.653124999997</v>
      </c>
      <c r="G645" s="3">
        <v>45379</v>
      </c>
      <c r="H645" s="1" t="s">
        <v>72</v>
      </c>
      <c r="I645" s="142">
        <v>54682196</v>
      </c>
      <c r="J645" s="142">
        <v>33140337</v>
      </c>
      <c r="K645" s="142">
        <v>33250339.662760526</v>
      </c>
      <c r="L645" s="142">
        <v>54682196</v>
      </c>
      <c r="M645" s="143">
        <v>60.806518565499999</v>
      </c>
      <c r="N645" s="143">
        <v>13.6496891264</v>
      </c>
      <c r="O645" s="1" t="s">
        <v>73</v>
      </c>
      <c r="P645" s="143">
        <v>7.9360287900000007E-2</v>
      </c>
      <c r="Q645" s="1"/>
      <c r="R645" s="144"/>
    </row>
    <row r="646" spans="2:18">
      <c r="B646" s="40" t="s">
        <v>78</v>
      </c>
      <c r="C646" s="1" t="s">
        <v>180</v>
      </c>
      <c r="D646" s="1" t="s">
        <v>70</v>
      </c>
      <c r="E646" s="1" t="s">
        <v>71</v>
      </c>
      <c r="F646" s="3">
        <v>43518.607916666668</v>
      </c>
      <c r="G646" s="3">
        <v>46077</v>
      </c>
      <c r="H646" s="1" t="s">
        <v>72</v>
      </c>
      <c r="I646" s="142">
        <v>19295899</v>
      </c>
      <c r="J646" s="142">
        <v>10181643</v>
      </c>
      <c r="K646" s="142">
        <v>10314532.257186027</v>
      </c>
      <c r="L646" s="142">
        <v>19295899</v>
      </c>
      <c r="M646" s="143">
        <v>53.4545307124</v>
      </c>
      <c r="N646" s="143">
        <v>13.6462928026</v>
      </c>
      <c r="O646" s="1" t="s">
        <v>73</v>
      </c>
      <c r="P646" s="143">
        <v>2.4618222200000001E-2</v>
      </c>
      <c r="Q646" s="1"/>
      <c r="R646" s="144"/>
    </row>
    <row r="647" spans="2:18">
      <c r="B647" s="40" t="s">
        <v>78</v>
      </c>
      <c r="C647" s="1" t="s">
        <v>180</v>
      </c>
      <c r="D647" s="1" t="s">
        <v>70</v>
      </c>
      <c r="E647" s="1" t="s">
        <v>71</v>
      </c>
      <c r="F647" s="3">
        <v>43266.651678240742</v>
      </c>
      <c r="G647" s="3">
        <v>45454</v>
      </c>
      <c r="H647" s="1" t="s">
        <v>72</v>
      </c>
      <c r="I647" s="142">
        <v>13248512</v>
      </c>
      <c r="J647" s="142">
        <v>7747319</v>
      </c>
      <c r="K647" s="142">
        <v>7737432.3275611866</v>
      </c>
      <c r="L647" s="142">
        <v>13248512</v>
      </c>
      <c r="M647" s="143">
        <v>58.402274365300002</v>
      </c>
      <c r="N647" s="143">
        <v>13.1015173476</v>
      </c>
      <c r="O647" s="1" t="s">
        <v>73</v>
      </c>
      <c r="P647" s="143">
        <v>1.84673258E-2</v>
      </c>
      <c r="Q647" s="1"/>
      <c r="R647" s="144"/>
    </row>
    <row r="648" spans="2:18">
      <c r="B648" s="40" t="s">
        <v>105</v>
      </c>
      <c r="C648" s="1" t="s">
        <v>180</v>
      </c>
      <c r="D648" s="1" t="s">
        <v>70</v>
      </c>
      <c r="E648" s="1" t="s">
        <v>71</v>
      </c>
      <c r="F648" s="3">
        <v>43424.630671296298</v>
      </c>
      <c r="G648" s="3">
        <v>45197</v>
      </c>
      <c r="H648" s="1" t="s">
        <v>72</v>
      </c>
      <c r="I648" s="142">
        <v>381805481</v>
      </c>
      <c r="J648" s="142">
        <v>237818493</v>
      </c>
      <c r="K648" s="142">
        <v>240655886.76309144</v>
      </c>
      <c r="L648" s="142">
        <v>381805481</v>
      </c>
      <c r="M648" s="143">
        <v>63.031019390499999</v>
      </c>
      <c r="N648" s="143">
        <v>13.6528884025</v>
      </c>
      <c r="O648" s="1" t="s">
        <v>73</v>
      </c>
      <c r="P648" s="143">
        <v>0.57438572489999995</v>
      </c>
      <c r="Q648" s="1"/>
      <c r="R648" s="144"/>
    </row>
    <row r="649" spans="2:18">
      <c r="B649" s="40" t="s">
        <v>78</v>
      </c>
      <c r="C649" s="1" t="s">
        <v>180</v>
      </c>
      <c r="D649" s="1" t="s">
        <v>70</v>
      </c>
      <c r="E649" s="1" t="s">
        <v>71</v>
      </c>
      <c r="F649" s="3">
        <v>43382.607731481483</v>
      </c>
      <c r="G649" s="3">
        <v>46077</v>
      </c>
      <c r="H649" s="1" t="s">
        <v>72</v>
      </c>
      <c r="I649" s="142">
        <v>133415994</v>
      </c>
      <c r="J649" s="142">
        <v>68145317</v>
      </c>
      <c r="K649" s="142">
        <v>70132600.129385024</v>
      </c>
      <c r="L649" s="142">
        <v>133415994</v>
      </c>
      <c r="M649" s="143">
        <v>52.566861008700002</v>
      </c>
      <c r="N649" s="143">
        <v>13.648724573399999</v>
      </c>
      <c r="O649" s="1" t="s">
        <v>73</v>
      </c>
      <c r="P649" s="143">
        <v>0.16738906710000001</v>
      </c>
      <c r="Q649" s="1"/>
      <c r="R649" s="144"/>
    </row>
    <row r="650" spans="2:18">
      <c r="B650" s="40" t="s">
        <v>78</v>
      </c>
      <c r="C650" s="1" t="s">
        <v>180</v>
      </c>
      <c r="D650" s="1" t="s">
        <v>70</v>
      </c>
      <c r="E650" s="1" t="s">
        <v>71</v>
      </c>
      <c r="F650" s="3">
        <v>43236.659467592588</v>
      </c>
      <c r="G650" s="3">
        <v>46044</v>
      </c>
      <c r="H650" s="1" t="s">
        <v>72</v>
      </c>
      <c r="I650" s="142">
        <v>14303693</v>
      </c>
      <c r="J650" s="142">
        <v>7033503</v>
      </c>
      <c r="K650" s="142">
        <v>7152160.0610612622</v>
      </c>
      <c r="L650" s="142">
        <v>14303693</v>
      </c>
      <c r="M650" s="143">
        <v>50.002192168599997</v>
      </c>
      <c r="N650" s="143">
        <v>14.198580831599999</v>
      </c>
      <c r="O650" s="1" t="s">
        <v>73</v>
      </c>
      <c r="P650" s="143">
        <v>1.7070426600000001E-2</v>
      </c>
      <c r="Q650" s="1"/>
      <c r="R650" s="144"/>
    </row>
    <row r="651" spans="2:18">
      <c r="B651" s="40" t="s">
        <v>78</v>
      </c>
      <c r="C651" s="1" t="s">
        <v>180</v>
      </c>
      <c r="D651" s="1" t="s">
        <v>70</v>
      </c>
      <c r="E651" s="1" t="s">
        <v>71</v>
      </c>
      <c r="F651" s="3">
        <v>43334.606342592597</v>
      </c>
      <c r="G651" s="3">
        <v>46077</v>
      </c>
      <c r="H651" s="1" t="s">
        <v>72</v>
      </c>
      <c r="I651" s="142">
        <v>19944119</v>
      </c>
      <c r="J651" s="142">
        <v>10174519</v>
      </c>
      <c r="K651" s="142">
        <v>10314537.722121475</v>
      </c>
      <c r="L651" s="142">
        <v>19944119</v>
      </c>
      <c r="M651" s="143">
        <v>51.717189022600003</v>
      </c>
      <c r="N651" s="143">
        <v>13.6462794786</v>
      </c>
      <c r="O651" s="1" t="s">
        <v>73</v>
      </c>
      <c r="P651" s="143">
        <v>2.4618235200000001E-2</v>
      </c>
      <c r="Q651" s="1"/>
      <c r="R651" s="144"/>
    </row>
    <row r="652" spans="2:18">
      <c r="B652" s="40" t="s">
        <v>78</v>
      </c>
      <c r="C652" s="1" t="s">
        <v>180</v>
      </c>
      <c r="D652" s="1" t="s">
        <v>70</v>
      </c>
      <c r="E652" s="1" t="s">
        <v>71</v>
      </c>
      <c r="F652" s="3">
        <v>43227.533854166672</v>
      </c>
      <c r="G652" s="3">
        <v>43679</v>
      </c>
      <c r="H652" s="1" t="s">
        <v>72</v>
      </c>
      <c r="I652" s="142">
        <v>21590138</v>
      </c>
      <c r="J652" s="142">
        <v>18534872</v>
      </c>
      <c r="K652" s="142">
        <v>18361773.786690127</v>
      </c>
      <c r="L652" s="142">
        <v>21590138</v>
      </c>
      <c r="M652" s="143">
        <v>85.047042250000004</v>
      </c>
      <c r="N652" s="143">
        <v>14.363200956</v>
      </c>
      <c r="O652" s="1" t="s">
        <v>73</v>
      </c>
      <c r="P652" s="143">
        <v>4.3824985499999997E-2</v>
      </c>
      <c r="Q652" s="1"/>
      <c r="R652" s="144"/>
    </row>
    <row r="653" spans="2:18">
      <c r="B653" s="40" t="s">
        <v>78</v>
      </c>
      <c r="C653" s="1" t="s">
        <v>180</v>
      </c>
      <c r="D653" s="1" t="s">
        <v>70</v>
      </c>
      <c r="E653" s="1" t="s">
        <v>71</v>
      </c>
      <c r="F653" s="3">
        <v>43494.633460648147</v>
      </c>
      <c r="G653" s="3">
        <v>46114</v>
      </c>
      <c r="H653" s="1" t="s">
        <v>72</v>
      </c>
      <c r="I653" s="142">
        <v>58283020</v>
      </c>
      <c r="J653" s="142">
        <v>30288494</v>
      </c>
      <c r="K653" s="142">
        <v>30942936.509798504</v>
      </c>
      <c r="L653" s="142">
        <v>58283020</v>
      </c>
      <c r="M653" s="143">
        <v>53.090825612300002</v>
      </c>
      <c r="N653" s="143">
        <v>13.645166468899999</v>
      </c>
      <c r="O653" s="1" t="s">
        <v>73</v>
      </c>
      <c r="P653" s="143">
        <v>7.3853090600000004E-2</v>
      </c>
      <c r="Q653" s="1"/>
      <c r="R653" s="144"/>
    </row>
    <row r="654" spans="2:18">
      <c r="B654" s="40" t="s">
        <v>78</v>
      </c>
      <c r="C654" s="1" t="s">
        <v>180</v>
      </c>
      <c r="D654" s="1" t="s">
        <v>70</v>
      </c>
      <c r="E654" s="1" t="s">
        <v>71</v>
      </c>
      <c r="F654" s="3">
        <v>43298.619155092594</v>
      </c>
      <c r="G654" s="3">
        <v>46114</v>
      </c>
      <c r="H654" s="1" t="s">
        <v>72</v>
      </c>
      <c r="I654" s="142">
        <v>160607131</v>
      </c>
      <c r="J654" s="142">
        <v>80370412</v>
      </c>
      <c r="K654" s="142">
        <v>82510599.548068687</v>
      </c>
      <c r="L654" s="142">
        <v>160607131</v>
      </c>
      <c r="M654" s="143">
        <v>51.374181852500001</v>
      </c>
      <c r="N654" s="143">
        <v>13.646341697900001</v>
      </c>
      <c r="O654" s="1" t="s">
        <v>73</v>
      </c>
      <c r="P654" s="143">
        <v>0.19693227190000001</v>
      </c>
      <c r="Q654" s="1"/>
      <c r="R654" s="144"/>
    </row>
    <row r="655" spans="2:18">
      <c r="B655" s="40" t="s">
        <v>78</v>
      </c>
      <c r="C655" s="1" t="s">
        <v>180</v>
      </c>
      <c r="D655" s="1" t="s">
        <v>70</v>
      </c>
      <c r="E655" s="1" t="s">
        <v>71</v>
      </c>
      <c r="F655" s="3">
        <v>43286.632627314815</v>
      </c>
      <c r="G655" s="3">
        <v>46114</v>
      </c>
      <c r="H655" s="1" t="s">
        <v>72</v>
      </c>
      <c r="I655" s="142">
        <v>164622310</v>
      </c>
      <c r="J655" s="142">
        <v>82029205</v>
      </c>
      <c r="K655" s="142">
        <v>84568905.054551288</v>
      </c>
      <c r="L655" s="142">
        <v>164622310</v>
      </c>
      <c r="M655" s="143">
        <v>51.371472709000003</v>
      </c>
      <c r="N655" s="143">
        <v>13.6476557234</v>
      </c>
      <c r="O655" s="1" t="s">
        <v>73</v>
      </c>
      <c r="P655" s="143">
        <v>0.20184493510000001</v>
      </c>
      <c r="Q655" s="1"/>
      <c r="R655" s="144"/>
    </row>
    <row r="656" spans="2:18">
      <c r="B656" s="40" t="s">
        <v>78</v>
      </c>
      <c r="C656" s="1" t="s">
        <v>180</v>
      </c>
      <c r="D656" s="1" t="s">
        <v>70</v>
      </c>
      <c r="E656" s="1" t="s">
        <v>71</v>
      </c>
      <c r="F656" s="3">
        <v>43432.608726851853</v>
      </c>
      <c r="G656" s="3">
        <v>45197</v>
      </c>
      <c r="H656" s="1" t="s">
        <v>72</v>
      </c>
      <c r="I656" s="142">
        <v>12148360</v>
      </c>
      <c r="J656" s="142">
        <v>7462883</v>
      </c>
      <c r="K656" s="142">
        <v>7538569.2235069256</v>
      </c>
      <c r="L656" s="142">
        <v>12148360</v>
      </c>
      <c r="M656" s="143">
        <v>62.0542132725</v>
      </c>
      <c r="N656" s="143">
        <v>14.1941818111</v>
      </c>
      <c r="O656" s="1" t="s">
        <v>73</v>
      </c>
      <c r="P656" s="143">
        <v>1.7992689100000001E-2</v>
      </c>
      <c r="Q656" s="1"/>
      <c r="R656" s="144"/>
    </row>
    <row r="657" spans="2:18">
      <c r="B657" s="40" t="s">
        <v>78</v>
      </c>
      <c r="C657" s="1" t="s">
        <v>180</v>
      </c>
      <c r="D657" s="1" t="s">
        <v>70</v>
      </c>
      <c r="E657" s="1" t="s">
        <v>71</v>
      </c>
      <c r="F657" s="3">
        <v>43249.662939814814</v>
      </c>
      <c r="G657" s="3">
        <v>45232</v>
      </c>
      <c r="H657" s="1" t="s">
        <v>72</v>
      </c>
      <c r="I657" s="142">
        <v>8302465</v>
      </c>
      <c r="J657" s="142">
        <v>5042740</v>
      </c>
      <c r="K657" s="142">
        <v>5096849.3764787102</v>
      </c>
      <c r="L657" s="142">
        <v>8302465</v>
      </c>
      <c r="M657" s="143">
        <v>61.3895918439</v>
      </c>
      <c r="N657" s="143">
        <v>12.548176958099999</v>
      </c>
      <c r="O657" s="1" t="s">
        <v>73</v>
      </c>
      <c r="P657" s="143">
        <v>1.2164911299999999E-2</v>
      </c>
      <c r="Q657" s="1"/>
      <c r="R657" s="144"/>
    </row>
    <row r="658" spans="2:18">
      <c r="B658" s="40" t="s">
        <v>78</v>
      </c>
      <c r="C658" s="1" t="s">
        <v>180</v>
      </c>
      <c r="D658" s="1" t="s">
        <v>70</v>
      </c>
      <c r="E658" s="1" t="s">
        <v>71</v>
      </c>
      <c r="F658" s="3">
        <v>43403.636134259257</v>
      </c>
      <c r="G658" s="3">
        <v>43679</v>
      </c>
      <c r="H658" s="1" t="s">
        <v>72</v>
      </c>
      <c r="I658" s="142">
        <v>22647673</v>
      </c>
      <c r="J658" s="142">
        <v>20513945</v>
      </c>
      <c r="K658" s="142">
        <v>20368875.42275469</v>
      </c>
      <c r="L658" s="142">
        <v>22647673</v>
      </c>
      <c r="M658" s="143">
        <v>89.938049806500004</v>
      </c>
      <c r="N658" s="143">
        <v>14.9287521555</v>
      </c>
      <c r="O658" s="1" t="s">
        <v>73</v>
      </c>
      <c r="P658" s="143">
        <v>4.86154377E-2</v>
      </c>
      <c r="Q658" s="1"/>
      <c r="R658" s="144"/>
    </row>
    <row r="659" spans="2:18">
      <c r="B659" s="40" t="s">
        <v>78</v>
      </c>
      <c r="C659" s="1" t="s">
        <v>180</v>
      </c>
      <c r="D659" s="1" t="s">
        <v>70</v>
      </c>
      <c r="E659" s="1" t="s">
        <v>71</v>
      </c>
      <c r="F659" s="3">
        <v>43516.614675925928</v>
      </c>
      <c r="G659" s="3">
        <v>46077</v>
      </c>
      <c r="H659" s="1" t="s">
        <v>72</v>
      </c>
      <c r="I659" s="142">
        <v>38591776</v>
      </c>
      <c r="J659" s="142">
        <v>20349040</v>
      </c>
      <c r="K659" s="142">
        <v>20629085.32517029</v>
      </c>
      <c r="L659" s="142">
        <v>38591776</v>
      </c>
      <c r="M659" s="143">
        <v>53.454615110699997</v>
      </c>
      <c r="N659" s="143">
        <v>13.6462497802</v>
      </c>
      <c r="O659" s="1" t="s">
        <v>73</v>
      </c>
      <c r="P659" s="143">
        <v>4.9236493999999999E-2</v>
      </c>
      <c r="Q659" s="1"/>
      <c r="R659" s="144"/>
    </row>
    <row r="660" spans="2:18">
      <c r="B660" s="40" t="s">
        <v>78</v>
      </c>
      <c r="C660" s="1" t="s">
        <v>180</v>
      </c>
      <c r="D660" s="1" t="s">
        <v>70</v>
      </c>
      <c r="E660" s="1" t="s">
        <v>71</v>
      </c>
      <c r="F660" s="3">
        <v>43353.592337962968</v>
      </c>
      <c r="G660" s="3">
        <v>44817</v>
      </c>
      <c r="H660" s="1" t="s">
        <v>72</v>
      </c>
      <c r="I660" s="142">
        <v>12895338</v>
      </c>
      <c r="J660" s="142">
        <v>8082193</v>
      </c>
      <c r="K660" s="142">
        <v>8052492.6862534741</v>
      </c>
      <c r="L660" s="142">
        <v>12895338</v>
      </c>
      <c r="M660" s="143">
        <v>62.444991253799998</v>
      </c>
      <c r="N660" s="143">
        <v>16.075055522700001</v>
      </c>
      <c r="O660" s="1" t="s">
        <v>73</v>
      </c>
      <c r="P660" s="143">
        <v>1.92192965E-2</v>
      </c>
      <c r="Q660" s="1"/>
      <c r="R660" s="144"/>
    </row>
    <row r="661" spans="2:18">
      <c r="B661" s="40" t="s">
        <v>78</v>
      </c>
      <c r="C661" s="1" t="s">
        <v>180</v>
      </c>
      <c r="D661" s="1" t="s">
        <v>70</v>
      </c>
      <c r="E661" s="1" t="s">
        <v>71</v>
      </c>
      <c r="F661" s="3">
        <v>43231.638124999998</v>
      </c>
      <c r="G661" s="3">
        <v>45090</v>
      </c>
      <c r="H661" s="1" t="s">
        <v>72</v>
      </c>
      <c r="I661" s="142">
        <v>20666953</v>
      </c>
      <c r="J661" s="142">
        <v>12330066</v>
      </c>
      <c r="K661" s="142">
        <v>12536733.327649398</v>
      </c>
      <c r="L661" s="142">
        <v>20666953</v>
      </c>
      <c r="M661" s="143">
        <v>60.660772430500003</v>
      </c>
      <c r="N661" s="143">
        <v>14.195233637799999</v>
      </c>
      <c r="O661" s="1" t="s">
        <v>73</v>
      </c>
      <c r="P661" s="143">
        <v>2.9922063200000001E-2</v>
      </c>
      <c r="Q661" s="1"/>
      <c r="R661" s="144"/>
    </row>
    <row r="662" spans="2:18">
      <c r="B662" s="40" t="s">
        <v>78</v>
      </c>
      <c r="C662" s="1" t="s">
        <v>180</v>
      </c>
      <c r="D662" s="1" t="s">
        <v>70</v>
      </c>
      <c r="E662" s="1" t="s">
        <v>71</v>
      </c>
      <c r="F662" s="3">
        <v>43326.650590277779</v>
      </c>
      <c r="G662" s="3">
        <v>46044</v>
      </c>
      <c r="H662" s="1" t="s">
        <v>72</v>
      </c>
      <c r="I662" s="142">
        <v>20097250</v>
      </c>
      <c r="J662" s="142">
        <v>10044384</v>
      </c>
      <c r="K662" s="142">
        <v>10217549.770554399</v>
      </c>
      <c r="L662" s="142">
        <v>20097250</v>
      </c>
      <c r="M662" s="143">
        <v>50.840536742899999</v>
      </c>
      <c r="N662" s="143">
        <v>14.1981018046</v>
      </c>
      <c r="O662" s="1" t="s">
        <v>73</v>
      </c>
      <c r="P662" s="143">
        <v>2.4386749100000001E-2</v>
      </c>
      <c r="Q662" s="1"/>
      <c r="R662" s="144"/>
    </row>
    <row r="663" spans="2:18">
      <c r="B663" s="40" t="s">
        <v>78</v>
      </c>
      <c r="C663" s="1" t="s">
        <v>180</v>
      </c>
      <c r="D663" s="1" t="s">
        <v>70</v>
      </c>
      <c r="E663" s="1" t="s">
        <v>71</v>
      </c>
      <c r="F663" s="3">
        <v>43292.532418981486</v>
      </c>
      <c r="G663" s="3">
        <v>46114</v>
      </c>
      <c r="H663" s="1" t="s">
        <v>72</v>
      </c>
      <c r="I663" s="142">
        <v>44166957</v>
      </c>
      <c r="J663" s="142">
        <v>22054849</v>
      </c>
      <c r="K663" s="142">
        <v>22689861.618921071</v>
      </c>
      <c r="L663" s="142">
        <v>44166957</v>
      </c>
      <c r="M663" s="143">
        <v>51.3729338857</v>
      </c>
      <c r="N663" s="143">
        <v>13.6469463023</v>
      </c>
      <c r="O663" s="1" t="s">
        <v>73</v>
      </c>
      <c r="P663" s="143">
        <v>5.4155054299999998E-2</v>
      </c>
      <c r="Q663" s="1"/>
      <c r="R663" s="144"/>
    </row>
    <row r="664" spans="2:18">
      <c r="B664" s="40" t="s">
        <v>78</v>
      </c>
      <c r="C664" s="1" t="s">
        <v>180</v>
      </c>
      <c r="D664" s="1" t="s">
        <v>70</v>
      </c>
      <c r="E664" s="1" t="s">
        <v>71</v>
      </c>
      <c r="F664" s="3">
        <v>43462.561793981484</v>
      </c>
      <c r="G664" s="3">
        <v>46044</v>
      </c>
      <c r="H664" s="1" t="s">
        <v>72</v>
      </c>
      <c r="I664" s="142">
        <v>98803433</v>
      </c>
      <c r="J664" s="142">
        <v>51054110</v>
      </c>
      <c r="K664" s="142">
        <v>51091118.994422838</v>
      </c>
      <c r="L664" s="142">
        <v>98803433</v>
      </c>
      <c r="M664" s="143">
        <v>51.7098621405</v>
      </c>
      <c r="N664" s="143">
        <v>14.1964329654</v>
      </c>
      <c r="O664" s="1" t="s">
        <v>73</v>
      </c>
      <c r="P664" s="143">
        <v>0.1219417892</v>
      </c>
      <c r="Q664" s="1"/>
      <c r="R664" s="144"/>
    </row>
    <row r="665" spans="2:18">
      <c r="B665" s="149" t="s">
        <v>78</v>
      </c>
      <c r="C665" s="121" t="s">
        <v>180</v>
      </c>
      <c r="D665" s="121" t="s">
        <v>70</v>
      </c>
      <c r="E665" s="121" t="s">
        <v>71</v>
      </c>
      <c r="F665" s="150">
        <v>43545.491863425923</v>
      </c>
      <c r="G665" s="150">
        <v>45964</v>
      </c>
      <c r="H665" s="121" t="s">
        <v>72</v>
      </c>
      <c r="I665" s="151">
        <v>56370417</v>
      </c>
      <c r="J665" s="151">
        <v>30512878</v>
      </c>
      <c r="K665" s="151">
        <v>30620053.172357272</v>
      </c>
      <c r="L665" s="151">
        <v>56370417</v>
      </c>
      <c r="M665" s="152">
        <v>54.3193660823</v>
      </c>
      <c r="N665" s="152">
        <v>13.6531686738</v>
      </c>
      <c r="O665" s="121" t="s">
        <v>73</v>
      </c>
      <c r="P665" s="152">
        <v>7.3082448499999994E-2</v>
      </c>
      <c r="Q665" s="121"/>
      <c r="R665" s="153"/>
    </row>
    <row r="666" spans="2:18">
      <c r="B666" s="137" t="s">
        <v>78</v>
      </c>
      <c r="C666" s="122" t="s">
        <v>180</v>
      </c>
      <c r="D666" s="122" t="s">
        <v>70</v>
      </c>
      <c r="E666" s="122" t="s">
        <v>71</v>
      </c>
      <c r="F666" s="138">
        <v>43278.611932870372</v>
      </c>
      <c r="G666" s="138">
        <v>43584</v>
      </c>
      <c r="H666" s="122" t="s">
        <v>72</v>
      </c>
      <c r="I666" s="139">
        <v>57754793</v>
      </c>
      <c r="J666" s="139">
        <v>53433766</v>
      </c>
      <c r="K666" s="139">
        <v>50345450.654333003</v>
      </c>
      <c r="L666" s="139">
        <v>57754793</v>
      </c>
      <c r="M666" s="140">
        <v>87.171034712799994</v>
      </c>
      <c r="N666" s="140">
        <v>10.466561217400001</v>
      </c>
      <c r="O666" s="122" t="s">
        <v>73</v>
      </c>
      <c r="P666" s="140">
        <v>0.1201620644</v>
      </c>
      <c r="Q666" s="122"/>
      <c r="R666" s="141"/>
    </row>
    <row r="667" spans="2:18">
      <c r="B667" s="40" t="s">
        <v>78</v>
      </c>
      <c r="C667" s="1" t="s">
        <v>180</v>
      </c>
      <c r="D667" s="1" t="s">
        <v>70</v>
      </c>
      <c r="E667" s="1" t="s">
        <v>71</v>
      </c>
      <c r="F667" s="3">
        <v>43425.616782407407</v>
      </c>
      <c r="G667" s="3">
        <v>45197</v>
      </c>
      <c r="H667" s="1" t="s">
        <v>72</v>
      </c>
      <c r="I667" s="142">
        <v>6941919</v>
      </c>
      <c r="J667" s="142">
        <v>4325590</v>
      </c>
      <c r="K667" s="142">
        <v>4375655.9422863582</v>
      </c>
      <c r="L667" s="142">
        <v>6941919</v>
      </c>
      <c r="M667" s="143">
        <v>63.0323681721</v>
      </c>
      <c r="N667" s="143">
        <v>13.652151509399999</v>
      </c>
      <c r="O667" s="1" t="s">
        <v>73</v>
      </c>
      <c r="P667" s="143">
        <v>1.0443602E-2</v>
      </c>
      <c r="Q667" s="1"/>
      <c r="R667" s="144"/>
    </row>
    <row r="668" spans="2:18">
      <c r="B668" s="40" t="s">
        <v>105</v>
      </c>
      <c r="C668" s="1" t="s">
        <v>180</v>
      </c>
      <c r="D668" s="1" t="s">
        <v>70</v>
      </c>
      <c r="E668" s="1" t="s">
        <v>71</v>
      </c>
      <c r="F668" s="3">
        <v>43241.644583333335</v>
      </c>
      <c r="G668" s="3">
        <v>46044</v>
      </c>
      <c r="H668" s="1" t="s">
        <v>72</v>
      </c>
      <c r="I668" s="142">
        <v>4086765</v>
      </c>
      <c r="J668" s="142">
        <v>2013314</v>
      </c>
      <c r="K668" s="142">
        <v>2043553.4886361645</v>
      </c>
      <c r="L668" s="142">
        <v>4086765</v>
      </c>
      <c r="M668" s="143">
        <v>50.004183960600002</v>
      </c>
      <c r="N668" s="143">
        <v>14.1975569154</v>
      </c>
      <c r="O668" s="1" t="s">
        <v>73</v>
      </c>
      <c r="P668" s="143">
        <v>4.8774537000000001E-3</v>
      </c>
      <c r="Q668" s="1"/>
      <c r="R668" s="144"/>
    </row>
    <row r="669" spans="2:18">
      <c r="B669" s="40" t="s">
        <v>78</v>
      </c>
      <c r="C669" s="1" t="s">
        <v>180</v>
      </c>
      <c r="D669" s="1" t="s">
        <v>70</v>
      </c>
      <c r="E669" s="1" t="s">
        <v>71</v>
      </c>
      <c r="F669" s="3">
        <v>43390.60255787037</v>
      </c>
      <c r="G669" s="3">
        <v>46077</v>
      </c>
      <c r="H669" s="1" t="s">
        <v>72</v>
      </c>
      <c r="I669" s="142">
        <v>105948006</v>
      </c>
      <c r="J669" s="142">
        <v>54269260</v>
      </c>
      <c r="K669" s="142">
        <v>55695317.832405776</v>
      </c>
      <c r="L669" s="142">
        <v>105948006</v>
      </c>
      <c r="M669" s="143">
        <v>52.568538035899998</v>
      </c>
      <c r="N669" s="143">
        <v>13.6477060978</v>
      </c>
      <c r="O669" s="1" t="s">
        <v>73</v>
      </c>
      <c r="P669" s="143">
        <v>0.13293086630000001</v>
      </c>
      <c r="Q669" s="1"/>
      <c r="R669" s="144"/>
    </row>
    <row r="670" spans="2:18">
      <c r="B670" s="40" t="s">
        <v>78</v>
      </c>
      <c r="C670" s="1" t="s">
        <v>180</v>
      </c>
      <c r="D670" s="1" t="s">
        <v>70</v>
      </c>
      <c r="E670" s="1" t="s">
        <v>71</v>
      </c>
      <c r="F670" s="3">
        <v>43339.645879629628</v>
      </c>
      <c r="G670" s="3">
        <v>46077</v>
      </c>
      <c r="H670" s="1" t="s">
        <v>72</v>
      </c>
      <c r="I670" s="142">
        <v>19944119</v>
      </c>
      <c r="J670" s="142">
        <v>10192329</v>
      </c>
      <c r="K670" s="142">
        <v>10314502.70336521</v>
      </c>
      <c r="L670" s="142">
        <v>19944119</v>
      </c>
      <c r="M670" s="143">
        <v>51.717013438199999</v>
      </c>
      <c r="N670" s="143">
        <v>13.6463648578</v>
      </c>
      <c r="O670" s="1" t="s">
        <v>73</v>
      </c>
      <c r="P670" s="143">
        <v>2.4618151599999999E-2</v>
      </c>
      <c r="Q670" s="1"/>
      <c r="R670" s="144"/>
    </row>
    <row r="671" spans="2:18">
      <c r="B671" s="40" t="s">
        <v>78</v>
      </c>
      <c r="C671" s="1" t="s">
        <v>180</v>
      </c>
      <c r="D671" s="1" t="s">
        <v>70</v>
      </c>
      <c r="E671" s="1" t="s">
        <v>71</v>
      </c>
      <c r="F671" s="3">
        <v>43227.534953703704</v>
      </c>
      <c r="G671" s="3">
        <v>45379</v>
      </c>
      <c r="H671" s="1" t="s">
        <v>72</v>
      </c>
      <c r="I671" s="142">
        <v>195446032</v>
      </c>
      <c r="J671" s="142">
        <v>107393020</v>
      </c>
      <c r="K671" s="142">
        <v>109414348.25288332</v>
      </c>
      <c r="L671" s="142">
        <v>195446032</v>
      </c>
      <c r="M671" s="143">
        <v>55.981872404000001</v>
      </c>
      <c r="N671" s="143">
        <v>15.028506677599999</v>
      </c>
      <c r="O671" s="1" t="s">
        <v>73</v>
      </c>
      <c r="P671" s="143">
        <v>0.26114482630000002</v>
      </c>
      <c r="Q671" s="1"/>
      <c r="R671" s="144"/>
    </row>
    <row r="672" spans="2:18">
      <c r="B672" s="40" t="s">
        <v>78</v>
      </c>
      <c r="C672" s="1" t="s">
        <v>180</v>
      </c>
      <c r="D672" s="1" t="s">
        <v>70</v>
      </c>
      <c r="E672" s="1" t="s">
        <v>71</v>
      </c>
      <c r="F672" s="3">
        <v>43494.667129629626</v>
      </c>
      <c r="G672" s="3">
        <v>46077</v>
      </c>
      <c r="H672" s="1" t="s">
        <v>72</v>
      </c>
      <c r="I672" s="142">
        <v>38591776</v>
      </c>
      <c r="J672" s="142">
        <v>20192329</v>
      </c>
      <c r="K672" s="142">
        <v>20628672.799059659</v>
      </c>
      <c r="L672" s="142">
        <v>38591776</v>
      </c>
      <c r="M672" s="143">
        <v>53.453546162400002</v>
      </c>
      <c r="N672" s="143">
        <v>13.6467526761</v>
      </c>
      <c r="O672" s="1" t="s">
        <v>73</v>
      </c>
      <c r="P672" s="143">
        <v>4.9235509400000002E-2</v>
      </c>
      <c r="Q672" s="1"/>
      <c r="R672" s="144"/>
    </row>
    <row r="673" spans="2:18">
      <c r="B673" s="40" t="s">
        <v>78</v>
      </c>
      <c r="C673" s="1" t="s">
        <v>180</v>
      </c>
      <c r="D673" s="1" t="s">
        <v>70</v>
      </c>
      <c r="E673" s="1" t="s">
        <v>71</v>
      </c>
      <c r="F673" s="3">
        <v>43299.558356481481</v>
      </c>
      <c r="G673" s="3">
        <v>46114</v>
      </c>
      <c r="H673" s="1" t="s">
        <v>72</v>
      </c>
      <c r="I673" s="142">
        <v>130493280</v>
      </c>
      <c r="J673" s="142">
        <v>65324110</v>
      </c>
      <c r="K673" s="142">
        <v>67040109.437600642</v>
      </c>
      <c r="L673" s="142">
        <v>130493280</v>
      </c>
      <c r="M673" s="143">
        <v>51.374376855000001</v>
      </c>
      <c r="N673" s="143">
        <v>13.6462466247</v>
      </c>
      <c r="O673" s="1" t="s">
        <v>73</v>
      </c>
      <c r="P673" s="143">
        <v>0.1600080612</v>
      </c>
      <c r="Q673" s="1"/>
      <c r="R673" s="144"/>
    </row>
    <row r="674" spans="2:18">
      <c r="B674" s="40" t="s">
        <v>78</v>
      </c>
      <c r="C674" s="1" t="s">
        <v>180</v>
      </c>
      <c r="D674" s="1" t="s">
        <v>70</v>
      </c>
      <c r="E674" s="1" t="s">
        <v>71</v>
      </c>
      <c r="F674" s="3">
        <v>43287.554108796292</v>
      </c>
      <c r="G674" s="3">
        <v>46114</v>
      </c>
      <c r="H674" s="1" t="s">
        <v>72</v>
      </c>
      <c r="I674" s="142">
        <v>18068310</v>
      </c>
      <c r="J674" s="142">
        <v>9006411</v>
      </c>
      <c r="K674" s="142">
        <v>9281999.5607649516</v>
      </c>
      <c r="L674" s="142">
        <v>18068310</v>
      </c>
      <c r="M674" s="143">
        <v>51.371708592399997</v>
      </c>
      <c r="N674" s="143">
        <v>13.6475427603</v>
      </c>
      <c r="O674" s="1" t="s">
        <v>73</v>
      </c>
      <c r="P674" s="143">
        <v>2.2153823499999999E-2</v>
      </c>
      <c r="Q674" s="1"/>
      <c r="R674" s="144"/>
    </row>
    <row r="675" spans="2:18">
      <c r="B675" s="40" t="s">
        <v>78</v>
      </c>
      <c r="C675" s="1" t="s">
        <v>180</v>
      </c>
      <c r="D675" s="1" t="s">
        <v>70</v>
      </c>
      <c r="E675" s="1" t="s">
        <v>71</v>
      </c>
      <c r="F675" s="3">
        <v>43433.631030092598</v>
      </c>
      <c r="G675" s="3">
        <v>44817</v>
      </c>
      <c r="H675" s="1" t="s">
        <v>72</v>
      </c>
      <c r="I675" s="142">
        <v>18899180</v>
      </c>
      <c r="J675" s="142">
        <v>12787974</v>
      </c>
      <c r="K675" s="142">
        <v>12743039.99146645</v>
      </c>
      <c r="L675" s="142">
        <v>18899180</v>
      </c>
      <c r="M675" s="143">
        <v>67.4264173973</v>
      </c>
      <c r="N675" s="143">
        <v>13.807046850100001</v>
      </c>
      <c r="O675" s="1" t="s">
        <v>73</v>
      </c>
      <c r="P675" s="143">
        <v>3.04144659E-2</v>
      </c>
      <c r="Q675" s="1"/>
      <c r="R675" s="144"/>
    </row>
    <row r="676" spans="2:18">
      <c r="B676" s="40" t="s">
        <v>78</v>
      </c>
      <c r="C676" s="1" t="s">
        <v>180</v>
      </c>
      <c r="D676" s="1" t="s">
        <v>70</v>
      </c>
      <c r="E676" s="1" t="s">
        <v>71</v>
      </c>
      <c r="F676" s="3">
        <v>43249.671331018515</v>
      </c>
      <c r="G676" s="3">
        <v>46115</v>
      </c>
      <c r="H676" s="1" t="s">
        <v>72</v>
      </c>
      <c r="I676" s="142">
        <v>20400009</v>
      </c>
      <c r="J676" s="142">
        <v>10195890</v>
      </c>
      <c r="K676" s="142">
        <v>10314382.094607532</v>
      </c>
      <c r="L676" s="142">
        <v>20400009</v>
      </c>
      <c r="M676" s="143">
        <v>50.560674235999997</v>
      </c>
      <c r="N676" s="143">
        <v>13.6450068275</v>
      </c>
      <c r="O676" s="1" t="s">
        <v>73</v>
      </c>
      <c r="P676" s="143">
        <v>2.4617863800000001E-2</v>
      </c>
      <c r="Q676" s="1"/>
      <c r="R676" s="144"/>
    </row>
    <row r="677" spans="2:18">
      <c r="B677" s="40" t="s">
        <v>78</v>
      </c>
      <c r="C677" s="1" t="s">
        <v>180</v>
      </c>
      <c r="D677" s="1" t="s">
        <v>70</v>
      </c>
      <c r="E677" s="1" t="s">
        <v>71</v>
      </c>
      <c r="F677" s="3">
        <v>43403.640370370369</v>
      </c>
      <c r="G677" s="3">
        <v>44817</v>
      </c>
      <c r="H677" s="1" t="s">
        <v>72</v>
      </c>
      <c r="I677" s="142">
        <v>31745207</v>
      </c>
      <c r="J677" s="142">
        <v>20719287</v>
      </c>
      <c r="K677" s="142">
        <v>20677656.235375103</v>
      </c>
      <c r="L677" s="142">
        <v>31745207</v>
      </c>
      <c r="M677" s="143">
        <v>65.136309350199994</v>
      </c>
      <c r="N677" s="143">
        <v>14.932420432500001</v>
      </c>
      <c r="O677" s="1" t="s">
        <v>73</v>
      </c>
      <c r="P677" s="143">
        <v>4.9352420700000003E-2</v>
      </c>
      <c r="Q677" s="1"/>
      <c r="R677" s="144"/>
    </row>
    <row r="678" spans="2:18">
      <c r="B678" s="40" t="s">
        <v>78</v>
      </c>
      <c r="C678" s="1" t="s">
        <v>180</v>
      </c>
      <c r="D678" s="1" t="s">
        <v>70</v>
      </c>
      <c r="E678" s="1" t="s">
        <v>71</v>
      </c>
      <c r="F678" s="3">
        <v>43516.621562500004</v>
      </c>
      <c r="G678" s="3">
        <v>46114</v>
      </c>
      <c r="H678" s="1" t="s">
        <v>72</v>
      </c>
      <c r="I678" s="142">
        <v>36912569</v>
      </c>
      <c r="J678" s="142">
        <v>19331592</v>
      </c>
      <c r="K678" s="142">
        <v>19597601.420576822</v>
      </c>
      <c r="L678" s="142">
        <v>36912569</v>
      </c>
      <c r="M678" s="143">
        <v>53.091946595700001</v>
      </c>
      <c r="N678" s="143">
        <v>13.6446384921</v>
      </c>
      <c r="O678" s="1" t="s">
        <v>73</v>
      </c>
      <c r="P678" s="143">
        <v>4.6774598600000002E-2</v>
      </c>
      <c r="Q678" s="1"/>
      <c r="R678" s="144"/>
    </row>
    <row r="679" spans="2:18">
      <c r="B679" s="40" t="s">
        <v>78</v>
      </c>
      <c r="C679" s="1" t="s">
        <v>180</v>
      </c>
      <c r="D679" s="1" t="s">
        <v>70</v>
      </c>
      <c r="E679" s="1" t="s">
        <v>71</v>
      </c>
      <c r="F679" s="3">
        <v>43354.671817129631</v>
      </c>
      <c r="G679" s="3">
        <v>45799</v>
      </c>
      <c r="H679" s="1" t="s">
        <v>72</v>
      </c>
      <c r="I679" s="142">
        <v>31155612</v>
      </c>
      <c r="J679" s="142">
        <v>15078903</v>
      </c>
      <c r="K679" s="142">
        <v>15202481.261590546</v>
      </c>
      <c r="L679" s="142">
        <v>31155612</v>
      </c>
      <c r="M679" s="143">
        <v>48.795322208999998</v>
      </c>
      <c r="N679" s="143">
        <v>16.984365241599999</v>
      </c>
      <c r="O679" s="1" t="s">
        <v>73</v>
      </c>
      <c r="P679" s="143">
        <v>3.6284540300000001E-2</v>
      </c>
      <c r="Q679" s="1"/>
      <c r="R679" s="144"/>
    </row>
    <row r="680" spans="2:18">
      <c r="B680" s="40" t="s">
        <v>78</v>
      </c>
      <c r="C680" s="1" t="s">
        <v>180</v>
      </c>
      <c r="D680" s="1" t="s">
        <v>70</v>
      </c>
      <c r="E680" s="1" t="s">
        <v>71</v>
      </c>
      <c r="F680" s="3">
        <v>43236.642013888893</v>
      </c>
      <c r="G680" s="3">
        <v>45379</v>
      </c>
      <c r="H680" s="1" t="s">
        <v>72</v>
      </c>
      <c r="I680" s="142">
        <v>18975351</v>
      </c>
      <c r="J680" s="142">
        <v>10462463</v>
      </c>
      <c r="K680" s="142">
        <v>10622662.443986092</v>
      </c>
      <c r="L680" s="142">
        <v>18975351</v>
      </c>
      <c r="M680" s="143">
        <v>55.981375227199997</v>
      </c>
      <c r="N680" s="143">
        <v>15.0288002735</v>
      </c>
      <c r="O680" s="1" t="s">
        <v>73</v>
      </c>
      <c r="P680" s="143">
        <v>2.5353652300000001E-2</v>
      </c>
      <c r="Q680" s="1"/>
      <c r="R680" s="144"/>
    </row>
    <row r="681" spans="2:18">
      <c r="B681" s="40" t="s">
        <v>78</v>
      </c>
      <c r="C681" s="1" t="s">
        <v>180</v>
      </c>
      <c r="D681" s="1" t="s">
        <v>70</v>
      </c>
      <c r="E681" s="1" t="s">
        <v>71</v>
      </c>
      <c r="F681" s="3">
        <v>43326.652141203704</v>
      </c>
      <c r="G681" s="3">
        <v>44817</v>
      </c>
      <c r="H681" s="1" t="s">
        <v>72</v>
      </c>
      <c r="I681" s="142">
        <v>12997202</v>
      </c>
      <c r="J681" s="142">
        <v>8095342</v>
      </c>
      <c r="K681" s="142">
        <v>8052438.1546715349</v>
      </c>
      <c r="L681" s="142">
        <v>12997202</v>
      </c>
      <c r="M681" s="143">
        <v>61.9551666172</v>
      </c>
      <c r="N681" s="143">
        <v>16.0751392765</v>
      </c>
      <c r="O681" s="1" t="s">
        <v>73</v>
      </c>
      <c r="P681" s="143">
        <v>1.9219166400000001E-2</v>
      </c>
      <c r="Q681" s="1"/>
      <c r="R681" s="144"/>
    </row>
    <row r="682" spans="2:18">
      <c r="B682" s="40" t="s">
        <v>78</v>
      </c>
      <c r="C682" s="1" t="s">
        <v>180</v>
      </c>
      <c r="D682" s="1" t="s">
        <v>70</v>
      </c>
      <c r="E682" s="1" t="s">
        <v>71</v>
      </c>
      <c r="F682" s="3">
        <v>43223.529351851852</v>
      </c>
      <c r="G682" s="3">
        <v>45379</v>
      </c>
      <c r="H682" s="1" t="s">
        <v>72</v>
      </c>
      <c r="I682" s="142">
        <v>49335895</v>
      </c>
      <c r="J682" s="142">
        <v>27061380</v>
      </c>
      <c r="K682" s="142">
        <v>27613824.68906251</v>
      </c>
      <c r="L682" s="142">
        <v>49335895</v>
      </c>
      <c r="M682" s="143">
        <v>55.971062629099997</v>
      </c>
      <c r="N682" s="143">
        <v>15.034850862000001</v>
      </c>
      <c r="O682" s="1" t="s">
        <v>73</v>
      </c>
      <c r="P682" s="143">
        <v>6.5907329000000001E-2</v>
      </c>
      <c r="Q682" s="1"/>
      <c r="R682" s="144"/>
    </row>
    <row r="683" spans="2:18">
      <c r="B683" s="40" t="s">
        <v>78</v>
      </c>
      <c r="C683" s="1" t="s">
        <v>180</v>
      </c>
      <c r="D683" s="1" t="s">
        <v>70</v>
      </c>
      <c r="E683" s="1" t="s">
        <v>71</v>
      </c>
      <c r="F683" s="3">
        <v>43293.547256944439</v>
      </c>
      <c r="G683" s="3">
        <v>46114</v>
      </c>
      <c r="H683" s="1" t="s">
        <v>72</v>
      </c>
      <c r="I683" s="142">
        <v>62235269</v>
      </c>
      <c r="J683" s="142">
        <v>31088329</v>
      </c>
      <c r="K683" s="142">
        <v>31972217.375970766</v>
      </c>
      <c r="L683" s="142">
        <v>62235269</v>
      </c>
      <c r="M683" s="143">
        <v>51.373148842600003</v>
      </c>
      <c r="N683" s="143">
        <v>13.646843142</v>
      </c>
      <c r="O683" s="1" t="s">
        <v>73</v>
      </c>
      <c r="P683" s="143">
        <v>7.6309727999999993E-2</v>
      </c>
      <c r="Q683" s="1"/>
      <c r="R683" s="144"/>
    </row>
    <row r="684" spans="2:18">
      <c r="B684" s="40" t="s">
        <v>78</v>
      </c>
      <c r="C684" s="1" t="s">
        <v>180</v>
      </c>
      <c r="D684" s="1" t="s">
        <v>70</v>
      </c>
      <c r="E684" s="1" t="s">
        <v>71</v>
      </c>
      <c r="F684" s="3">
        <v>43462.564525462964</v>
      </c>
      <c r="G684" s="3">
        <v>45846</v>
      </c>
      <c r="H684" s="1" t="s">
        <v>72</v>
      </c>
      <c r="I684" s="142">
        <v>281986923</v>
      </c>
      <c r="J684" s="142">
        <v>151049266</v>
      </c>
      <c r="K684" s="142">
        <v>150952478.57030404</v>
      </c>
      <c r="L684" s="142">
        <v>281986923</v>
      </c>
      <c r="M684" s="143">
        <v>53.531730111599998</v>
      </c>
      <c r="N684" s="143">
        <v>14.749637125</v>
      </c>
      <c r="O684" s="1" t="s">
        <v>73</v>
      </c>
      <c r="P684" s="143">
        <v>0.36028600840000002</v>
      </c>
      <c r="Q684" s="1"/>
      <c r="R684" s="144"/>
    </row>
    <row r="685" spans="2:18">
      <c r="B685" s="40" t="s">
        <v>78</v>
      </c>
      <c r="C685" s="1" t="s">
        <v>180</v>
      </c>
      <c r="D685" s="1" t="s">
        <v>70</v>
      </c>
      <c r="E685" s="1" t="s">
        <v>71</v>
      </c>
      <c r="F685" s="3">
        <v>43550.536180555559</v>
      </c>
      <c r="G685" s="3">
        <v>46044</v>
      </c>
      <c r="H685" s="1" t="s">
        <v>72</v>
      </c>
      <c r="I685" s="142">
        <v>58272328</v>
      </c>
      <c r="J685" s="142">
        <v>30599178</v>
      </c>
      <c r="K685" s="142">
        <v>30654872.342490584</v>
      </c>
      <c r="L685" s="142">
        <v>58272328</v>
      </c>
      <c r="M685" s="143">
        <v>52.606225621299998</v>
      </c>
      <c r="N685" s="143">
        <v>14.1962622468</v>
      </c>
      <c r="O685" s="1" t="s">
        <v>73</v>
      </c>
      <c r="P685" s="143">
        <v>7.3165553100000003E-2</v>
      </c>
      <c r="Q685" s="1"/>
      <c r="R685" s="144"/>
    </row>
    <row r="686" spans="2:18">
      <c r="B686" s="40" t="s">
        <v>78</v>
      </c>
      <c r="C686" s="1" t="s">
        <v>180</v>
      </c>
      <c r="D686" s="1" t="s">
        <v>70</v>
      </c>
      <c r="E686" s="1" t="s">
        <v>71</v>
      </c>
      <c r="F686" s="3">
        <v>43280.509097222224</v>
      </c>
      <c r="G686" s="3">
        <v>46114</v>
      </c>
      <c r="H686" s="1" t="s">
        <v>72</v>
      </c>
      <c r="I686" s="142">
        <v>1223999992</v>
      </c>
      <c r="J686" s="142">
        <v>618427966</v>
      </c>
      <c r="K686" s="142">
        <v>618855808.23656154</v>
      </c>
      <c r="L686" s="142">
        <v>1223999992</v>
      </c>
      <c r="M686" s="143">
        <v>50.560115382500001</v>
      </c>
      <c r="N686" s="143">
        <v>13.645280490299999</v>
      </c>
      <c r="O686" s="1" t="s">
        <v>73</v>
      </c>
      <c r="P686" s="143">
        <v>1.4770548389</v>
      </c>
      <c r="Q686" s="1"/>
      <c r="R686" s="144"/>
    </row>
    <row r="687" spans="2:18">
      <c r="B687" s="40" t="s">
        <v>78</v>
      </c>
      <c r="C687" s="1" t="s">
        <v>180</v>
      </c>
      <c r="D687" s="1" t="s">
        <v>70</v>
      </c>
      <c r="E687" s="1" t="s">
        <v>71</v>
      </c>
      <c r="F687" s="3">
        <v>43431.547650462962</v>
      </c>
      <c r="G687" s="3">
        <v>45454</v>
      </c>
      <c r="H687" s="1" t="s">
        <v>72</v>
      </c>
      <c r="I687" s="142">
        <v>27305131</v>
      </c>
      <c r="J687" s="142">
        <v>16127777</v>
      </c>
      <c r="K687" s="142">
        <v>16287529.606754653</v>
      </c>
      <c r="L687" s="142">
        <v>27305131</v>
      </c>
      <c r="M687" s="143">
        <v>59.650069456700002</v>
      </c>
      <c r="N687" s="143">
        <v>13.6488169208</v>
      </c>
      <c r="O687" s="1" t="s">
        <v>73</v>
      </c>
      <c r="P687" s="143">
        <v>3.88742807E-2</v>
      </c>
      <c r="Q687" s="1"/>
      <c r="R687" s="144"/>
    </row>
    <row r="688" spans="2:18">
      <c r="B688" s="40" t="s">
        <v>78</v>
      </c>
      <c r="C688" s="1" t="s">
        <v>180</v>
      </c>
      <c r="D688" s="1" t="s">
        <v>70</v>
      </c>
      <c r="E688" s="1" t="s">
        <v>71</v>
      </c>
      <c r="F688" s="3">
        <v>43249.642060185186</v>
      </c>
      <c r="G688" s="3">
        <v>45454</v>
      </c>
      <c r="H688" s="1" t="s">
        <v>72</v>
      </c>
      <c r="I688" s="142">
        <v>5677930</v>
      </c>
      <c r="J688" s="142">
        <v>3050057</v>
      </c>
      <c r="K688" s="142">
        <v>3089575.6561374865</v>
      </c>
      <c r="L688" s="142">
        <v>5677930</v>
      </c>
      <c r="M688" s="143">
        <v>54.413767977699997</v>
      </c>
      <c r="N688" s="143">
        <v>15.3056079613</v>
      </c>
      <c r="O688" s="1" t="s">
        <v>73</v>
      </c>
      <c r="P688" s="143">
        <v>7.3740484000000004E-3</v>
      </c>
      <c r="Q688" s="1"/>
      <c r="R688" s="144"/>
    </row>
    <row r="689" spans="2:18">
      <c r="B689" s="40" t="s">
        <v>78</v>
      </c>
      <c r="C689" s="1" t="s">
        <v>180</v>
      </c>
      <c r="D689" s="1" t="s">
        <v>70</v>
      </c>
      <c r="E689" s="1" t="s">
        <v>71</v>
      </c>
      <c r="F689" s="3">
        <v>43398.637719907405</v>
      </c>
      <c r="G689" s="3">
        <v>46077</v>
      </c>
      <c r="H689" s="1" t="s">
        <v>72</v>
      </c>
      <c r="I689" s="142">
        <v>153036006</v>
      </c>
      <c r="J689" s="142">
        <v>78611176</v>
      </c>
      <c r="K689" s="142">
        <v>80450849.258719996</v>
      </c>
      <c r="L689" s="142">
        <v>153036006</v>
      </c>
      <c r="M689" s="143">
        <v>52.569882971699997</v>
      </c>
      <c r="N689" s="143">
        <v>13.647062556</v>
      </c>
      <c r="O689" s="1" t="s">
        <v>73</v>
      </c>
      <c r="P689" s="143">
        <v>0.1920161605</v>
      </c>
      <c r="Q689" s="1"/>
      <c r="R689" s="144"/>
    </row>
    <row r="690" spans="2:18">
      <c r="B690" s="40" t="s">
        <v>78</v>
      </c>
      <c r="C690" s="1" t="s">
        <v>180</v>
      </c>
      <c r="D690" s="1" t="s">
        <v>70</v>
      </c>
      <c r="E690" s="1" t="s">
        <v>71</v>
      </c>
      <c r="F690" s="3">
        <v>43515.640150462961</v>
      </c>
      <c r="G690" s="3">
        <v>46114</v>
      </c>
      <c r="H690" s="1" t="s">
        <v>72</v>
      </c>
      <c r="I690" s="142">
        <v>46626411</v>
      </c>
      <c r="J690" s="142">
        <v>24410303</v>
      </c>
      <c r="K690" s="142">
        <v>24754872.288669161</v>
      </c>
      <c r="L690" s="142">
        <v>46626411</v>
      </c>
      <c r="M690" s="143">
        <v>53.091953160800003</v>
      </c>
      <c r="N690" s="143">
        <v>13.644636376499999</v>
      </c>
      <c r="O690" s="1" t="s">
        <v>73</v>
      </c>
      <c r="P690" s="143">
        <v>5.9083720999999999E-2</v>
      </c>
      <c r="Q690" s="1"/>
      <c r="R690" s="144"/>
    </row>
    <row r="691" spans="2:18">
      <c r="B691" s="40" t="s">
        <v>78</v>
      </c>
      <c r="C691" s="1" t="s">
        <v>180</v>
      </c>
      <c r="D691" s="1" t="s">
        <v>70</v>
      </c>
      <c r="E691" s="1" t="s">
        <v>71</v>
      </c>
      <c r="F691" s="3">
        <v>43339.649861111116</v>
      </c>
      <c r="G691" s="3">
        <v>45799</v>
      </c>
      <c r="H691" s="1" t="s">
        <v>72</v>
      </c>
      <c r="I691" s="142">
        <v>69858752</v>
      </c>
      <c r="J691" s="142">
        <v>34272986</v>
      </c>
      <c r="K691" s="142">
        <v>33443450.498348832</v>
      </c>
      <c r="L691" s="142">
        <v>69858752</v>
      </c>
      <c r="M691" s="143">
        <v>47.872957275799997</v>
      </c>
      <c r="N691" s="143">
        <v>16.986145865299999</v>
      </c>
      <c r="O691" s="1" t="s">
        <v>73</v>
      </c>
      <c r="P691" s="143">
        <v>7.9821195400000003E-2</v>
      </c>
      <c r="Q691" s="1"/>
      <c r="R691" s="144"/>
    </row>
    <row r="692" spans="2:18">
      <c r="B692" s="40" t="s">
        <v>78</v>
      </c>
      <c r="C692" s="1" t="s">
        <v>180</v>
      </c>
      <c r="D692" s="1" t="s">
        <v>70</v>
      </c>
      <c r="E692" s="1" t="s">
        <v>71</v>
      </c>
      <c r="F692" s="3">
        <v>43229.635057870371</v>
      </c>
      <c r="G692" s="3">
        <v>45090</v>
      </c>
      <c r="H692" s="1" t="s">
        <v>72</v>
      </c>
      <c r="I692" s="142">
        <v>149835461</v>
      </c>
      <c r="J692" s="142">
        <v>90111121</v>
      </c>
      <c r="K692" s="142">
        <v>91570810.034217224</v>
      </c>
      <c r="L692" s="142">
        <v>149835461</v>
      </c>
      <c r="M692" s="143">
        <v>61.114244534000001</v>
      </c>
      <c r="N692" s="143">
        <v>13.9272465153</v>
      </c>
      <c r="O692" s="1" t="s">
        <v>73</v>
      </c>
      <c r="P692" s="143">
        <v>0.21855674010000001</v>
      </c>
      <c r="Q692" s="1"/>
      <c r="R692" s="144"/>
    </row>
    <row r="693" spans="2:18">
      <c r="B693" s="40" t="s">
        <v>78</v>
      </c>
      <c r="C693" s="1" t="s">
        <v>180</v>
      </c>
      <c r="D693" s="1" t="s">
        <v>70</v>
      </c>
      <c r="E693" s="1" t="s">
        <v>71</v>
      </c>
      <c r="F693" s="3">
        <v>43301.637314814812</v>
      </c>
      <c r="G693" s="3">
        <v>45708</v>
      </c>
      <c r="H693" s="1" t="s">
        <v>72</v>
      </c>
      <c r="I693" s="142">
        <v>51505306</v>
      </c>
      <c r="J693" s="142">
        <v>27119384</v>
      </c>
      <c r="K693" s="142">
        <v>26808002.887313176</v>
      </c>
      <c r="L693" s="142">
        <v>51505306</v>
      </c>
      <c r="M693" s="143">
        <v>52.049011974199999</v>
      </c>
      <c r="N693" s="143">
        <v>15.0326803579</v>
      </c>
      <c r="O693" s="1" t="s">
        <v>73</v>
      </c>
      <c r="P693" s="143">
        <v>6.3984032900000001E-2</v>
      </c>
      <c r="Q693" s="1"/>
      <c r="R693" s="144"/>
    </row>
    <row r="694" spans="2:18">
      <c r="B694" s="40" t="s">
        <v>78</v>
      </c>
      <c r="C694" s="1" t="s">
        <v>180</v>
      </c>
      <c r="D694" s="1" t="s">
        <v>70</v>
      </c>
      <c r="E694" s="1" t="s">
        <v>71</v>
      </c>
      <c r="F694" s="3">
        <v>43290.631782407407</v>
      </c>
      <c r="G694" s="3">
        <v>46114</v>
      </c>
      <c r="H694" s="1" t="s">
        <v>72</v>
      </c>
      <c r="I694" s="142">
        <v>38144185</v>
      </c>
      <c r="J694" s="142">
        <v>19033836</v>
      </c>
      <c r="K694" s="142">
        <v>19595613.458766755</v>
      </c>
      <c r="L694" s="142">
        <v>38144185</v>
      </c>
      <c r="M694" s="143">
        <v>51.372479078399998</v>
      </c>
      <c r="N694" s="143">
        <v>13.647166434800001</v>
      </c>
      <c r="O694" s="1" t="s">
        <v>73</v>
      </c>
      <c r="P694" s="143">
        <v>4.6769853799999997E-2</v>
      </c>
      <c r="Q694" s="1"/>
      <c r="R694" s="144"/>
    </row>
    <row r="695" spans="2:18">
      <c r="B695" s="40" t="s">
        <v>78</v>
      </c>
      <c r="C695" s="1" t="s">
        <v>180</v>
      </c>
      <c r="D695" s="1" t="s">
        <v>70</v>
      </c>
      <c r="E695" s="1" t="s">
        <v>71</v>
      </c>
      <c r="F695" s="3">
        <v>43440.60460648148</v>
      </c>
      <c r="G695" s="3">
        <v>45379</v>
      </c>
      <c r="H695" s="1" t="s">
        <v>72</v>
      </c>
      <c r="I695" s="142">
        <v>65618624</v>
      </c>
      <c r="J695" s="142">
        <v>36932055</v>
      </c>
      <c r="K695" s="142">
        <v>37291131.275415763</v>
      </c>
      <c r="L695" s="142">
        <v>65618624</v>
      </c>
      <c r="M695" s="143">
        <v>56.830102495600002</v>
      </c>
      <c r="N695" s="143">
        <v>15.8612423088</v>
      </c>
      <c r="O695" s="1" t="s">
        <v>73</v>
      </c>
      <c r="P695" s="143">
        <v>8.9004652099999998E-2</v>
      </c>
      <c r="Q695" s="1"/>
      <c r="R695" s="144"/>
    </row>
    <row r="696" spans="2:18">
      <c r="B696" s="40" t="s">
        <v>78</v>
      </c>
      <c r="C696" s="1" t="s">
        <v>180</v>
      </c>
      <c r="D696" s="1" t="s">
        <v>70</v>
      </c>
      <c r="E696" s="1" t="s">
        <v>71</v>
      </c>
      <c r="F696" s="3">
        <v>43518.607465277775</v>
      </c>
      <c r="G696" s="3">
        <v>46114</v>
      </c>
      <c r="H696" s="1" t="s">
        <v>72</v>
      </c>
      <c r="I696" s="142">
        <v>13599377</v>
      </c>
      <c r="J696" s="142">
        <v>7127150</v>
      </c>
      <c r="K696" s="142">
        <v>7220162.4193428485</v>
      </c>
      <c r="L696" s="142">
        <v>13599377</v>
      </c>
      <c r="M696" s="143">
        <v>53.091861629699999</v>
      </c>
      <c r="N696" s="143">
        <v>13.6446836581</v>
      </c>
      <c r="O696" s="1" t="s">
        <v>73</v>
      </c>
      <c r="P696" s="143">
        <v>1.7232731300000002E-2</v>
      </c>
      <c r="Q696" s="1"/>
      <c r="R696" s="144"/>
    </row>
    <row r="697" spans="2:18">
      <c r="B697" s="40" t="s">
        <v>78</v>
      </c>
      <c r="C697" s="1" t="s">
        <v>180</v>
      </c>
      <c r="D697" s="1" t="s">
        <v>70</v>
      </c>
      <c r="E697" s="1" t="s">
        <v>71</v>
      </c>
      <c r="F697" s="3">
        <v>43256.603958333333</v>
      </c>
      <c r="G697" s="3">
        <v>45964</v>
      </c>
      <c r="H697" s="1" t="s">
        <v>72</v>
      </c>
      <c r="I697" s="142">
        <v>19762478</v>
      </c>
      <c r="J697" s="142">
        <v>10117534</v>
      </c>
      <c r="K697" s="142">
        <v>10210018.021048563</v>
      </c>
      <c r="L697" s="142">
        <v>19762478</v>
      </c>
      <c r="M697" s="143">
        <v>51.663652812400002</v>
      </c>
      <c r="N697" s="143">
        <v>13.644818497099999</v>
      </c>
      <c r="O697" s="1" t="s">
        <v>73</v>
      </c>
      <c r="P697" s="143">
        <v>2.4368772699999999E-2</v>
      </c>
      <c r="Q697" s="1"/>
      <c r="R697" s="144"/>
    </row>
    <row r="698" spans="2:18">
      <c r="B698" s="40" t="s">
        <v>78</v>
      </c>
      <c r="C698" s="1" t="s">
        <v>180</v>
      </c>
      <c r="D698" s="1" t="s">
        <v>70</v>
      </c>
      <c r="E698" s="1" t="s">
        <v>71</v>
      </c>
      <c r="F698" s="3">
        <v>43417.668738425928</v>
      </c>
      <c r="G698" s="3">
        <v>46114</v>
      </c>
      <c r="H698" s="1" t="s">
        <v>72</v>
      </c>
      <c r="I698" s="142">
        <v>19751789</v>
      </c>
      <c r="J698" s="142">
        <v>10146029</v>
      </c>
      <c r="K698" s="142">
        <v>10314480.587550674</v>
      </c>
      <c r="L698" s="142">
        <v>19751789</v>
      </c>
      <c r="M698" s="143">
        <v>52.220487914000003</v>
      </c>
      <c r="N698" s="143">
        <v>13.6447688748</v>
      </c>
      <c r="O698" s="1" t="s">
        <v>73</v>
      </c>
      <c r="P698" s="143">
        <v>2.46180989E-2</v>
      </c>
      <c r="Q698" s="1"/>
      <c r="R698" s="144"/>
    </row>
    <row r="699" spans="2:18">
      <c r="B699" s="40" t="s">
        <v>78</v>
      </c>
      <c r="C699" s="1" t="s">
        <v>180</v>
      </c>
      <c r="D699" s="1" t="s">
        <v>70</v>
      </c>
      <c r="E699" s="1" t="s">
        <v>71</v>
      </c>
      <c r="F699" s="3">
        <v>43356.546284722222</v>
      </c>
      <c r="G699" s="3">
        <v>44530</v>
      </c>
      <c r="H699" s="1" t="s">
        <v>72</v>
      </c>
      <c r="I699" s="142">
        <v>13752059</v>
      </c>
      <c r="J699" s="142">
        <v>10213973</v>
      </c>
      <c r="K699" s="142">
        <v>10265753.291026473</v>
      </c>
      <c r="L699" s="142">
        <v>13752059</v>
      </c>
      <c r="M699" s="143">
        <v>74.648845609399999</v>
      </c>
      <c r="N699" s="143">
        <v>11.4623837583</v>
      </c>
      <c r="O699" s="1" t="s">
        <v>73</v>
      </c>
      <c r="P699" s="143">
        <v>2.45017989E-2</v>
      </c>
      <c r="Q699" s="1"/>
      <c r="R699" s="144"/>
    </row>
    <row r="700" spans="2:18">
      <c r="B700" s="40" t="s">
        <v>78</v>
      </c>
      <c r="C700" s="1" t="s">
        <v>180</v>
      </c>
      <c r="D700" s="1" t="s">
        <v>70</v>
      </c>
      <c r="E700" s="1" t="s">
        <v>71</v>
      </c>
      <c r="F700" s="3">
        <v>43236.649363425924</v>
      </c>
      <c r="G700" s="3">
        <v>46044</v>
      </c>
      <c r="H700" s="1" t="s">
        <v>72</v>
      </c>
      <c r="I700" s="142">
        <v>20433825</v>
      </c>
      <c r="J700" s="142">
        <v>10048082</v>
      </c>
      <c r="K700" s="142">
        <v>10217579.131231409</v>
      </c>
      <c r="L700" s="142">
        <v>20433825</v>
      </c>
      <c r="M700" s="143">
        <v>50.003262390800003</v>
      </c>
      <c r="N700" s="143">
        <v>14.198028306399999</v>
      </c>
      <c r="O700" s="1" t="s">
        <v>73</v>
      </c>
      <c r="P700" s="143">
        <v>2.43868192E-2</v>
      </c>
      <c r="Q700" s="1"/>
      <c r="R700" s="144"/>
    </row>
    <row r="701" spans="2:18">
      <c r="B701" s="40" t="s">
        <v>78</v>
      </c>
      <c r="C701" s="1" t="s">
        <v>180</v>
      </c>
      <c r="D701" s="1" t="s">
        <v>70</v>
      </c>
      <c r="E701" s="1" t="s">
        <v>71</v>
      </c>
      <c r="F701" s="3">
        <v>43332.548611111109</v>
      </c>
      <c r="G701" s="3">
        <v>46114</v>
      </c>
      <c r="H701" s="1" t="s">
        <v>72</v>
      </c>
      <c r="I701" s="142">
        <v>4015180</v>
      </c>
      <c r="J701" s="142">
        <v>2033480</v>
      </c>
      <c r="K701" s="142">
        <v>2062891.6819792702</v>
      </c>
      <c r="L701" s="142">
        <v>4015180</v>
      </c>
      <c r="M701" s="143">
        <v>51.377315138500002</v>
      </c>
      <c r="N701" s="143">
        <v>13.6448253093</v>
      </c>
      <c r="O701" s="1" t="s">
        <v>73</v>
      </c>
      <c r="P701" s="143">
        <v>4.9236091999999999E-3</v>
      </c>
      <c r="Q701" s="1"/>
      <c r="R701" s="144"/>
    </row>
    <row r="702" spans="2:18">
      <c r="B702" s="40" t="s">
        <v>78</v>
      </c>
      <c r="C702" s="1" t="s">
        <v>180</v>
      </c>
      <c r="D702" s="1" t="s">
        <v>70</v>
      </c>
      <c r="E702" s="1" t="s">
        <v>71</v>
      </c>
      <c r="F702" s="3">
        <v>43224.557789351849</v>
      </c>
      <c r="G702" s="3">
        <v>45379</v>
      </c>
      <c r="H702" s="1" t="s">
        <v>72</v>
      </c>
      <c r="I702" s="142">
        <v>45540816</v>
      </c>
      <c r="J702" s="142">
        <v>24989598</v>
      </c>
      <c r="K702" s="142">
        <v>25489929.548584625</v>
      </c>
      <c r="L702" s="142">
        <v>45540816</v>
      </c>
      <c r="M702" s="143">
        <v>55.971613570999999</v>
      </c>
      <c r="N702" s="143">
        <v>15.034526727299999</v>
      </c>
      <c r="O702" s="1" t="s">
        <v>73</v>
      </c>
      <c r="P702" s="143">
        <v>6.08381198E-2</v>
      </c>
      <c r="Q702" s="1"/>
      <c r="R702" s="144"/>
    </row>
    <row r="703" spans="2:18">
      <c r="B703" s="40" t="s">
        <v>78</v>
      </c>
      <c r="C703" s="1" t="s">
        <v>180</v>
      </c>
      <c r="D703" s="1" t="s">
        <v>70</v>
      </c>
      <c r="E703" s="1" t="s">
        <v>71</v>
      </c>
      <c r="F703" s="3">
        <v>43297.649618055555</v>
      </c>
      <c r="G703" s="3">
        <v>46114</v>
      </c>
      <c r="H703" s="1" t="s">
        <v>72</v>
      </c>
      <c r="I703" s="142">
        <v>138523641</v>
      </c>
      <c r="J703" s="142">
        <v>69294904</v>
      </c>
      <c r="K703" s="142">
        <v>71165120.829862908</v>
      </c>
      <c r="L703" s="142">
        <v>138523641</v>
      </c>
      <c r="M703" s="143">
        <v>51.373989534300001</v>
      </c>
      <c r="N703" s="143">
        <v>13.6464347135</v>
      </c>
      <c r="O703" s="1" t="s">
        <v>73</v>
      </c>
      <c r="P703" s="143">
        <v>0.1698534371</v>
      </c>
      <c r="Q703" s="1"/>
      <c r="R703" s="144"/>
    </row>
    <row r="704" spans="2:18">
      <c r="B704" s="40" t="s">
        <v>78</v>
      </c>
      <c r="C704" s="1" t="s">
        <v>180</v>
      </c>
      <c r="D704" s="1" t="s">
        <v>70</v>
      </c>
      <c r="E704" s="1" t="s">
        <v>71</v>
      </c>
      <c r="F704" s="3">
        <v>43475.603032407409</v>
      </c>
      <c r="G704" s="3">
        <v>46044</v>
      </c>
      <c r="H704" s="1" t="s">
        <v>72</v>
      </c>
      <c r="I704" s="142">
        <v>59282054</v>
      </c>
      <c r="J704" s="142">
        <v>30776711</v>
      </c>
      <c r="K704" s="142">
        <v>30653759.520748686</v>
      </c>
      <c r="L704" s="142">
        <v>59282054</v>
      </c>
      <c r="M704" s="143">
        <v>51.708329000799999</v>
      </c>
      <c r="N704" s="143">
        <v>14.1971907427</v>
      </c>
      <c r="O704" s="1" t="s">
        <v>73</v>
      </c>
      <c r="P704" s="143">
        <v>7.3162897099999999E-2</v>
      </c>
      <c r="Q704" s="1"/>
      <c r="R704" s="144"/>
    </row>
    <row r="705" spans="2:18">
      <c r="B705" s="40" t="s">
        <v>78</v>
      </c>
      <c r="C705" s="1" t="s">
        <v>180</v>
      </c>
      <c r="D705" s="1" t="s">
        <v>70</v>
      </c>
      <c r="E705" s="1" t="s">
        <v>71</v>
      </c>
      <c r="F705" s="3">
        <v>43283.543958333335</v>
      </c>
      <c r="G705" s="3">
        <v>46114</v>
      </c>
      <c r="H705" s="1" t="s">
        <v>72</v>
      </c>
      <c r="I705" s="142">
        <v>14280008</v>
      </c>
      <c r="J705" s="142">
        <v>7222472</v>
      </c>
      <c r="K705" s="142">
        <v>7219881.5155886915</v>
      </c>
      <c r="L705" s="142">
        <v>14280008</v>
      </c>
      <c r="M705" s="143">
        <v>50.559366042299999</v>
      </c>
      <c r="N705" s="143">
        <v>13.645653168500001</v>
      </c>
      <c r="O705" s="1" t="s">
        <v>73</v>
      </c>
      <c r="P705" s="143">
        <v>1.7232060800000001E-2</v>
      </c>
      <c r="Q705" s="1"/>
      <c r="R705" s="144"/>
    </row>
    <row r="706" spans="2:18">
      <c r="B706" s="40" t="s">
        <v>78</v>
      </c>
      <c r="C706" s="1" t="s">
        <v>180</v>
      </c>
      <c r="D706" s="1" t="s">
        <v>70</v>
      </c>
      <c r="E706" s="1" t="s">
        <v>71</v>
      </c>
      <c r="F706" s="3">
        <v>43431.554432870369</v>
      </c>
      <c r="G706" s="3">
        <v>45197</v>
      </c>
      <c r="H706" s="1" t="s">
        <v>72</v>
      </c>
      <c r="I706" s="142">
        <v>6941919</v>
      </c>
      <c r="J706" s="142">
        <v>4335288</v>
      </c>
      <c r="K706" s="142">
        <v>4376213.8743406143</v>
      </c>
      <c r="L706" s="142">
        <v>6941919</v>
      </c>
      <c r="M706" s="143">
        <v>63.040405316499999</v>
      </c>
      <c r="N706" s="143">
        <v>13.647751168399999</v>
      </c>
      <c r="O706" s="1" t="s">
        <v>73</v>
      </c>
      <c r="P706" s="143">
        <v>1.0444933700000001E-2</v>
      </c>
      <c r="Q706" s="1"/>
      <c r="R706" s="144"/>
    </row>
    <row r="707" spans="2:18">
      <c r="B707" s="40" t="s">
        <v>78</v>
      </c>
      <c r="C707" s="1" t="s">
        <v>180</v>
      </c>
      <c r="D707" s="1" t="s">
        <v>70</v>
      </c>
      <c r="E707" s="1" t="s">
        <v>71</v>
      </c>
      <c r="F707" s="3">
        <v>43249.660601851851</v>
      </c>
      <c r="G707" s="3">
        <v>44111</v>
      </c>
      <c r="H707" s="1" t="s">
        <v>72</v>
      </c>
      <c r="I707" s="142">
        <v>6808226</v>
      </c>
      <c r="J707" s="142">
        <v>5239486</v>
      </c>
      <c r="K707" s="142">
        <v>5178660.2438493595</v>
      </c>
      <c r="L707" s="142">
        <v>6808226</v>
      </c>
      <c r="M707" s="143">
        <v>76.064752313599996</v>
      </c>
      <c r="N707" s="143">
        <v>13.8016977034</v>
      </c>
      <c r="O707" s="1" t="s">
        <v>73</v>
      </c>
      <c r="P707" s="143">
        <v>1.23601735E-2</v>
      </c>
      <c r="Q707" s="1"/>
      <c r="R707" s="144"/>
    </row>
    <row r="708" spans="2:18">
      <c r="B708" s="40" t="s">
        <v>78</v>
      </c>
      <c r="C708" s="1" t="s">
        <v>180</v>
      </c>
      <c r="D708" s="1" t="s">
        <v>70</v>
      </c>
      <c r="E708" s="1" t="s">
        <v>71</v>
      </c>
      <c r="F708" s="3">
        <v>43398.648726851854</v>
      </c>
      <c r="G708" s="3">
        <v>44530</v>
      </c>
      <c r="H708" s="1" t="s">
        <v>72</v>
      </c>
      <c r="I708" s="142">
        <v>161733700</v>
      </c>
      <c r="J708" s="142">
        <v>120795616</v>
      </c>
      <c r="K708" s="142">
        <v>123189404.57766609</v>
      </c>
      <c r="L708" s="142">
        <v>161733700</v>
      </c>
      <c r="M708" s="143">
        <v>76.168049440299995</v>
      </c>
      <c r="N708" s="143">
        <v>11.462226059900001</v>
      </c>
      <c r="O708" s="1" t="s">
        <v>73</v>
      </c>
      <c r="P708" s="143">
        <v>0.29402245840000002</v>
      </c>
      <c r="Q708" s="1"/>
      <c r="R708" s="144"/>
    </row>
    <row r="709" spans="2:18">
      <c r="B709" s="40" t="s">
        <v>78</v>
      </c>
      <c r="C709" s="1" t="s">
        <v>180</v>
      </c>
      <c r="D709" s="1" t="s">
        <v>70</v>
      </c>
      <c r="E709" s="1" t="s">
        <v>71</v>
      </c>
      <c r="F709" s="3">
        <v>43515.641087962962</v>
      </c>
      <c r="G709" s="3">
        <v>45454</v>
      </c>
      <c r="H709" s="1" t="s">
        <v>72</v>
      </c>
      <c r="I709" s="142">
        <v>71367663</v>
      </c>
      <c r="J709" s="142">
        <v>40556165</v>
      </c>
      <c r="K709" s="142">
        <v>41194105.521992885</v>
      </c>
      <c r="L709" s="142">
        <v>71367663</v>
      </c>
      <c r="M709" s="143">
        <v>57.720967438700001</v>
      </c>
      <c r="N709" s="143">
        <v>15.3057950634</v>
      </c>
      <c r="O709" s="1" t="s">
        <v>73</v>
      </c>
      <c r="P709" s="143">
        <v>9.8320080500000004E-2</v>
      </c>
      <c r="Q709" s="1"/>
      <c r="R709" s="144"/>
    </row>
    <row r="710" spans="2:18">
      <c r="B710" s="40" t="s">
        <v>78</v>
      </c>
      <c r="C710" s="1" t="s">
        <v>180</v>
      </c>
      <c r="D710" s="1" t="s">
        <v>70</v>
      </c>
      <c r="E710" s="1" t="s">
        <v>71</v>
      </c>
      <c r="F710" s="3">
        <v>43350.675682870366</v>
      </c>
      <c r="G710" s="3">
        <v>45799</v>
      </c>
      <c r="H710" s="1" t="s">
        <v>72</v>
      </c>
      <c r="I710" s="142">
        <v>51926020</v>
      </c>
      <c r="J710" s="142">
        <v>25087670</v>
      </c>
      <c r="K710" s="142">
        <v>25336833.081245258</v>
      </c>
      <c r="L710" s="142">
        <v>51926020</v>
      </c>
      <c r="M710" s="143">
        <v>48.794097990300003</v>
      </c>
      <c r="N710" s="143">
        <v>16.985104542199998</v>
      </c>
      <c r="O710" s="1" t="s">
        <v>73</v>
      </c>
      <c r="P710" s="143">
        <v>6.0472716599999997E-2</v>
      </c>
      <c r="Q710" s="1"/>
      <c r="R710" s="144"/>
    </row>
    <row r="711" spans="2:18">
      <c r="B711" s="40" t="s">
        <v>78</v>
      </c>
      <c r="C711" s="1" t="s">
        <v>180</v>
      </c>
      <c r="D711" s="1" t="s">
        <v>70</v>
      </c>
      <c r="E711" s="1" t="s">
        <v>71</v>
      </c>
      <c r="F711" s="3">
        <v>43230.580451388887</v>
      </c>
      <c r="G711" s="3">
        <v>45090</v>
      </c>
      <c r="H711" s="1" t="s">
        <v>72</v>
      </c>
      <c r="I711" s="142">
        <v>89556828</v>
      </c>
      <c r="J711" s="142">
        <v>53410340</v>
      </c>
      <c r="K711" s="142">
        <v>54325394.618459329</v>
      </c>
      <c r="L711" s="142">
        <v>89556828</v>
      </c>
      <c r="M711" s="143">
        <v>60.660248728799999</v>
      </c>
      <c r="N711" s="143">
        <v>14.195546039</v>
      </c>
      <c r="O711" s="1" t="s">
        <v>73</v>
      </c>
      <c r="P711" s="143">
        <v>0.12966120040000001</v>
      </c>
      <c r="Q711" s="1"/>
      <c r="R711" s="144"/>
    </row>
    <row r="712" spans="2:18">
      <c r="B712" s="40" t="s">
        <v>78</v>
      </c>
      <c r="C712" s="1" t="s">
        <v>180</v>
      </c>
      <c r="D712" s="1" t="s">
        <v>70</v>
      </c>
      <c r="E712" s="1" t="s">
        <v>71</v>
      </c>
      <c r="F712" s="3">
        <v>43301.644571759258</v>
      </c>
      <c r="G712" s="3">
        <v>45379</v>
      </c>
      <c r="H712" s="1" t="s">
        <v>72</v>
      </c>
      <c r="I712" s="142">
        <v>46503436</v>
      </c>
      <c r="J712" s="142">
        <v>26124111</v>
      </c>
      <c r="K712" s="142">
        <v>26782981.410695698</v>
      </c>
      <c r="L712" s="142">
        <v>46503436</v>
      </c>
      <c r="M712" s="143">
        <v>57.593553755199999</v>
      </c>
      <c r="N712" s="143">
        <v>14.7493546019</v>
      </c>
      <c r="O712" s="1" t="s">
        <v>73</v>
      </c>
      <c r="P712" s="143">
        <v>6.3924312799999994E-2</v>
      </c>
      <c r="Q712" s="1"/>
      <c r="R712" s="144"/>
    </row>
    <row r="713" spans="2:18" ht="15.75">
      <c r="B713" s="41" t="s">
        <v>163</v>
      </c>
      <c r="C713" s="13"/>
      <c r="D713" s="13"/>
      <c r="E713" s="13"/>
      <c r="F713" s="145"/>
      <c r="G713" s="145"/>
      <c r="H713" s="13"/>
      <c r="I713" s="146">
        <v>5220172714</v>
      </c>
      <c r="J713" s="146">
        <v>2855176124</v>
      </c>
      <c r="K713" s="146">
        <v>2884115910.0042968</v>
      </c>
      <c r="L713" s="146">
        <v>5220172714</v>
      </c>
      <c r="M713" s="147"/>
      <c r="N713" s="147"/>
      <c r="O713" s="13"/>
      <c r="P713" s="147">
        <v>6.8836670899999994</v>
      </c>
      <c r="Q713" s="13" t="s">
        <v>74</v>
      </c>
      <c r="R713" s="148">
        <v>3.2818701737733504</v>
      </c>
    </row>
    <row r="714" spans="2:18">
      <c r="B714" s="40" t="s">
        <v>78</v>
      </c>
      <c r="C714" s="1" t="s">
        <v>220</v>
      </c>
      <c r="D714" s="1" t="s">
        <v>70</v>
      </c>
      <c r="E714" s="1" t="s">
        <v>71</v>
      </c>
      <c r="F714" s="3">
        <v>43334.60564814815</v>
      </c>
      <c r="G714" s="3">
        <v>43874</v>
      </c>
      <c r="H714" s="1" t="s">
        <v>72</v>
      </c>
      <c r="I714" s="142">
        <v>12094246</v>
      </c>
      <c r="J714" s="142">
        <v>10023014</v>
      </c>
      <c r="K714" s="142">
        <v>10171332.269609518</v>
      </c>
      <c r="L714" s="142">
        <v>12094246</v>
      </c>
      <c r="M714" s="143">
        <v>84.1005902279</v>
      </c>
      <c r="N714" s="143">
        <v>14.7499374187</v>
      </c>
      <c r="O714" s="1" t="s">
        <v>73</v>
      </c>
      <c r="P714" s="143">
        <v>2.4276439399999999E-2</v>
      </c>
      <c r="Q714" s="1"/>
      <c r="R714" s="144"/>
    </row>
    <row r="715" spans="2:18">
      <c r="B715" s="40" t="s">
        <v>78</v>
      </c>
      <c r="C715" s="1" t="s">
        <v>220</v>
      </c>
      <c r="D715" s="1" t="s">
        <v>70</v>
      </c>
      <c r="E715" s="1" t="s">
        <v>71</v>
      </c>
      <c r="F715" s="3">
        <v>43517.602731481486</v>
      </c>
      <c r="G715" s="3">
        <v>44672</v>
      </c>
      <c r="H715" s="1" t="s">
        <v>72</v>
      </c>
      <c r="I715" s="142">
        <v>39343839</v>
      </c>
      <c r="J715" s="142">
        <v>29760894</v>
      </c>
      <c r="K715" s="142">
        <v>30083641.064135339</v>
      </c>
      <c r="L715" s="142">
        <v>39343839</v>
      </c>
      <c r="M715" s="143">
        <v>76.463410355400001</v>
      </c>
      <c r="N715" s="143">
        <v>10.916275542099999</v>
      </c>
      <c r="O715" s="1" t="s">
        <v>73</v>
      </c>
      <c r="P715" s="143">
        <v>7.1802166200000003E-2</v>
      </c>
      <c r="Q715" s="1"/>
      <c r="R715" s="144"/>
    </row>
    <row r="716" spans="2:18">
      <c r="B716" s="40" t="s">
        <v>78</v>
      </c>
      <c r="C716" s="1" t="s">
        <v>220</v>
      </c>
      <c r="D716" s="1" t="s">
        <v>70</v>
      </c>
      <c r="E716" s="1" t="s">
        <v>71</v>
      </c>
      <c r="F716" s="3">
        <v>43494.677442129629</v>
      </c>
      <c r="G716" s="3">
        <v>43790</v>
      </c>
      <c r="H716" s="1" t="s">
        <v>72</v>
      </c>
      <c r="I716" s="142">
        <v>160942320</v>
      </c>
      <c r="J716" s="142">
        <v>144948329</v>
      </c>
      <c r="K716" s="142">
        <v>143009997.73857227</v>
      </c>
      <c r="L716" s="142">
        <v>160942320</v>
      </c>
      <c r="M716" s="143">
        <v>88.857919867500001</v>
      </c>
      <c r="N716" s="143">
        <v>14.7559710982</v>
      </c>
      <c r="O716" s="1" t="s">
        <v>73</v>
      </c>
      <c r="P716" s="143">
        <v>0.34132928280000002</v>
      </c>
      <c r="Q716" s="1"/>
      <c r="R716" s="144"/>
    </row>
    <row r="717" spans="2:18">
      <c r="B717" s="40" t="s">
        <v>78</v>
      </c>
      <c r="C717" s="1" t="s">
        <v>220</v>
      </c>
      <c r="D717" s="1" t="s">
        <v>70</v>
      </c>
      <c r="E717" s="1" t="s">
        <v>71</v>
      </c>
      <c r="F717" s="3">
        <v>43388.565798611111</v>
      </c>
      <c r="G717" s="3">
        <v>44098</v>
      </c>
      <c r="H717" s="1" t="s">
        <v>72</v>
      </c>
      <c r="I717" s="142">
        <v>23115944</v>
      </c>
      <c r="J717" s="142">
        <v>18126492</v>
      </c>
      <c r="K717" s="142">
        <v>18022119.724797703</v>
      </c>
      <c r="L717" s="142">
        <v>23115944</v>
      </c>
      <c r="M717" s="143">
        <v>77.964022255800003</v>
      </c>
      <c r="N717" s="143">
        <v>15.0239842911</v>
      </c>
      <c r="O717" s="1" t="s">
        <v>73</v>
      </c>
      <c r="P717" s="143">
        <v>4.3014315800000001E-2</v>
      </c>
      <c r="Q717" s="1"/>
      <c r="R717" s="144"/>
    </row>
    <row r="718" spans="2:18">
      <c r="B718" s="40" t="s">
        <v>78</v>
      </c>
      <c r="C718" s="1" t="s">
        <v>220</v>
      </c>
      <c r="D718" s="1" t="s">
        <v>70</v>
      </c>
      <c r="E718" s="1" t="s">
        <v>71</v>
      </c>
      <c r="F718" s="3">
        <v>43250.668043981481</v>
      </c>
      <c r="G718" s="3">
        <v>44579</v>
      </c>
      <c r="H718" s="1" t="s">
        <v>72</v>
      </c>
      <c r="I718" s="142">
        <v>3196715</v>
      </c>
      <c r="J718" s="142">
        <v>2233508</v>
      </c>
      <c r="K718" s="142">
        <v>2222878.2329007457</v>
      </c>
      <c r="L718" s="142">
        <v>3196715</v>
      </c>
      <c r="M718" s="143">
        <v>69.536328165</v>
      </c>
      <c r="N718" s="143">
        <v>13.099631517700001</v>
      </c>
      <c r="O718" s="1" t="s">
        <v>73</v>
      </c>
      <c r="P718" s="143">
        <v>5.3054573000000001E-3</v>
      </c>
      <c r="Q718" s="1"/>
      <c r="R718" s="144"/>
    </row>
    <row r="719" spans="2:18">
      <c r="B719" s="40" t="s">
        <v>78</v>
      </c>
      <c r="C719" s="1" t="s">
        <v>220</v>
      </c>
      <c r="D719" s="1" t="s">
        <v>70</v>
      </c>
      <c r="E719" s="1" t="s">
        <v>71</v>
      </c>
      <c r="F719" s="3">
        <v>43553.495416666672</v>
      </c>
      <c r="G719" s="3">
        <v>45547</v>
      </c>
      <c r="H719" s="1" t="s">
        <v>72</v>
      </c>
      <c r="I719" s="142">
        <v>826721238</v>
      </c>
      <c r="J719" s="142">
        <v>480965479</v>
      </c>
      <c r="K719" s="142">
        <v>481309130.95727354</v>
      </c>
      <c r="L719" s="142">
        <v>826721238</v>
      </c>
      <c r="M719" s="143">
        <v>58.219035490300001</v>
      </c>
      <c r="N719" s="143">
        <v>13.9227591401</v>
      </c>
      <c r="O719" s="1" t="s">
        <v>73</v>
      </c>
      <c r="P719" s="143">
        <v>1.1487651427000001</v>
      </c>
      <c r="Q719" s="1"/>
      <c r="R719" s="144"/>
    </row>
    <row r="720" spans="2:18">
      <c r="B720" s="40" t="s">
        <v>78</v>
      </c>
      <c r="C720" s="1" t="s">
        <v>220</v>
      </c>
      <c r="D720" s="1" t="s">
        <v>70</v>
      </c>
      <c r="E720" s="1" t="s">
        <v>71</v>
      </c>
      <c r="F720" s="3">
        <v>43502.651122685187</v>
      </c>
      <c r="G720" s="3">
        <v>45183</v>
      </c>
      <c r="H720" s="1" t="s">
        <v>72</v>
      </c>
      <c r="I720" s="142">
        <v>224597337</v>
      </c>
      <c r="J720" s="142">
        <v>151300928</v>
      </c>
      <c r="K720" s="142">
        <v>149185436.60214636</v>
      </c>
      <c r="L720" s="142">
        <v>224597337</v>
      </c>
      <c r="M720" s="143">
        <v>66.423510890599999</v>
      </c>
      <c r="N720" s="143">
        <v>11.4627554577</v>
      </c>
      <c r="O720" s="1" t="s">
        <v>73</v>
      </c>
      <c r="P720" s="143">
        <v>0.35606851890000002</v>
      </c>
      <c r="Q720" s="1"/>
      <c r="R720" s="144"/>
    </row>
    <row r="721" spans="2:18">
      <c r="B721" s="40" t="s">
        <v>78</v>
      </c>
      <c r="C721" s="1" t="s">
        <v>220</v>
      </c>
      <c r="D721" s="1" t="s">
        <v>70</v>
      </c>
      <c r="E721" s="1" t="s">
        <v>71</v>
      </c>
      <c r="F721" s="3">
        <v>43469.626250000001</v>
      </c>
      <c r="G721" s="3">
        <v>43669</v>
      </c>
      <c r="H721" s="1" t="s">
        <v>72</v>
      </c>
      <c r="I721" s="142">
        <v>5523563</v>
      </c>
      <c r="J721" s="142">
        <v>5141350</v>
      </c>
      <c r="K721" s="142">
        <v>5130903.4825376496</v>
      </c>
      <c r="L721" s="142">
        <v>5523563</v>
      </c>
      <c r="M721" s="143">
        <v>92.891191474400003</v>
      </c>
      <c r="N721" s="143">
        <v>14.6751492477</v>
      </c>
      <c r="O721" s="1" t="s">
        <v>73</v>
      </c>
      <c r="P721" s="143">
        <v>1.2246190000000001E-2</v>
      </c>
      <c r="Q721" s="1"/>
      <c r="R721" s="144"/>
    </row>
    <row r="722" spans="2:18">
      <c r="B722" s="40" t="s">
        <v>78</v>
      </c>
      <c r="C722" s="1" t="s">
        <v>220</v>
      </c>
      <c r="D722" s="1" t="s">
        <v>70</v>
      </c>
      <c r="E722" s="1" t="s">
        <v>71</v>
      </c>
      <c r="F722" s="3">
        <v>43334.607592592598</v>
      </c>
      <c r="G722" s="3">
        <v>43669</v>
      </c>
      <c r="H722" s="1" t="s">
        <v>72</v>
      </c>
      <c r="I722" s="142">
        <v>3418848</v>
      </c>
      <c r="J722" s="142">
        <v>3033370</v>
      </c>
      <c r="K722" s="142">
        <v>3078044.4168301001</v>
      </c>
      <c r="L722" s="142">
        <v>3418848</v>
      </c>
      <c r="M722" s="143">
        <v>90.031625179900004</v>
      </c>
      <c r="N722" s="143">
        <v>14.7360238007</v>
      </c>
      <c r="O722" s="1" t="s">
        <v>73</v>
      </c>
      <c r="P722" s="143">
        <v>7.3465262E-3</v>
      </c>
      <c r="Q722" s="1"/>
      <c r="R722" s="144"/>
    </row>
    <row r="723" spans="2:18">
      <c r="B723" s="40" t="s">
        <v>78</v>
      </c>
      <c r="C723" s="1" t="s">
        <v>220</v>
      </c>
      <c r="D723" s="1" t="s">
        <v>70</v>
      </c>
      <c r="E723" s="1" t="s">
        <v>71</v>
      </c>
      <c r="F723" s="3">
        <v>43518.606481481482</v>
      </c>
      <c r="G723" s="3">
        <v>45183</v>
      </c>
      <c r="H723" s="1" t="s">
        <v>72</v>
      </c>
      <c r="I723" s="142">
        <v>11310663</v>
      </c>
      <c r="J723" s="142">
        <v>7656563</v>
      </c>
      <c r="K723" s="142">
        <v>7513679.8758495133</v>
      </c>
      <c r="L723" s="142">
        <v>11310663</v>
      </c>
      <c r="M723" s="143">
        <v>66.430056981199996</v>
      </c>
      <c r="N723" s="143">
        <v>11.459601925899999</v>
      </c>
      <c r="O723" s="1" t="s">
        <v>73</v>
      </c>
      <c r="P723" s="143">
        <v>1.7933284399999999E-2</v>
      </c>
      <c r="Q723" s="1"/>
      <c r="R723" s="144"/>
    </row>
    <row r="724" spans="2:18">
      <c r="B724" s="40" t="s">
        <v>78</v>
      </c>
      <c r="C724" s="1" t="s">
        <v>220</v>
      </c>
      <c r="D724" s="1" t="s">
        <v>70</v>
      </c>
      <c r="E724" s="1" t="s">
        <v>71</v>
      </c>
      <c r="F724" s="3">
        <v>43494.679988425924</v>
      </c>
      <c r="G724" s="3">
        <v>45462</v>
      </c>
      <c r="H724" s="1" t="s">
        <v>72</v>
      </c>
      <c r="I724" s="142">
        <v>871626713</v>
      </c>
      <c r="J724" s="142">
        <v>500941780</v>
      </c>
      <c r="K724" s="142">
        <v>512389747.75999904</v>
      </c>
      <c r="L724" s="142">
        <v>871626713</v>
      </c>
      <c r="M724" s="143">
        <v>58.785457136399998</v>
      </c>
      <c r="N724" s="143">
        <v>14.4769853739</v>
      </c>
      <c r="O724" s="1" t="s">
        <v>73</v>
      </c>
      <c r="P724" s="143">
        <v>1.222946842</v>
      </c>
      <c r="Q724" s="1"/>
      <c r="R724" s="144"/>
    </row>
    <row r="725" spans="2:18">
      <c r="B725" s="40" t="s">
        <v>78</v>
      </c>
      <c r="C725" s="1" t="s">
        <v>220</v>
      </c>
      <c r="D725" s="1" t="s">
        <v>70</v>
      </c>
      <c r="E725" s="1" t="s">
        <v>71</v>
      </c>
      <c r="F725" s="3">
        <v>43391.695856481485</v>
      </c>
      <c r="G725" s="3">
        <v>43669</v>
      </c>
      <c r="H725" s="1" t="s">
        <v>72</v>
      </c>
      <c r="I725" s="142">
        <v>11396164</v>
      </c>
      <c r="J725" s="142">
        <v>10329864</v>
      </c>
      <c r="K725" s="142">
        <v>10259820.277589215</v>
      </c>
      <c r="L725" s="142">
        <v>11396164</v>
      </c>
      <c r="M725" s="143">
        <v>90.028717361299996</v>
      </c>
      <c r="N725" s="143">
        <v>14.7481569044</v>
      </c>
      <c r="O725" s="1" t="s">
        <v>73</v>
      </c>
      <c r="P725" s="143">
        <v>2.44876383E-2</v>
      </c>
      <c r="Q725" s="1"/>
      <c r="R725" s="144"/>
    </row>
    <row r="726" spans="2:18">
      <c r="B726" s="40" t="s">
        <v>78</v>
      </c>
      <c r="C726" s="1" t="s">
        <v>220</v>
      </c>
      <c r="D726" s="1" t="s">
        <v>70</v>
      </c>
      <c r="E726" s="1" t="s">
        <v>71</v>
      </c>
      <c r="F726" s="3">
        <v>43321.658854166672</v>
      </c>
      <c r="G726" s="3">
        <v>45726</v>
      </c>
      <c r="H726" s="1" t="s">
        <v>72</v>
      </c>
      <c r="I726" s="142">
        <v>95808198</v>
      </c>
      <c r="J726" s="142">
        <v>51508562</v>
      </c>
      <c r="K726" s="142">
        <v>51274908.638154916</v>
      </c>
      <c r="L726" s="142">
        <v>95808198</v>
      </c>
      <c r="M726" s="143">
        <v>53.518289361999997</v>
      </c>
      <c r="N726" s="143">
        <v>14.1332265738</v>
      </c>
      <c r="O726" s="1" t="s">
        <v>73</v>
      </c>
      <c r="P726" s="143">
        <v>0.12238044939999999</v>
      </c>
      <c r="Q726" s="1"/>
      <c r="R726" s="144"/>
    </row>
    <row r="727" spans="2:18">
      <c r="B727" s="40" t="s">
        <v>78</v>
      </c>
      <c r="C727" s="1" t="s">
        <v>220</v>
      </c>
      <c r="D727" s="1" t="s">
        <v>70</v>
      </c>
      <c r="E727" s="1" t="s">
        <v>71</v>
      </c>
      <c r="F727" s="3">
        <v>43502.651701388888</v>
      </c>
      <c r="G727" s="3">
        <v>45183</v>
      </c>
      <c r="H727" s="1" t="s">
        <v>72</v>
      </c>
      <c r="I727" s="142">
        <v>29084543</v>
      </c>
      <c r="J727" s="142">
        <v>18547126</v>
      </c>
      <c r="K727" s="142">
        <v>18299183.087299671</v>
      </c>
      <c r="L727" s="142">
        <v>29084543</v>
      </c>
      <c r="M727" s="143">
        <v>62.917210310999998</v>
      </c>
      <c r="N727" s="143">
        <v>13.2208948915</v>
      </c>
      <c r="O727" s="1" t="s">
        <v>73</v>
      </c>
      <c r="P727" s="143">
        <v>4.3675597099999998E-2</v>
      </c>
      <c r="Q727" s="1"/>
      <c r="R727" s="144"/>
    </row>
    <row r="728" spans="2:18">
      <c r="B728" s="40" t="s">
        <v>78</v>
      </c>
      <c r="C728" s="1" t="s">
        <v>220</v>
      </c>
      <c r="D728" s="1" t="s">
        <v>70</v>
      </c>
      <c r="E728" s="1" t="s">
        <v>71</v>
      </c>
      <c r="F728" s="3">
        <v>43490.612858796296</v>
      </c>
      <c r="G728" s="3">
        <v>46037</v>
      </c>
      <c r="H728" s="1" t="s">
        <v>72</v>
      </c>
      <c r="I728" s="142">
        <v>1014835608</v>
      </c>
      <c r="J728" s="142">
        <v>500202054</v>
      </c>
      <c r="K728" s="142">
        <v>513272818.62967676</v>
      </c>
      <c r="L728" s="142">
        <v>1014835608</v>
      </c>
      <c r="M728" s="143">
        <v>50.576942174999999</v>
      </c>
      <c r="N728" s="143">
        <v>15.586735668299999</v>
      </c>
      <c r="O728" s="1" t="s">
        <v>73</v>
      </c>
      <c r="P728" s="143">
        <v>1.2250545124000001</v>
      </c>
      <c r="Q728" s="1"/>
      <c r="R728" s="144"/>
    </row>
    <row r="729" spans="2:18">
      <c r="B729" s="40" t="s">
        <v>78</v>
      </c>
      <c r="C729" s="1" t="s">
        <v>220</v>
      </c>
      <c r="D729" s="1" t="s">
        <v>70</v>
      </c>
      <c r="E729" s="1" t="s">
        <v>71</v>
      </c>
      <c r="F729" s="3">
        <v>43367.608576388884</v>
      </c>
      <c r="G729" s="3">
        <v>45911</v>
      </c>
      <c r="H729" s="1" t="s">
        <v>72</v>
      </c>
      <c r="I729" s="142">
        <v>1976931518</v>
      </c>
      <c r="J729" s="142">
        <v>1011150685</v>
      </c>
      <c r="K729" s="142">
        <v>1013329961.3862092</v>
      </c>
      <c r="L729" s="142">
        <v>1976931518</v>
      </c>
      <c r="M729" s="143">
        <v>51.257716929499999</v>
      </c>
      <c r="N729" s="143">
        <v>14.502918661900001</v>
      </c>
      <c r="O729" s="1" t="s">
        <v>73</v>
      </c>
      <c r="P729" s="143">
        <v>2.4185664946999998</v>
      </c>
      <c r="Q729" s="1"/>
      <c r="R729" s="144"/>
    </row>
    <row r="730" spans="2:18">
      <c r="B730" s="40" t="s">
        <v>78</v>
      </c>
      <c r="C730" s="1" t="s">
        <v>220</v>
      </c>
      <c r="D730" s="1" t="s">
        <v>70</v>
      </c>
      <c r="E730" s="1" t="s">
        <v>71</v>
      </c>
      <c r="F730" s="3">
        <v>43521.58315972222</v>
      </c>
      <c r="G730" s="3">
        <v>44672</v>
      </c>
      <c r="H730" s="1" t="s">
        <v>72</v>
      </c>
      <c r="I730" s="142">
        <v>15456504</v>
      </c>
      <c r="J730" s="142">
        <v>11703548</v>
      </c>
      <c r="K730" s="142">
        <v>11817098.541533697</v>
      </c>
      <c r="L730" s="142">
        <v>15456504</v>
      </c>
      <c r="M730" s="143">
        <v>76.453889841700004</v>
      </c>
      <c r="N730" s="143">
        <v>10.921691794699999</v>
      </c>
      <c r="O730" s="1" t="s">
        <v>73</v>
      </c>
      <c r="P730" s="143">
        <v>2.8204474E-2</v>
      </c>
      <c r="Q730" s="1"/>
      <c r="R730" s="144"/>
    </row>
    <row r="731" spans="2:18">
      <c r="B731" s="40" t="s">
        <v>78</v>
      </c>
      <c r="C731" s="1" t="s">
        <v>220</v>
      </c>
      <c r="D731" s="1" t="s">
        <v>70</v>
      </c>
      <c r="E731" s="1" t="s">
        <v>71</v>
      </c>
      <c r="F731" s="3">
        <v>43500.625381944439</v>
      </c>
      <c r="G731" s="3">
        <v>45183</v>
      </c>
      <c r="H731" s="1" t="s">
        <v>72</v>
      </c>
      <c r="I731" s="142">
        <v>340935528</v>
      </c>
      <c r="J731" s="142">
        <v>217263231</v>
      </c>
      <c r="K731" s="142">
        <v>214504724.21499094</v>
      </c>
      <c r="L731" s="142">
        <v>340935528</v>
      </c>
      <c r="M731" s="143">
        <v>62.916506670099999</v>
      </c>
      <c r="N731" s="143">
        <v>13.221262684999999</v>
      </c>
      <c r="O731" s="1" t="s">
        <v>73</v>
      </c>
      <c r="P731" s="143">
        <v>0.5119694065</v>
      </c>
      <c r="Q731" s="1"/>
      <c r="R731" s="144"/>
    </row>
    <row r="732" spans="2:18">
      <c r="B732" s="40" t="s">
        <v>78</v>
      </c>
      <c r="C732" s="1" t="s">
        <v>220</v>
      </c>
      <c r="D732" s="1" t="s">
        <v>70</v>
      </c>
      <c r="E732" s="1" t="s">
        <v>71</v>
      </c>
      <c r="F732" s="3">
        <v>43427.635891203703</v>
      </c>
      <c r="G732" s="3">
        <v>44215</v>
      </c>
      <c r="H732" s="1" t="s">
        <v>72</v>
      </c>
      <c r="I732" s="142">
        <v>17375476</v>
      </c>
      <c r="J732" s="142">
        <v>13646618</v>
      </c>
      <c r="K732" s="142">
        <v>13774923.881423404</v>
      </c>
      <c r="L732" s="142">
        <v>17375476</v>
      </c>
      <c r="M732" s="143">
        <v>79.277965573000003</v>
      </c>
      <c r="N732" s="143">
        <v>13.647975946700001</v>
      </c>
      <c r="O732" s="1" t="s">
        <v>73</v>
      </c>
      <c r="P732" s="143">
        <v>3.2877315999999997E-2</v>
      </c>
      <c r="Q732" s="1"/>
      <c r="R732" s="144"/>
    </row>
    <row r="733" spans="2:18">
      <c r="B733" s="40" t="s">
        <v>78</v>
      </c>
      <c r="C733" s="1" t="s">
        <v>220</v>
      </c>
      <c r="D733" s="1" t="s">
        <v>70</v>
      </c>
      <c r="E733" s="1" t="s">
        <v>71</v>
      </c>
      <c r="F733" s="3">
        <v>43325.621111111112</v>
      </c>
      <c r="G733" s="3">
        <v>43669</v>
      </c>
      <c r="H733" s="1" t="s">
        <v>72</v>
      </c>
      <c r="I733" s="142">
        <v>26211180</v>
      </c>
      <c r="J733" s="142">
        <v>23176438</v>
      </c>
      <c r="K733" s="142">
        <v>23598097.926030871</v>
      </c>
      <c r="L733" s="142">
        <v>26211180</v>
      </c>
      <c r="M733" s="143">
        <v>90.030658390900001</v>
      </c>
      <c r="N733" s="143">
        <v>14.7399985434</v>
      </c>
      <c r="O733" s="1" t="s">
        <v>73</v>
      </c>
      <c r="P733" s="143">
        <v>5.6322788399999997E-2</v>
      </c>
      <c r="Q733" s="1"/>
      <c r="R733" s="144"/>
    </row>
    <row r="734" spans="2:18">
      <c r="B734" s="40" t="s">
        <v>78</v>
      </c>
      <c r="C734" s="1" t="s">
        <v>220</v>
      </c>
      <c r="D734" s="1" t="s">
        <v>70</v>
      </c>
      <c r="E734" s="1" t="s">
        <v>71</v>
      </c>
      <c r="F734" s="3">
        <v>43507.661458333328</v>
      </c>
      <c r="G734" s="3">
        <v>44672</v>
      </c>
      <c r="H734" s="1" t="s">
        <v>72</v>
      </c>
      <c r="I734" s="142">
        <v>137703430</v>
      </c>
      <c r="J734" s="142">
        <v>103856909</v>
      </c>
      <c r="K734" s="142">
        <v>105282171.22691891</v>
      </c>
      <c r="L734" s="142">
        <v>137703430</v>
      </c>
      <c r="M734" s="143">
        <v>76.455736234699998</v>
      </c>
      <c r="N734" s="143">
        <v>10.9206421673</v>
      </c>
      <c r="O734" s="1" t="s">
        <v>73</v>
      </c>
      <c r="P734" s="143">
        <v>0.25128234780000003</v>
      </c>
      <c r="Q734" s="1"/>
      <c r="R734" s="144"/>
    </row>
    <row r="735" spans="2:18">
      <c r="B735" s="40" t="s">
        <v>78</v>
      </c>
      <c r="C735" s="1" t="s">
        <v>220</v>
      </c>
      <c r="D735" s="1" t="s">
        <v>70</v>
      </c>
      <c r="E735" s="1" t="s">
        <v>71</v>
      </c>
      <c r="F735" s="3">
        <v>43490.630671296298</v>
      </c>
      <c r="G735" s="3">
        <v>43790</v>
      </c>
      <c r="H735" s="1" t="s">
        <v>72</v>
      </c>
      <c r="I735" s="142">
        <v>183934080</v>
      </c>
      <c r="J735" s="142">
        <v>165411613</v>
      </c>
      <c r="K735" s="142">
        <v>163444799.87222448</v>
      </c>
      <c r="L735" s="142">
        <v>183934080</v>
      </c>
      <c r="M735" s="143">
        <v>88.860530833799999</v>
      </c>
      <c r="N735" s="143">
        <v>14.7505088766</v>
      </c>
      <c r="O735" s="1" t="s">
        <v>73</v>
      </c>
      <c r="P735" s="143">
        <v>0.39010207120000001</v>
      </c>
      <c r="Q735" s="1"/>
      <c r="R735" s="144"/>
    </row>
    <row r="736" spans="2:18">
      <c r="B736" s="40" t="s">
        <v>78</v>
      </c>
      <c r="C736" s="1" t="s">
        <v>220</v>
      </c>
      <c r="D736" s="1" t="s">
        <v>70</v>
      </c>
      <c r="E736" s="1" t="s">
        <v>71</v>
      </c>
      <c r="F736" s="3">
        <v>43385.653541666667</v>
      </c>
      <c r="G736" s="3">
        <v>44098</v>
      </c>
      <c r="H736" s="1" t="s">
        <v>72</v>
      </c>
      <c r="I736" s="142">
        <v>28252824</v>
      </c>
      <c r="J736" s="142">
        <v>22128837</v>
      </c>
      <c r="K736" s="142">
        <v>22026804.51849664</v>
      </c>
      <c r="L736" s="142">
        <v>28252824</v>
      </c>
      <c r="M736" s="143">
        <v>77.963195886199998</v>
      </c>
      <c r="N736" s="143">
        <v>15.0248758629</v>
      </c>
      <c r="O736" s="1" t="s">
        <v>73</v>
      </c>
      <c r="P736" s="143">
        <v>5.2572502E-2</v>
      </c>
      <c r="Q736" s="1"/>
      <c r="R736" s="144"/>
    </row>
    <row r="737" spans="2:18">
      <c r="B737" s="40" t="s">
        <v>78</v>
      </c>
      <c r="C737" s="1" t="s">
        <v>220</v>
      </c>
      <c r="D737" s="1" t="s">
        <v>70</v>
      </c>
      <c r="E737" s="1" t="s">
        <v>71</v>
      </c>
      <c r="F737" s="3">
        <v>43245.668506944443</v>
      </c>
      <c r="G737" s="3">
        <v>43669</v>
      </c>
      <c r="H737" s="1" t="s">
        <v>72</v>
      </c>
      <c r="I737" s="142">
        <v>10570685</v>
      </c>
      <c r="J737" s="142">
        <v>9250262</v>
      </c>
      <c r="K737" s="142">
        <v>9274682.4162234869</v>
      </c>
      <c r="L737" s="142">
        <v>10570685</v>
      </c>
      <c r="M737" s="143">
        <v>87.739653733200001</v>
      </c>
      <c r="N737" s="143">
        <v>13.0939012762</v>
      </c>
      <c r="O737" s="1" t="s">
        <v>73</v>
      </c>
      <c r="P737" s="143">
        <v>2.2136359299999998E-2</v>
      </c>
      <c r="Q737" s="1"/>
      <c r="R737" s="144"/>
    </row>
    <row r="738" spans="2:18">
      <c r="B738" s="40" t="s">
        <v>78</v>
      </c>
      <c r="C738" s="1" t="s">
        <v>220</v>
      </c>
      <c r="D738" s="1" t="s">
        <v>70</v>
      </c>
      <c r="E738" s="1" t="s">
        <v>71</v>
      </c>
      <c r="F738" s="3">
        <v>43525.633472222224</v>
      </c>
      <c r="G738" s="3">
        <v>45309</v>
      </c>
      <c r="H738" s="1" t="s">
        <v>72</v>
      </c>
      <c r="I738" s="142">
        <v>842808220</v>
      </c>
      <c r="J738" s="142">
        <v>506780824</v>
      </c>
      <c r="K738" s="142">
        <v>512441965.11409998</v>
      </c>
      <c r="L738" s="142">
        <v>842808220</v>
      </c>
      <c r="M738" s="143">
        <v>60.801728430499999</v>
      </c>
      <c r="N738" s="143">
        <v>14.471739428299999</v>
      </c>
      <c r="O738" s="1" t="s">
        <v>73</v>
      </c>
      <c r="P738" s="143">
        <v>1.2230714718</v>
      </c>
      <c r="Q738" s="1"/>
      <c r="R738" s="144"/>
    </row>
    <row r="739" spans="2:18">
      <c r="B739" s="40" t="s">
        <v>78</v>
      </c>
      <c r="C739" s="1" t="s">
        <v>220</v>
      </c>
      <c r="D739" s="1" t="s">
        <v>70</v>
      </c>
      <c r="E739" s="1" t="s">
        <v>71</v>
      </c>
      <c r="F739" s="3">
        <v>43501.670254629629</v>
      </c>
      <c r="G739" s="3">
        <v>45183</v>
      </c>
      <c r="H739" s="1" t="s">
        <v>72</v>
      </c>
      <c r="I739" s="142">
        <v>164812442</v>
      </c>
      <c r="J739" s="142">
        <v>105064052</v>
      </c>
      <c r="K739" s="142">
        <v>103694804.03597642</v>
      </c>
      <c r="L739" s="142">
        <v>164812442</v>
      </c>
      <c r="M739" s="143">
        <v>62.916854321000002</v>
      </c>
      <c r="N739" s="143">
        <v>13.221081499</v>
      </c>
      <c r="O739" s="1" t="s">
        <v>73</v>
      </c>
      <c r="P739" s="143">
        <v>0.24749369730000001</v>
      </c>
      <c r="Q739" s="1"/>
      <c r="R739" s="144"/>
    </row>
    <row r="740" spans="2:18">
      <c r="B740" s="40" t="s">
        <v>78</v>
      </c>
      <c r="C740" s="1" t="s">
        <v>220</v>
      </c>
      <c r="D740" s="1" t="s">
        <v>70</v>
      </c>
      <c r="E740" s="1" t="s">
        <v>71</v>
      </c>
      <c r="F740" s="3">
        <v>43448.648726851854</v>
      </c>
      <c r="G740" s="3">
        <v>44545</v>
      </c>
      <c r="H740" s="1" t="s">
        <v>72</v>
      </c>
      <c r="I740" s="142">
        <v>31667942</v>
      </c>
      <c r="J740" s="142">
        <v>23837333</v>
      </c>
      <c r="K740" s="142">
        <v>22849777.939703871</v>
      </c>
      <c r="L740" s="142">
        <v>31667942</v>
      </c>
      <c r="M740" s="143">
        <v>72.154287574799994</v>
      </c>
      <c r="N740" s="143">
        <v>12.5534990597</v>
      </c>
      <c r="O740" s="1" t="s">
        <v>73</v>
      </c>
      <c r="P740" s="143">
        <v>5.45367348E-2</v>
      </c>
      <c r="Q740" s="1"/>
      <c r="R740" s="144"/>
    </row>
    <row r="741" spans="2:18" ht="15.75">
      <c r="B741" s="41" t="s">
        <v>182</v>
      </c>
      <c r="C741" s="13"/>
      <c r="D741" s="13"/>
      <c r="E741" s="13"/>
      <c r="F741" s="145"/>
      <c r="G741" s="145"/>
      <c r="H741" s="13"/>
      <c r="I741" s="146">
        <v>7109675768</v>
      </c>
      <c r="J741" s="146">
        <v>4147989663</v>
      </c>
      <c r="K741" s="146">
        <v>4171263453.8312035</v>
      </c>
      <c r="L741" s="146">
        <v>7109675768</v>
      </c>
      <c r="M741" s="147"/>
      <c r="N741" s="147"/>
      <c r="O741" s="13"/>
      <c r="P741" s="147">
        <v>9.9557680266999977</v>
      </c>
      <c r="Q741" s="13" t="s">
        <v>74</v>
      </c>
      <c r="R741" s="148">
        <v>6.3158284603223542</v>
      </c>
    </row>
    <row r="742" spans="2:18">
      <c r="B742" s="40" t="s">
        <v>78</v>
      </c>
      <c r="C742" s="1" t="s">
        <v>109</v>
      </c>
      <c r="D742" s="1" t="s">
        <v>70</v>
      </c>
      <c r="E742" s="1" t="s">
        <v>71</v>
      </c>
      <c r="F742" s="3">
        <v>43544.464212962965</v>
      </c>
      <c r="G742" s="3">
        <v>45362</v>
      </c>
      <c r="H742" s="1" t="s">
        <v>72</v>
      </c>
      <c r="I742" s="142">
        <v>5800986307</v>
      </c>
      <c r="J742" s="142">
        <v>4007890410</v>
      </c>
      <c r="K742" s="142">
        <v>4018654438.9425235</v>
      </c>
      <c r="L742" s="142">
        <v>5800986307</v>
      </c>
      <c r="M742" s="143">
        <v>69.275365020099997</v>
      </c>
      <c r="N742" s="143">
        <v>9.3077654769000002</v>
      </c>
      <c r="O742" s="1" t="s">
        <v>73</v>
      </c>
      <c r="P742" s="143">
        <v>9.5915282781000002</v>
      </c>
      <c r="Q742" s="1"/>
      <c r="R742" s="144"/>
    </row>
    <row r="743" spans="2:18" ht="15.75">
      <c r="B743" s="41" t="s">
        <v>110</v>
      </c>
      <c r="C743" s="13"/>
      <c r="D743" s="13"/>
      <c r="E743" s="13"/>
      <c r="F743" s="145"/>
      <c r="G743" s="145"/>
      <c r="H743" s="13"/>
      <c r="I743" s="146">
        <v>5800986307</v>
      </c>
      <c r="J743" s="146">
        <v>4007890410</v>
      </c>
      <c r="K743" s="146">
        <v>4018654438.9425235</v>
      </c>
      <c r="L743" s="146">
        <v>5800986307</v>
      </c>
      <c r="M743" s="147"/>
      <c r="N743" s="147"/>
      <c r="O743" s="13"/>
      <c r="P743" s="147">
        <v>9.5915282781000002</v>
      </c>
      <c r="Q743" s="13" t="s">
        <v>74</v>
      </c>
      <c r="R743" s="148"/>
    </row>
    <row r="744" spans="2:18">
      <c r="B744" s="40" t="s">
        <v>78</v>
      </c>
      <c r="C744" s="1" t="s">
        <v>166</v>
      </c>
      <c r="D744" s="1" t="s">
        <v>70</v>
      </c>
      <c r="E744" s="1" t="s">
        <v>71</v>
      </c>
      <c r="F744" s="3">
        <v>43308.549340277779</v>
      </c>
      <c r="G744" s="3">
        <v>44529</v>
      </c>
      <c r="H744" s="1" t="s">
        <v>72</v>
      </c>
      <c r="I744" s="142">
        <v>90143777</v>
      </c>
      <c r="J744" s="142">
        <v>68898903</v>
      </c>
      <c r="K744" s="142">
        <v>68356001.104613528</v>
      </c>
      <c r="L744" s="142">
        <v>90143777</v>
      </c>
      <c r="M744" s="143">
        <v>75.829972272600003</v>
      </c>
      <c r="N744" s="143">
        <v>10.185681853</v>
      </c>
      <c r="O744" s="1" t="s">
        <v>73</v>
      </c>
      <c r="P744" s="143">
        <v>0.16314876719999999</v>
      </c>
      <c r="Q744" s="1"/>
      <c r="R744" s="144"/>
    </row>
    <row r="745" spans="2:18">
      <c r="B745" s="40" t="s">
        <v>78</v>
      </c>
      <c r="C745" s="1" t="s">
        <v>166</v>
      </c>
      <c r="D745" s="1" t="s">
        <v>70</v>
      </c>
      <c r="E745" s="1" t="s">
        <v>71</v>
      </c>
      <c r="F745" s="3">
        <v>43550.531875000001</v>
      </c>
      <c r="G745" s="3">
        <v>44529</v>
      </c>
      <c r="H745" s="1" t="s">
        <v>72</v>
      </c>
      <c r="I745" s="142">
        <v>126302298</v>
      </c>
      <c r="J745" s="142">
        <v>103322096</v>
      </c>
      <c r="K745" s="142">
        <v>100979575.37989144</v>
      </c>
      <c r="L745" s="142">
        <v>126302298</v>
      </c>
      <c r="M745" s="143">
        <v>79.950703177099996</v>
      </c>
      <c r="N745" s="143">
        <v>9.4703393842000008</v>
      </c>
      <c r="O745" s="1" t="s">
        <v>73</v>
      </c>
      <c r="P745" s="143">
        <v>0.241013122</v>
      </c>
      <c r="Q745" s="1"/>
      <c r="R745" s="144"/>
    </row>
    <row r="746" spans="2:18">
      <c r="B746" s="40" t="s">
        <v>78</v>
      </c>
      <c r="C746" s="1" t="s">
        <v>166</v>
      </c>
      <c r="D746" s="1" t="s">
        <v>70</v>
      </c>
      <c r="E746" s="1" t="s">
        <v>71</v>
      </c>
      <c r="F746" s="3">
        <v>43312.553946759261</v>
      </c>
      <c r="G746" s="3">
        <v>44529</v>
      </c>
      <c r="H746" s="1" t="s">
        <v>72</v>
      </c>
      <c r="I746" s="142">
        <v>83515562</v>
      </c>
      <c r="J746" s="142">
        <v>63901848</v>
      </c>
      <c r="K746" s="142">
        <v>63330760.960666388</v>
      </c>
      <c r="L746" s="142">
        <v>83515562</v>
      </c>
      <c r="M746" s="143">
        <v>75.831089971799997</v>
      </c>
      <c r="N746" s="143">
        <v>10.184955313</v>
      </c>
      <c r="O746" s="1" t="s">
        <v>73</v>
      </c>
      <c r="P746" s="143">
        <v>0.15115476929999999</v>
      </c>
      <c r="Q746" s="1"/>
      <c r="R746" s="144"/>
    </row>
    <row r="747" spans="2:18">
      <c r="B747" s="40" t="s">
        <v>78</v>
      </c>
      <c r="C747" s="1" t="s">
        <v>166</v>
      </c>
      <c r="D747" s="1" t="s">
        <v>70</v>
      </c>
      <c r="E747" s="1" t="s">
        <v>71</v>
      </c>
      <c r="F747" s="3">
        <v>43319.667986111112</v>
      </c>
      <c r="G747" s="3">
        <v>44529</v>
      </c>
      <c r="H747" s="1" t="s">
        <v>72</v>
      </c>
      <c r="I747" s="142">
        <v>39769313</v>
      </c>
      <c r="J747" s="142">
        <v>30486986</v>
      </c>
      <c r="K747" s="142">
        <v>30158225.048095606</v>
      </c>
      <c r="L747" s="142">
        <v>39769313</v>
      </c>
      <c r="M747" s="143">
        <v>75.832904249799995</v>
      </c>
      <c r="N747" s="143">
        <v>10.1837772433</v>
      </c>
      <c r="O747" s="1" t="s">
        <v>73</v>
      </c>
      <c r="P747" s="143">
        <v>7.1980179599999999E-2</v>
      </c>
      <c r="Q747" s="1"/>
      <c r="R747" s="144"/>
    </row>
    <row r="748" spans="2:18">
      <c r="B748" s="149" t="s">
        <v>78</v>
      </c>
      <c r="C748" s="121" t="s">
        <v>166</v>
      </c>
      <c r="D748" s="121" t="s">
        <v>70</v>
      </c>
      <c r="E748" s="121" t="s">
        <v>71</v>
      </c>
      <c r="F748" s="150">
        <v>43224.641319444447</v>
      </c>
      <c r="G748" s="150">
        <v>44162</v>
      </c>
      <c r="H748" s="121" t="s">
        <v>72</v>
      </c>
      <c r="I748" s="151">
        <v>30334659</v>
      </c>
      <c r="J748" s="151">
        <v>25695684</v>
      </c>
      <c r="K748" s="151">
        <v>25375685.846259162</v>
      </c>
      <c r="L748" s="151">
        <v>30334659</v>
      </c>
      <c r="M748" s="152">
        <v>83.652451297599995</v>
      </c>
      <c r="N748" s="152">
        <v>8.6694671503999992</v>
      </c>
      <c r="O748" s="121" t="s">
        <v>73</v>
      </c>
      <c r="P748" s="152">
        <v>6.0565448500000001E-2</v>
      </c>
      <c r="Q748" s="121"/>
      <c r="R748" s="153"/>
    </row>
    <row r="749" spans="2:18">
      <c r="B749" s="137" t="s">
        <v>78</v>
      </c>
      <c r="C749" s="122" t="s">
        <v>166</v>
      </c>
      <c r="D749" s="122" t="s">
        <v>70</v>
      </c>
      <c r="E749" s="122" t="s">
        <v>71</v>
      </c>
      <c r="F749" s="138">
        <v>43321.69731481481</v>
      </c>
      <c r="G749" s="138">
        <v>44529</v>
      </c>
      <c r="H749" s="122" t="s">
        <v>72</v>
      </c>
      <c r="I749" s="139">
        <v>18559012</v>
      </c>
      <c r="J749" s="139">
        <v>14234931</v>
      </c>
      <c r="K749" s="139">
        <v>14073927.95031395</v>
      </c>
      <c r="L749" s="139">
        <v>18559012</v>
      </c>
      <c r="M749" s="140">
        <v>75.8333900011</v>
      </c>
      <c r="N749" s="140">
        <v>10.1834616331</v>
      </c>
      <c r="O749" s="122" t="s">
        <v>73</v>
      </c>
      <c r="P749" s="140">
        <v>3.3590964299999998E-2</v>
      </c>
      <c r="Q749" s="122"/>
      <c r="R749" s="141"/>
    </row>
    <row r="750" spans="2:18" ht="15.75">
      <c r="B750" s="41" t="s">
        <v>167</v>
      </c>
      <c r="C750" s="13"/>
      <c r="D750" s="13"/>
      <c r="E750" s="13"/>
      <c r="F750" s="145"/>
      <c r="G750" s="145"/>
      <c r="H750" s="13"/>
      <c r="I750" s="146">
        <v>388624621</v>
      </c>
      <c r="J750" s="146">
        <v>306540448</v>
      </c>
      <c r="K750" s="146">
        <v>302274176.28984004</v>
      </c>
      <c r="L750" s="146">
        <v>388624621</v>
      </c>
      <c r="M750" s="147"/>
      <c r="N750" s="147"/>
      <c r="O750" s="13"/>
      <c r="P750" s="147">
        <v>0.72145325090000001</v>
      </c>
      <c r="Q750" s="13" t="s">
        <v>74</v>
      </c>
      <c r="R750" s="148">
        <v>5.1814696425252452E-2</v>
      </c>
    </row>
    <row r="751" spans="2:18">
      <c r="B751" s="40" t="s">
        <v>69</v>
      </c>
      <c r="C751" s="1" t="s">
        <v>181</v>
      </c>
      <c r="D751" s="1" t="s">
        <v>70</v>
      </c>
      <c r="E751" s="1" t="s">
        <v>71</v>
      </c>
      <c r="F751" s="3">
        <v>43265.694826388892</v>
      </c>
      <c r="G751" s="3">
        <v>44354</v>
      </c>
      <c r="H751" s="1" t="s">
        <v>72</v>
      </c>
      <c r="I751" s="142">
        <v>189195205</v>
      </c>
      <c r="J751" s="142">
        <v>150037431</v>
      </c>
      <c r="K751" s="142">
        <v>150714005.59786394</v>
      </c>
      <c r="L751" s="142">
        <v>189195205</v>
      </c>
      <c r="M751" s="143">
        <v>79.660584208700001</v>
      </c>
      <c r="N751" s="143">
        <v>9.0413193995000007</v>
      </c>
      <c r="O751" s="1" t="s">
        <v>73</v>
      </c>
      <c r="P751" s="143">
        <v>0.35971683269999999</v>
      </c>
      <c r="Q751" s="1"/>
      <c r="R751" s="144"/>
    </row>
    <row r="752" spans="2:18">
      <c r="B752" s="40" t="s">
        <v>69</v>
      </c>
      <c r="C752" s="1" t="s">
        <v>181</v>
      </c>
      <c r="D752" s="1" t="s">
        <v>70</v>
      </c>
      <c r="E752" s="1" t="s">
        <v>71</v>
      </c>
      <c r="F752" s="3">
        <v>43445.607002314813</v>
      </c>
      <c r="G752" s="3">
        <v>43647</v>
      </c>
      <c r="H752" s="1" t="s">
        <v>72</v>
      </c>
      <c r="I752" s="142">
        <v>160356165</v>
      </c>
      <c r="J752" s="142">
        <v>152078644</v>
      </c>
      <c r="K752" s="142">
        <v>149955530.6134088</v>
      </c>
      <c r="L752" s="142">
        <v>160356165</v>
      </c>
      <c r="M752" s="143">
        <v>93.514041454799994</v>
      </c>
      <c r="N752" s="143">
        <v>10.3812896138</v>
      </c>
      <c r="O752" s="1" t="s">
        <v>73</v>
      </c>
      <c r="P752" s="143">
        <v>0.35790654170000002</v>
      </c>
      <c r="Q752" s="1"/>
      <c r="R752" s="144"/>
    </row>
    <row r="753" spans="2:18">
      <c r="B753" s="40" t="s">
        <v>69</v>
      </c>
      <c r="C753" s="1" t="s">
        <v>181</v>
      </c>
      <c r="D753" s="1" t="s">
        <v>70</v>
      </c>
      <c r="E753" s="1" t="s">
        <v>71</v>
      </c>
      <c r="F753" s="3">
        <v>43507.678206018521</v>
      </c>
      <c r="G753" s="3">
        <v>45126</v>
      </c>
      <c r="H753" s="1" t="s">
        <v>72</v>
      </c>
      <c r="I753" s="142">
        <v>212532534</v>
      </c>
      <c r="J753" s="142">
        <v>147001628</v>
      </c>
      <c r="K753" s="142">
        <v>148914855.26410523</v>
      </c>
      <c r="L753" s="142">
        <v>212532534</v>
      </c>
      <c r="M753" s="143">
        <v>70.066851630399995</v>
      </c>
      <c r="N753" s="143">
        <v>10.332669683100001</v>
      </c>
      <c r="O753" s="1" t="s">
        <v>73</v>
      </c>
      <c r="P753" s="143">
        <v>0.35542270850000002</v>
      </c>
      <c r="Q753" s="1"/>
      <c r="R753" s="144"/>
    </row>
    <row r="754" spans="2:18">
      <c r="B754" s="40" t="s">
        <v>69</v>
      </c>
      <c r="C754" s="1" t="s">
        <v>181</v>
      </c>
      <c r="D754" s="1" t="s">
        <v>70</v>
      </c>
      <c r="E754" s="1" t="s">
        <v>71</v>
      </c>
      <c r="F754" s="3">
        <v>43272.675486111111</v>
      </c>
      <c r="G754" s="3">
        <v>44354</v>
      </c>
      <c r="H754" s="1" t="s">
        <v>72</v>
      </c>
      <c r="I754" s="142">
        <v>189195205</v>
      </c>
      <c r="J754" s="142">
        <v>150286697</v>
      </c>
      <c r="K754" s="142">
        <v>150714005.82815212</v>
      </c>
      <c r="L754" s="142">
        <v>189195205</v>
      </c>
      <c r="M754" s="143">
        <v>79.660584330399999</v>
      </c>
      <c r="N754" s="143">
        <v>9.0413193164999992</v>
      </c>
      <c r="O754" s="1" t="s">
        <v>73</v>
      </c>
      <c r="P754" s="143">
        <v>0.35971683329999998</v>
      </c>
      <c r="Q754" s="1"/>
      <c r="R754" s="144"/>
    </row>
    <row r="755" spans="2:18">
      <c r="B755" s="40" t="s">
        <v>69</v>
      </c>
      <c r="C755" s="1" t="s">
        <v>181</v>
      </c>
      <c r="D755" s="1" t="s">
        <v>70</v>
      </c>
      <c r="E755" s="1" t="s">
        <v>71</v>
      </c>
      <c r="F755" s="3">
        <v>43469.716273148151</v>
      </c>
      <c r="G755" s="3">
        <v>44564</v>
      </c>
      <c r="H755" s="1" t="s">
        <v>72</v>
      </c>
      <c r="I755" s="142">
        <v>650000000</v>
      </c>
      <c r="J755" s="142">
        <v>500000000</v>
      </c>
      <c r="K755" s="142">
        <v>511772399.51906145</v>
      </c>
      <c r="L755" s="142">
        <v>650000000</v>
      </c>
      <c r="M755" s="143">
        <v>78.734215310600007</v>
      </c>
      <c r="N755" s="143">
        <v>10.3812683588</v>
      </c>
      <c r="O755" s="1" t="s">
        <v>73</v>
      </c>
      <c r="P755" s="143">
        <v>1.2214733852999999</v>
      </c>
      <c r="Q755" s="1"/>
      <c r="R755" s="144"/>
    </row>
    <row r="756" spans="2:18">
      <c r="B756" s="40" t="s">
        <v>69</v>
      </c>
      <c r="C756" s="1" t="s">
        <v>181</v>
      </c>
      <c r="D756" s="1" t="s">
        <v>70</v>
      </c>
      <c r="E756" s="1" t="s">
        <v>71</v>
      </c>
      <c r="F756" s="3">
        <v>43265.694016203706</v>
      </c>
      <c r="G756" s="3">
        <v>44354</v>
      </c>
      <c r="H756" s="1" t="s">
        <v>72</v>
      </c>
      <c r="I756" s="142">
        <v>63065068</v>
      </c>
      <c r="J756" s="142">
        <v>50012477</v>
      </c>
      <c r="K756" s="142">
        <v>50238001.593659207</v>
      </c>
      <c r="L756" s="142">
        <v>63065068</v>
      </c>
      <c r="M756" s="143">
        <v>79.660584197999995</v>
      </c>
      <c r="N756" s="143">
        <v>9.0413196800000009</v>
      </c>
      <c r="O756" s="1" t="s">
        <v>73</v>
      </c>
      <c r="P756" s="143">
        <v>0.11990561030000001</v>
      </c>
      <c r="Q756" s="1"/>
      <c r="R756" s="144"/>
    </row>
    <row r="757" spans="2:18">
      <c r="B757" s="40" t="s">
        <v>69</v>
      </c>
      <c r="C757" s="1" t="s">
        <v>181</v>
      </c>
      <c r="D757" s="1" t="s">
        <v>70</v>
      </c>
      <c r="E757" s="1" t="s">
        <v>71</v>
      </c>
      <c r="F757" s="3">
        <v>43357.607037037036</v>
      </c>
      <c r="G757" s="3">
        <v>43843</v>
      </c>
      <c r="H757" s="1" t="s">
        <v>72</v>
      </c>
      <c r="I757" s="142">
        <v>103758904</v>
      </c>
      <c r="J757" s="142">
        <v>91776636</v>
      </c>
      <c r="K757" s="142">
        <v>92224273.354030579</v>
      </c>
      <c r="L757" s="142">
        <v>103758904</v>
      </c>
      <c r="M757" s="143">
        <v>88.883237773999994</v>
      </c>
      <c r="N757" s="143">
        <v>10.3812889077</v>
      </c>
      <c r="O757" s="1" t="s">
        <v>73</v>
      </c>
      <c r="P757" s="143">
        <v>0.22011639450000001</v>
      </c>
      <c r="Q757" s="1"/>
      <c r="R757" s="144"/>
    </row>
    <row r="758" spans="2:18">
      <c r="B758" s="40" t="s">
        <v>69</v>
      </c>
      <c r="C758" s="1" t="s">
        <v>181</v>
      </c>
      <c r="D758" s="1" t="s">
        <v>70</v>
      </c>
      <c r="E758" s="1" t="s">
        <v>71</v>
      </c>
      <c r="F758" s="3">
        <v>43469.716840277775</v>
      </c>
      <c r="G758" s="3">
        <v>44564</v>
      </c>
      <c r="H758" s="1" t="s">
        <v>72</v>
      </c>
      <c r="I758" s="142">
        <v>650000000</v>
      </c>
      <c r="J758" s="142">
        <v>500000000</v>
      </c>
      <c r="K758" s="142">
        <v>511772399.51906145</v>
      </c>
      <c r="L758" s="142">
        <v>650000000</v>
      </c>
      <c r="M758" s="143">
        <v>78.734215310600007</v>
      </c>
      <c r="N758" s="143">
        <v>10.3812683588</v>
      </c>
      <c r="O758" s="1" t="s">
        <v>73</v>
      </c>
      <c r="P758" s="143">
        <v>1.2214733852999999</v>
      </c>
      <c r="Q758" s="1"/>
      <c r="R758" s="144"/>
    </row>
    <row r="759" spans="2:18">
      <c r="B759" s="40" t="s">
        <v>69</v>
      </c>
      <c r="C759" s="1" t="s">
        <v>181</v>
      </c>
      <c r="D759" s="1" t="s">
        <v>70</v>
      </c>
      <c r="E759" s="1" t="s">
        <v>71</v>
      </c>
      <c r="F759" s="3">
        <v>43265.694456018522</v>
      </c>
      <c r="G759" s="3">
        <v>44354</v>
      </c>
      <c r="H759" s="1" t="s">
        <v>72</v>
      </c>
      <c r="I759" s="142">
        <v>189195205</v>
      </c>
      <c r="J759" s="142">
        <v>150037431</v>
      </c>
      <c r="K759" s="142">
        <v>150714005.59786394</v>
      </c>
      <c r="L759" s="142">
        <v>189195205</v>
      </c>
      <c r="M759" s="143">
        <v>79.660584208700001</v>
      </c>
      <c r="N759" s="143">
        <v>9.0413193995000007</v>
      </c>
      <c r="O759" s="1" t="s">
        <v>73</v>
      </c>
      <c r="P759" s="143">
        <v>0.35971683269999999</v>
      </c>
      <c r="Q759" s="1"/>
      <c r="R759" s="144"/>
    </row>
    <row r="760" spans="2:18">
      <c r="B760" s="40" t="s">
        <v>69</v>
      </c>
      <c r="C760" s="1" t="s">
        <v>181</v>
      </c>
      <c r="D760" s="1" t="s">
        <v>70</v>
      </c>
      <c r="E760" s="1" t="s">
        <v>71</v>
      </c>
      <c r="F760" s="3">
        <v>43424.607314814813</v>
      </c>
      <c r="G760" s="3">
        <v>44235</v>
      </c>
      <c r="H760" s="1" t="s">
        <v>72</v>
      </c>
      <c r="I760" s="142">
        <v>119235617</v>
      </c>
      <c r="J760" s="142">
        <v>98061496</v>
      </c>
      <c r="K760" s="142">
        <v>99325699.882689655</v>
      </c>
      <c r="L760" s="142">
        <v>119235617</v>
      </c>
      <c r="M760" s="143">
        <v>83.302038754700007</v>
      </c>
      <c r="N760" s="143">
        <v>10.004859876399999</v>
      </c>
      <c r="O760" s="1" t="s">
        <v>73</v>
      </c>
      <c r="P760" s="143">
        <v>0.2370657327</v>
      </c>
      <c r="Q760" s="1"/>
      <c r="R760" s="144"/>
    </row>
    <row r="761" spans="2:18">
      <c r="B761" s="40" t="s">
        <v>69</v>
      </c>
      <c r="C761" s="1" t="s">
        <v>181</v>
      </c>
      <c r="D761" s="1" t="s">
        <v>70</v>
      </c>
      <c r="E761" s="1" t="s">
        <v>71</v>
      </c>
      <c r="F761" s="3">
        <v>43469.717268518521</v>
      </c>
      <c r="G761" s="3">
        <v>44564</v>
      </c>
      <c r="H761" s="1" t="s">
        <v>72</v>
      </c>
      <c r="I761" s="142">
        <v>650000000</v>
      </c>
      <c r="J761" s="142">
        <v>500000000</v>
      </c>
      <c r="K761" s="142">
        <v>511772399.51906145</v>
      </c>
      <c r="L761" s="142">
        <v>650000000</v>
      </c>
      <c r="M761" s="143">
        <v>78.734215310600007</v>
      </c>
      <c r="N761" s="143">
        <v>10.3812683588</v>
      </c>
      <c r="O761" s="1" t="s">
        <v>73</v>
      </c>
      <c r="P761" s="143">
        <v>1.2214733852999999</v>
      </c>
      <c r="Q761" s="1"/>
      <c r="R761" s="144"/>
    </row>
    <row r="762" spans="2:18" ht="15.75">
      <c r="B762" s="41" t="s">
        <v>168</v>
      </c>
      <c r="C762" s="13"/>
      <c r="D762" s="13"/>
      <c r="E762" s="13"/>
      <c r="F762" s="145"/>
      <c r="G762" s="145"/>
      <c r="H762" s="13"/>
      <c r="I762" s="146">
        <v>3176533903</v>
      </c>
      <c r="J762" s="146">
        <v>2489292440</v>
      </c>
      <c r="K762" s="146">
        <v>2528117576.2889576</v>
      </c>
      <c r="L762" s="146">
        <v>3176533903</v>
      </c>
      <c r="M762" s="147"/>
      <c r="N762" s="147"/>
      <c r="O762" s="13"/>
      <c r="P762" s="147">
        <v>6.0339876422999996</v>
      </c>
      <c r="Q762" s="13" t="s">
        <v>74</v>
      </c>
      <c r="R762" s="148">
        <v>2.2891620976263458</v>
      </c>
    </row>
    <row r="763" spans="2:18">
      <c r="B763" s="40" t="s">
        <v>78</v>
      </c>
      <c r="C763" s="1" t="s">
        <v>169</v>
      </c>
      <c r="D763" s="1" t="s">
        <v>70</v>
      </c>
      <c r="E763" s="1" t="s">
        <v>71</v>
      </c>
      <c r="F763" s="3">
        <v>43269.603969907403</v>
      </c>
      <c r="G763" s="3">
        <v>43875</v>
      </c>
      <c r="H763" s="1" t="s">
        <v>72</v>
      </c>
      <c r="I763" s="142">
        <v>1215751</v>
      </c>
      <c r="J763" s="142">
        <v>1008219</v>
      </c>
      <c r="K763" s="142">
        <v>1012622.3844174547</v>
      </c>
      <c r="L763" s="142">
        <v>1215751</v>
      </c>
      <c r="M763" s="143">
        <v>83.291922804699993</v>
      </c>
      <c r="N763" s="143">
        <v>13.0938650303</v>
      </c>
      <c r="O763" s="1" t="s">
        <v>73</v>
      </c>
      <c r="P763" s="143">
        <v>2.4168776999999998E-3</v>
      </c>
      <c r="Q763" s="1"/>
      <c r="R763" s="144"/>
    </row>
    <row r="764" spans="2:18">
      <c r="B764" s="40" t="s">
        <v>78</v>
      </c>
      <c r="C764" s="1" t="s">
        <v>169</v>
      </c>
      <c r="D764" s="1" t="s">
        <v>70</v>
      </c>
      <c r="E764" s="1" t="s">
        <v>71</v>
      </c>
      <c r="F764" s="3">
        <v>43257.663981481484</v>
      </c>
      <c r="G764" s="3">
        <v>43875</v>
      </c>
      <c r="H764" s="1" t="s">
        <v>72</v>
      </c>
      <c r="I764" s="142">
        <v>1215751</v>
      </c>
      <c r="J764" s="142">
        <v>1004110</v>
      </c>
      <c r="K764" s="142">
        <v>1012600.849680822</v>
      </c>
      <c r="L764" s="142">
        <v>1215751</v>
      </c>
      <c r="M764" s="143">
        <v>83.290151493300002</v>
      </c>
      <c r="N764" s="143">
        <v>13.0967485651</v>
      </c>
      <c r="O764" s="1" t="s">
        <v>73</v>
      </c>
      <c r="P764" s="143">
        <v>2.4168263000000001E-3</v>
      </c>
      <c r="Q764" s="1"/>
      <c r="R764" s="144"/>
    </row>
    <row r="765" spans="2:18">
      <c r="B765" s="40" t="s">
        <v>78</v>
      </c>
      <c r="C765" s="1" t="s">
        <v>169</v>
      </c>
      <c r="D765" s="1" t="s">
        <v>70</v>
      </c>
      <c r="E765" s="1" t="s">
        <v>71</v>
      </c>
      <c r="F765" s="3">
        <v>43264.54042824074</v>
      </c>
      <c r="G765" s="3">
        <v>43875</v>
      </c>
      <c r="H765" s="1" t="s">
        <v>72</v>
      </c>
      <c r="I765" s="142">
        <v>9726027</v>
      </c>
      <c r="J765" s="142">
        <v>8052056</v>
      </c>
      <c r="K765" s="142">
        <v>8100917.0800921191</v>
      </c>
      <c r="L765" s="142">
        <v>9726027</v>
      </c>
      <c r="M765" s="143">
        <v>83.291122676200004</v>
      </c>
      <c r="N765" s="143">
        <v>13.095061194299999</v>
      </c>
      <c r="O765" s="1" t="s">
        <v>73</v>
      </c>
      <c r="P765" s="143">
        <v>1.9334873499999999E-2</v>
      </c>
      <c r="Q765" s="1"/>
      <c r="R765" s="144"/>
    </row>
    <row r="766" spans="2:18" ht="15.75">
      <c r="B766" s="41" t="s">
        <v>170</v>
      </c>
      <c r="C766" s="13"/>
      <c r="D766" s="13"/>
      <c r="E766" s="13"/>
      <c r="F766" s="145"/>
      <c r="G766" s="145"/>
      <c r="H766" s="13"/>
      <c r="I766" s="146">
        <v>12157529</v>
      </c>
      <c r="J766" s="146">
        <v>10064385</v>
      </c>
      <c r="K766" s="146">
        <v>10126140.314190395</v>
      </c>
      <c r="L766" s="146">
        <v>12157529</v>
      </c>
      <c r="M766" s="147"/>
      <c r="N766" s="147"/>
      <c r="O766" s="13"/>
      <c r="P766" s="147">
        <v>2.4168577499999996E-2</v>
      </c>
      <c r="Q766" s="13" t="s">
        <v>74</v>
      </c>
      <c r="R766" s="148">
        <v>7.5492457998586051E-3</v>
      </c>
    </row>
    <row r="767" spans="2:18">
      <c r="B767" s="40" t="s">
        <v>69</v>
      </c>
      <c r="C767" s="1" t="s">
        <v>171</v>
      </c>
      <c r="D767" s="1" t="s">
        <v>70</v>
      </c>
      <c r="E767" s="1" t="s">
        <v>71</v>
      </c>
      <c r="F767" s="3">
        <v>43404.607939814814</v>
      </c>
      <c r="G767" s="3">
        <v>44501</v>
      </c>
      <c r="H767" s="1" t="s">
        <v>72</v>
      </c>
      <c r="I767" s="142">
        <v>325205482</v>
      </c>
      <c r="J767" s="142">
        <v>253282135</v>
      </c>
      <c r="K767" s="142">
        <v>263196401.53375816</v>
      </c>
      <c r="L767" s="142">
        <v>325205482</v>
      </c>
      <c r="M767" s="143">
        <v>80.932338506400001</v>
      </c>
      <c r="N767" s="143">
        <v>9.7256250023999993</v>
      </c>
      <c r="O767" s="1" t="s">
        <v>73</v>
      </c>
      <c r="P767" s="143">
        <v>0.62818432550000003</v>
      </c>
      <c r="Q767" s="1"/>
      <c r="R767" s="144"/>
    </row>
    <row r="768" spans="2:18">
      <c r="B768" s="40" t="s">
        <v>69</v>
      </c>
      <c r="C768" s="1" t="s">
        <v>171</v>
      </c>
      <c r="D768" s="1" t="s">
        <v>70</v>
      </c>
      <c r="E768" s="1" t="s">
        <v>71</v>
      </c>
      <c r="F768" s="3">
        <v>43432.646516203706</v>
      </c>
      <c r="G768" s="3">
        <v>44207</v>
      </c>
      <c r="H768" s="1" t="s">
        <v>72</v>
      </c>
      <c r="I768" s="142">
        <v>123815070</v>
      </c>
      <c r="J768" s="142">
        <v>100857527</v>
      </c>
      <c r="K768" s="142">
        <v>99685880.245447621</v>
      </c>
      <c r="L768" s="142">
        <v>123815070</v>
      </c>
      <c r="M768" s="143">
        <v>80.511912035799995</v>
      </c>
      <c r="N768" s="143">
        <v>11.302500246499999</v>
      </c>
      <c r="O768" s="1" t="s">
        <v>73</v>
      </c>
      <c r="P768" s="143">
        <v>0.23792539360000001</v>
      </c>
      <c r="Q768" s="1"/>
      <c r="R768" s="144"/>
    </row>
    <row r="769" spans="2:18">
      <c r="B769" s="40" t="s">
        <v>69</v>
      </c>
      <c r="C769" s="1" t="s">
        <v>171</v>
      </c>
      <c r="D769" s="1" t="s">
        <v>70</v>
      </c>
      <c r="E769" s="1" t="s">
        <v>71</v>
      </c>
      <c r="F769" s="3">
        <v>43404.606516203705</v>
      </c>
      <c r="G769" s="3">
        <v>44501</v>
      </c>
      <c r="H769" s="1" t="s">
        <v>72</v>
      </c>
      <c r="I769" s="142">
        <v>325205482</v>
      </c>
      <c r="J769" s="142">
        <v>253282135</v>
      </c>
      <c r="K769" s="142">
        <v>263196401.53375816</v>
      </c>
      <c r="L769" s="142">
        <v>325205482</v>
      </c>
      <c r="M769" s="143">
        <v>80.932338506400001</v>
      </c>
      <c r="N769" s="143">
        <v>9.7256250023999993</v>
      </c>
      <c r="O769" s="1" t="s">
        <v>73</v>
      </c>
      <c r="P769" s="143">
        <v>0.62818432550000003</v>
      </c>
      <c r="Q769" s="1"/>
      <c r="R769" s="144"/>
    </row>
    <row r="770" spans="2:18">
      <c r="B770" s="40" t="s">
        <v>69</v>
      </c>
      <c r="C770" s="1" t="s">
        <v>171</v>
      </c>
      <c r="D770" s="1" t="s">
        <v>70</v>
      </c>
      <c r="E770" s="1" t="s">
        <v>71</v>
      </c>
      <c r="F770" s="3">
        <v>43404.60837962963</v>
      </c>
      <c r="G770" s="3">
        <v>44501</v>
      </c>
      <c r="H770" s="1" t="s">
        <v>72</v>
      </c>
      <c r="I770" s="142">
        <v>325205482</v>
      </c>
      <c r="J770" s="142">
        <v>253282135</v>
      </c>
      <c r="K770" s="142">
        <v>263196401.53375816</v>
      </c>
      <c r="L770" s="142">
        <v>325205482</v>
      </c>
      <c r="M770" s="143">
        <v>80.932338506400001</v>
      </c>
      <c r="N770" s="143">
        <v>9.7256250023999993</v>
      </c>
      <c r="O770" s="1" t="s">
        <v>73</v>
      </c>
      <c r="P770" s="143">
        <v>0.62818432550000003</v>
      </c>
      <c r="Q770" s="1"/>
      <c r="R770" s="144"/>
    </row>
    <row r="771" spans="2:18">
      <c r="B771" s="40" t="s">
        <v>69</v>
      </c>
      <c r="C771" s="1" t="s">
        <v>171</v>
      </c>
      <c r="D771" s="1" t="s">
        <v>70</v>
      </c>
      <c r="E771" s="1" t="s">
        <v>71</v>
      </c>
      <c r="F771" s="3">
        <v>43294.652025462958</v>
      </c>
      <c r="G771" s="3">
        <v>44183</v>
      </c>
      <c r="H771" s="1" t="s">
        <v>72</v>
      </c>
      <c r="I771" s="142">
        <v>318825340</v>
      </c>
      <c r="J771" s="142">
        <v>257181004</v>
      </c>
      <c r="K771" s="142">
        <v>254764553.54230779</v>
      </c>
      <c r="L771" s="142">
        <v>318825340</v>
      </c>
      <c r="M771" s="143">
        <v>79.907247505000001</v>
      </c>
      <c r="N771" s="143">
        <v>10.3812889959</v>
      </c>
      <c r="O771" s="1" t="s">
        <v>73</v>
      </c>
      <c r="P771" s="143">
        <v>0.60805960219999999</v>
      </c>
      <c r="Q771" s="1"/>
      <c r="R771" s="144"/>
    </row>
    <row r="772" spans="2:18">
      <c r="B772" s="40" t="s">
        <v>69</v>
      </c>
      <c r="C772" s="1" t="s">
        <v>171</v>
      </c>
      <c r="D772" s="1" t="s">
        <v>70</v>
      </c>
      <c r="E772" s="1" t="s">
        <v>71</v>
      </c>
      <c r="F772" s="3">
        <v>43404.607037037036</v>
      </c>
      <c r="G772" s="3">
        <v>44501</v>
      </c>
      <c r="H772" s="1" t="s">
        <v>72</v>
      </c>
      <c r="I772" s="142">
        <v>325205482</v>
      </c>
      <c r="J772" s="142">
        <v>253282135</v>
      </c>
      <c r="K772" s="142">
        <v>263196401.53375816</v>
      </c>
      <c r="L772" s="142">
        <v>325205482</v>
      </c>
      <c r="M772" s="143">
        <v>80.932338506400001</v>
      </c>
      <c r="N772" s="143">
        <v>9.7256250023999993</v>
      </c>
      <c r="O772" s="1" t="s">
        <v>73</v>
      </c>
      <c r="P772" s="143">
        <v>0.62818432550000003</v>
      </c>
      <c r="Q772" s="1"/>
      <c r="R772" s="144"/>
    </row>
    <row r="773" spans="2:18">
      <c r="B773" s="40" t="s">
        <v>69</v>
      </c>
      <c r="C773" s="1" t="s">
        <v>171</v>
      </c>
      <c r="D773" s="1" t="s">
        <v>70</v>
      </c>
      <c r="E773" s="1" t="s">
        <v>71</v>
      </c>
      <c r="F773" s="3">
        <v>43412.649756944447</v>
      </c>
      <c r="G773" s="3">
        <v>43710</v>
      </c>
      <c r="H773" s="1" t="s">
        <v>72</v>
      </c>
      <c r="I773" s="142">
        <v>138678540</v>
      </c>
      <c r="J773" s="142">
        <v>130185280</v>
      </c>
      <c r="K773" s="142">
        <v>130789899.62275466</v>
      </c>
      <c r="L773" s="142">
        <v>138678540</v>
      </c>
      <c r="M773" s="143">
        <v>94.311563723399999</v>
      </c>
      <c r="N773" s="143">
        <v>8.2999511345000005</v>
      </c>
      <c r="O773" s="1" t="s">
        <v>73</v>
      </c>
      <c r="P773" s="143">
        <v>0.31216294900000002</v>
      </c>
      <c r="Q773" s="1"/>
      <c r="R773" s="144"/>
    </row>
    <row r="774" spans="2:18">
      <c r="B774" s="40" t="s">
        <v>69</v>
      </c>
      <c r="C774" s="1" t="s">
        <v>171</v>
      </c>
      <c r="D774" s="1" t="s">
        <v>70</v>
      </c>
      <c r="E774" s="1" t="s">
        <v>71</v>
      </c>
      <c r="F774" s="3">
        <v>43346.676990740743</v>
      </c>
      <c r="G774" s="3">
        <v>43853</v>
      </c>
      <c r="H774" s="1" t="s">
        <v>72</v>
      </c>
      <c r="I774" s="142">
        <v>78674368</v>
      </c>
      <c r="J774" s="142">
        <v>70422494</v>
      </c>
      <c r="K774" s="142">
        <v>70929231.662018448</v>
      </c>
      <c r="L774" s="142">
        <v>78674368</v>
      </c>
      <c r="M774" s="143">
        <v>90.155451470599999</v>
      </c>
      <c r="N774" s="143">
        <v>8.7747965480999994</v>
      </c>
      <c r="O774" s="1" t="s">
        <v>73</v>
      </c>
      <c r="P774" s="143">
        <v>0.16929042829999999</v>
      </c>
      <c r="Q774" s="1"/>
      <c r="R774" s="144"/>
    </row>
    <row r="775" spans="2:18">
      <c r="B775" s="40" t="s">
        <v>69</v>
      </c>
      <c r="C775" s="1" t="s">
        <v>171</v>
      </c>
      <c r="D775" s="1" t="s">
        <v>70</v>
      </c>
      <c r="E775" s="1" t="s">
        <v>71</v>
      </c>
      <c r="F775" s="3">
        <v>43404.607476851852</v>
      </c>
      <c r="G775" s="3">
        <v>44501</v>
      </c>
      <c r="H775" s="1" t="s">
        <v>72</v>
      </c>
      <c r="I775" s="142">
        <v>325205482</v>
      </c>
      <c r="J775" s="142">
        <v>253282135</v>
      </c>
      <c r="K775" s="142">
        <v>263196401.53375816</v>
      </c>
      <c r="L775" s="142">
        <v>325205482</v>
      </c>
      <c r="M775" s="143">
        <v>80.932338506400001</v>
      </c>
      <c r="N775" s="143">
        <v>9.7256250023999993</v>
      </c>
      <c r="O775" s="1" t="s">
        <v>73</v>
      </c>
      <c r="P775" s="143">
        <v>0.62818432550000003</v>
      </c>
      <c r="Q775" s="1"/>
      <c r="R775" s="144"/>
    </row>
    <row r="776" spans="2:18">
      <c r="B776" s="40" t="s">
        <v>69</v>
      </c>
      <c r="C776" s="1" t="s">
        <v>171</v>
      </c>
      <c r="D776" s="1" t="s">
        <v>70</v>
      </c>
      <c r="E776" s="1" t="s">
        <v>71</v>
      </c>
      <c r="F776" s="3">
        <v>43432.645891203705</v>
      </c>
      <c r="G776" s="3">
        <v>43622</v>
      </c>
      <c r="H776" s="1" t="s">
        <v>72</v>
      </c>
      <c r="I776" s="142">
        <v>53509589</v>
      </c>
      <c r="J776" s="142">
        <v>50800000</v>
      </c>
      <c r="K776" s="142">
        <v>52537990.786297522</v>
      </c>
      <c r="L776" s="142">
        <v>53509589</v>
      </c>
      <c r="M776" s="143">
        <v>98.184254015299999</v>
      </c>
      <c r="N776" s="143">
        <v>10.497926704999999</v>
      </c>
      <c r="O776" s="1" t="s">
        <v>73</v>
      </c>
      <c r="P776" s="143">
        <v>0.12539511219999999</v>
      </c>
      <c r="Q776" s="1"/>
      <c r="R776" s="144"/>
    </row>
    <row r="777" spans="2:18">
      <c r="B777" s="40" t="s">
        <v>69</v>
      </c>
      <c r="C777" s="1" t="s">
        <v>171</v>
      </c>
      <c r="D777" s="1" t="s">
        <v>70</v>
      </c>
      <c r="E777" s="1" t="s">
        <v>71</v>
      </c>
      <c r="F777" s="3">
        <v>43404.605925925927</v>
      </c>
      <c r="G777" s="3">
        <v>44501</v>
      </c>
      <c r="H777" s="1" t="s">
        <v>72</v>
      </c>
      <c r="I777" s="142">
        <v>325205482</v>
      </c>
      <c r="J777" s="142">
        <v>253282135</v>
      </c>
      <c r="K777" s="142">
        <v>263196401.53375816</v>
      </c>
      <c r="L777" s="142">
        <v>325205482</v>
      </c>
      <c r="M777" s="143">
        <v>80.932338506400001</v>
      </c>
      <c r="N777" s="143">
        <v>9.7256250023999993</v>
      </c>
      <c r="O777" s="1" t="s">
        <v>73</v>
      </c>
      <c r="P777" s="143">
        <v>0.62818432550000003</v>
      </c>
      <c r="Q777" s="1"/>
      <c r="R777" s="144"/>
    </row>
    <row r="778" spans="2:18" ht="15.75">
      <c r="B778" s="41" t="s">
        <v>172</v>
      </c>
      <c r="C778" s="13"/>
      <c r="D778" s="13"/>
      <c r="E778" s="13"/>
      <c r="F778" s="145"/>
      <c r="G778" s="145"/>
      <c r="H778" s="13"/>
      <c r="I778" s="146">
        <v>2664735799</v>
      </c>
      <c r="J778" s="146">
        <v>2129139115</v>
      </c>
      <c r="K778" s="146">
        <v>2187885965.0613751</v>
      </c>
      <c r="L778" s="146">
        <v>2664735799</v>
      </c>
      <c r="M778" s="147"/>
      <c r="N778" s="147"/>
      <c r="O778" s="13"/>
      <c r="P778" s="147">
        <v>5.2219394383000006</v>
      </c>
      <c r="Q778" s="13" t="s">
        <v>74</v>
      </c>
      <c r="R778" s="148">
        <v>2.5513826359859229</v>
      </c>
    </row>
    <row r="779" spans="2:18">
      <c r="B779" s="40" t="s">
        <v>105</v>
      </c>
      <c r="C779" s="1" t="s">
        <v>85</v>
      </c>
      <c r="D779" s="1" t="s">
        <v>70</v>
      </c>
      <c r="E779" s="1" t="s">
        <v>71</v>
      </c>
      <c r="F779" s="3">
        <v>43430.55086805555</v>
      </c>
      <c r="G779" s="3">
        <v>43832</v>
      </c>
      <c r="H779" s="1" t="s">
        <v>72</v>
      </c>
      <c r="I779" s="142">
        <v>4897535</v>
      </c>
      <c r="J779" s="142">
        <v>4358547</v>
      </c>
      <c r="K779" s="142">
        <v>4350413.3418228487</v>
      </c>
      <c r="L779" s="142">
        <v>4897535</v>
      </c>
      <c r="M779" s="143">
        <v>88.828631991899996</v>
      </c>
      <c r="N779" s="143">
        <v>12.2826077714</v>
      </c>
      <c r="O779" s="1" t="s">
        <v>73</v>
      </c>
      <c r="P779" s="143">
        <v>1.03833542E-2</v>
      </c>
      <c r="Q779" s="1"/>
      <c r="R779" s="144"/>
    </row>
    <row r="780" spans="2:18">
      <c r="B780" s="40" t="s">
        <v>105</v>
      </c>
      <c r="C780" s="1" t="s">
        <v>85</v>
      </c>
      <c r="D780" s="1" t="s">
        <v>70</v>
      </c>
      <c r="E780" s="1" t="s">
        <v>71</v>
      </c>
      <c r="F780" s="3">
        <v>43266.661539351851</v>
      </c>
      <c r="G780" s="3">
        <v>45468</v>
      </c>
      <c r="H780" s="1" t="s">
        <v>72</v>
      </c>
      <c r="I780" s="142">
        <v>18570200</v>
      </c>
      <c r="J780" s="142">
        <v>11018000</v>
      </c>
      <c r="K780" s="142">
        <v>11001305.273859592</v>
      </c>
      <c r="L780" s="142">
        <v>18570200</v>
      </c>
      <c r="M780" s="143">
        <v>59.241716695900003</v>
      </c>
      <c r="N780" s="143">
        <v>12.551191727200001</v>
      </c>
      <c r="O780" s="1" t="s">
        <v>73</v>
      </c>
      <c r="P780" s="143">
        <v>2.6257378500000001E-2</v>
      </c>
      <c r="Q780" s="1"/>
      <c r="R780" s="144"/>
    </row>
    <row r="781" spans="2:18">
      <c r="B781" s="40" t="s">
        <v>69</v>
      </c>
      <c r="C781" s="1" t="s">
        <v>85</v>
      </c>
      <c r="D781" s="1" t="s">
        <v>70</v>
      </c>
      <c r="E781" s="1" t="s">
        <v>71</v>
      </c>
      <c r="F781" s="3">
        <v>43531.635289351849</v>
      </c>
      <c r="G781" s="3">
        <v>43578</v>
      </c>
      <c r="H781" s="1" t="s">
        <v>72</v>
      </c>
      <c r="I781" s="142">
        <v>101446577</v>
      </c>
      <c r="J781" s="142">
        <v>100000000</v>
      </c>
      <c r="K781" s="142">
        <v>100059313.36998385</v>
      </c>
      <c r="L781" s="142">
        <v>101446577</v>
      </c>
      <c r="M781" s="143">
        <v>98.632518049400005</v>
      </c>
      <c r="N781" s="143">
        <v>11.8603020792</v>
      </c>
      <c r="O781" s="1" t="s">
        <v>73</v>
      </c>
      <c r="P781" s="143">
        <v>0.23881668559999999</v>
      </c>
      <c r="Q781" s="1"/>
      <c r="R781" s="144"/>
    </row>
    <row r="782" spans="2:18">
      <c r="B782" s="40" t="s">
        <v>69</v>
      </c>
      <c r="C782" s="1" t="s">
        <v>85</v>
      </c>
      <c r="D782" s="1" t="s">
        <v>70</v>
      </c>
      <c r="E782" s="1" t="s">
        <v>71</v>
      </c>
      <c r="F782" s="3">
        <v>43504.696192129632</v>
      </c>
      <c r="G782" s="3">
        <v>44600</v>
      </c>
      <c r="H782" s="1" t="s">
        <v>72</v>
      </c>
      <c r="I782" s="142">
        <v>650136986</v>
      </c>
      <c r="J782" s="142">
        <v>500000000</v>
      </c>
      <c r="K782" s="142">
        <v>506948220.49204087</v>
      </c>
      <c r="L782" s="142">
        <v>650136986</v>
      </c>
      <c r="M782" s="143">
        <v>77.975600743900003</v>
      </c>
      <c r="N782" s="143">
        <v>10.3812638096</v>
      </c>
      <c r="O782" s="1" t="s">
        <v>73</v>
      </c>
      <c r="P782" s="143">
        <v>1.2099592702999999</v>
      </c>
      <c r="Q782" s="1"/>
      <c r="R782" s="144"/>
    </row>
    <row r="783" spans="2:18">
      <c r="B783" s="40" t="s">
        <v>105</v>
      </c>
      <c r="C783" s="1" t="s">
        <v>85</v>
      </c>
      <c r="D783" s="1" t="s">
        <v>70</v>
      </c>
      <c r="E783" s="1" t="s">
        <v>71</v>
      </c>
      <c r="F783" s="3">
        <v>43280.53288194444</v>
      </c>
      <c r="G783" s="3">
        <v>44021</v>
      </c>
      <c r="H783" s="1" t="s">
        <v>72</v>
      </c>
      <c r="I783" s="142">
        <v>29481699</v>
      </c>
      <c r="J783" s="142">
        <v>24857980</v>
      </c>
      <c r="K783" s="142">
        <v>23817112.301647142</v>
      </c>
      <c r="L783" s="142">
        <v>29481699</v>
      </c>
      <c r="M783" s="143">
        <v>80.786091404199993</v>
      </c>
      <c r="N783" s="143">
        <v>10.384007281400001</v>
      </c>
      <c r="O783" s="1" t="s">
        <v>73</v>
      </c>
      <c r="P783" s="143">
        <v>5.6845521199999999E-2</v>
      </c>
      <c r="Q783" s="1"/>
      <c r="R783" s="144"/>
    </row>
    <row r="784" spans="2:18">
      <c r="B784" s="40" t="s">
        <v>69</v>
      </c>
      <c r="C784" s="1" t="s">
        <v>85</v>
      </c>
      <c r="D784" s="1" t="s">
        <v>70</v>
      </c>
      <c r="E784" s="1" t="s">
        <v>71</v>
      </c>
      <c r="F784" s="3">
        <v>43544.613622685181</v>
      </c>
      <c r="G784" s="3">
        <v>44260</v>
      </c>
      <c r="H784" s="1" t="s">
        <v>72</v>
      </c>
      <c r="I784" s="142">
        <v>178092123</v>
      </c>
      <c r="J784" s="142">
        <v>151530947</v>
      </c>
      <c r="K784" s="142">
        <v>151937938.76900065</v>
      </c>
      <c r="L784" s="142">
        <v>178092123</v>
      </c>
      <c r="M784" s="143">
        <v>85.314238614000004</v>
      </c>
      <c r="N784" s="143">
        <v>9.3083317584999996</v>
      </c>
      <c r="O784" s="1" t="s">
        <v>73</v>
      </c>
      <c r="P784" s="143">
        <v>0.36263805669999999</v>
      </c>
      <c r="Q784" s="1"/>
      <c r="R784" s="144"/>
    </row>
    <row r="785" spans="2:18">
      <c r="B785" s="40" t="s">
        <v>69</v>
      </c>
      <c r="C785" s="1" t="s">
        <v>85</v>
      </c>
      <c r="D785" s="1" t="s">
        <v>70</v>
      </c>
      <c r="E785" s="1" t="s">
        <v>71</v>
      </c>
      <c r="F785" s="3">
        <v>43504.697199074071</v>
      </c>
      <c r="G785" s="3">
        <v>44600</v>
      </c>
      <c r="H785" s="1" t="s">
        <v>72</v>
      </c>
      <c r="I785" s="142">
        <v>650136986</v>
      </c>
      <c r="J785" s="142">
        <v>500000000</v>
      </c>
      <c r="K785" s="142">
        <v>506948220.49204087</v>
      </c>
      <c r="L785" s="142">
        <v>650136986</v>
      </c>
      <c r="M785" s="143">
        <v>77.975600743900003</v>
      </c>
      <c r="N785" s="143">
        <v>10.3812638096</v>
      </c>
      <c r="O785" s="1" t="s">
        <v>73</v>
      </c>
      <c r="P785" s="143">
        <v>1.2099592702999999</v>
      </c>
      <c r="Q785" s="1"/>
      <c r="R785" s="144"/>
    </row>
    <row r="786" spans="2:18">
      <c r="B786" s="40" t="s">
        <v>105</v>
      </c>
      <c r="C786" s="1" t="s">
        <v>85</v>
      </c>
      <c r="D786" s="1" t="s">
        <v>70</v>
      </c>
      <c r="E786" s="1" t="s">
        <v>71</v>
      </c>
      <c r="F786" s="3">
        <v>43430.553379629629</v>
      </c>
      <c r="G786" s="3">
        <v>43690</v>
      </c>
      <c r="H786" s="1" t="s">
        <v>72</v>
      </c>
      <c r="I786" s="142">
        <v>6785343</v>
      </c>
      <c r="J786" s="142">
        <v>6269371</v>
      </c>
      <c r="K786" s="142">
        <v>6257340.937893576</v>
      </c>
      <c r="L786" s="142">
        <v>6785343</v>
      </c>
      <c r="M786" s="143">
        <v>92.218491208100005</v>
      </c>
      <c r="N786" s="143">
        <v>12.2801953531</v>
      </c>
      <c r="O786" s="1" t="s">
        <v>73</v>
      </c>
      <c r="P786" s="143">
        <v>1.4934716000000001E-2</v>
      </c>
      <c r="Q786" s="1"/>
      <c r="R786" s="144"/>
    </row>
    <row r="787" spans="2:18">
      <c r="B787" s="40" t="s">
        <v>105</v>
      </c>
      <c r="C787" s="1" t="s">
        <v>85</v>
      </c>
      <c r="D787" s="1" t="s">
        <v>70</v>
      </c>
      <c r="E787" s="1" t="s">
        <v>71</v>
      </c>
      <c r="F787" s="3">
        <v>43269.610092592593</v>
      </c>
      <c r="G787" s="3">
        <v>45771</v>
      </c>
      <c r="H787" s="1" t="s">
        <v>72</v>
      </c>
      <c r="I787" s="142">
        <v>9188492</v>
      </c>
      <c r="J787" s="142">
        <v>5075618</v>
      </c>
      <c r="K787" s="142">
        <v>5100244.6766876997</v>
      </c>
      <c r="L787" s="142">
        <v>9188492</v>
      </c>
      <c r="M787" s="143">
        <v>55.506873997299998</v>
      </c>
      <c r="N787" s="143">
        <v>12.5488086796</v>
      </c>
      <c r="O787" s="1" t="s">
        <v>73</v>
      </c>
      <c r="P787" s="143">
        <v>1.21730151E-2</v>
      </c>
      <c r="Q787" s="1"/>
      <c r="R787" s="144"/>
    </row>
    <row r="788" spans="2:18">
      <c r="B788" s="40" t="s">
        <v>69</v>
      </c>
      <c r="C788" s="1" t="s">
        <v>85</v>
      </c>
      <c r="D788" s="1" t="s">
        <v>70</v>
      </c>
      <c r="E788" s="1" t="s">
        <v>71</v>
      </c>
      <c r="F788" s="3">
        <v>43535.495949074073</v>
      </c>
      <c r="G788" s="3">
        <v>43696</v>
      </c>
      <c r="H788" s="1" t="s">
        <v>72</v>
      </c>
      <c r="I788" s="142">
        <v>115296578</v>
      </c>
      <c r="J788" s="142">
        <v>110686896</v>
      </c>
      <c r="K788" s="142">
        <v>110371764.79540238</v>
      </c>
      <c r="L788" s="142">
        <v>115296578</v>
      </c>
      <c r="M788" s="143">
        <v>95.728569494400006</v>
      </c>
      <c r="N788" s="143">
        <v>9.9247581668000002</v>
      </c>
      <c r="O788" s="1" t="s">
        <v>73</v>
      </c>
      <c r="P788" s="143">
        <v>0.26342994130000003</v>
      </c>
      <c r="Q788" s="1"/>
      <c r="R788" s="144"/>
    </row>
    <row r="789" spans="2:18">
      <c r="B789" s="40" t="s">
        <v>69</v>
      </c>
      <c r="C789" s="1" t="s">
        <v>85</v>
      </c>
      <c r="D789" s="1" t="s">
        <v>70</v>
      </c>
      <c r="E789" s="1" t="s">
        <v>71</v>
      </c>
      <c r="F789" s="3">
        <v>43504.696446759262</v>
      </c>
      <c r="G789" s="3">
        <v>44600</v>
      </c>
      <c r="H789" s="1" t="s">
        <v>72</v>
      </c>
      <c r="I789" s="142">
        <v>650136986</v>
      </c>
      <c r="J789" s="142">
        <v>500000000</v>
      </c>
      <c r="K789" s="142">
        <v>506948220.49204087</v>
      </c>
      <c r="L789" s="142">
        <v>650136986</v>
      </c>
      <c r="M789" s="143">
        <v>77.975600743900003</v>
      </c>
      <c r="N789" s="143">
        <v>10.3812638096</v>
      </c>
      <c r="O789" s="1" t="s">
        <v>73</v>
      </c>
      <c r="P789" s="143">
        <v>1.2099592702999999</v>
      </c>
      <c r="Q789" s="1"/>
      <c r="R789" s="144"/>
    </row>
    <row r="790" spans="2:18">
      <c r="B790" s="40" t="s">
        <v>105</v>
      </c>
      <c r="C790" s="1" t="s">
        <v>85</v>
      </c>
      <c r="D790" s="1" t="s">
        <v>70</v>
      </c>
      <c r="E790" s="1" t="s">
        <v>71</v>
      </c>
      <c r="F790" s="3">
        <v>43357.544814814813</v>
      </c>
      <c r="G790" s="3">
        <v>45763</v>
      </c>
      <c r="H790" s="1" t="s">
        <v>72</v>
      </c>
      <c r="I790" s="142">
        <v>9038903</v>
      </c>
      <c r="J790" s="142">
        <v>5083836</v>
      </c>
      <c r="K790" s="142">
        <v>5110221.164005083</v>
      </c>
      <c r="L790" s="142">
        <v>9038903</v>
      </c>
      <c r="M790" s="143">
        <v>56.5358557781</v>
      </c>
      <c r="N790" s="143">
        <v>12.548776568299999</v>
      </c>
      <c r="O790" s="1" t="s">
        <v>73</v>
      </c>
      <c r="P790" s="143">
        <v>1.2196826500000001E-2</v>
      </c>
      <c r="Q790" s="1"/>
      <c r="R790" s="144"/>
    </row>
    <row r="791" spans="2:18">
      <c r="B791" s="40" t="s">
        <v>105</v>
      </c>
      <c r="C791" s="1" t="s">
        <v>85</v>
      </c>
      <c r="D791" s="1" t="s">
        <v>70</v>
      </c>
      <c r="E791" s="1" t="s">
        <v>71</v>
      </c>
      <c r="F791" s="3">
        <v>43256.605497685188</v>
      </c>
      <c r="G791" s="3">
        <v>45468</v>
      </c>
      <c r="H791" s="1" t="s">
        <v>72</v>
      </c>
      <c r="I791" s="142">
        <v>9285101</v>
      </c>
      <c r="J791" s="142">
        <v>5273663</v>
      </c>
      <c r="K791" s="142">
        <v>5304723.2480028374</v>
      </c>
      <c r="L791" s="142">
        <v>9285101</v>
      </c>
      <c r="M791" s="143">
        <v>57.131562144599997</v>
      </c>
      <c r="N791" s="143">
        <v>13.648315502199999</v>
      </c>
      <c r="O791" s="1" t="s">
        <v>73</v>
      </c>
      <c r="P791" s="143">
        <v>1.2661054499999999E-2</v>
      </c>
      <c r="Q791" s="1"/>
      <c r="R791" s="144"/>
    </row>
    <row r="792" spans="2:18">
      <c r="B792" s="40" t="s">
        <v>69</v>
      </c>
      <c r="C792" s="1" t="s">
        <v>85</v>
      </c>
      <c r="D792" s="1" t="s">
        <v>70</v>
      </c>
      <c r="E792" s="1" t="s">
        <v>71</v>
      </c>
      <c r="F792" s="3">
        <v>43551.675243055557</v>
      </c>
      <c r="G792" s="3">
        <v>43594</v>
      </c>
      <c r="H792" s="1" t="s">
        <v>72</v>
      </c>
      <c r="I792" s="142">
        <v>69612329</v>
      </c>
      <c r="J792" s="142">
        <v>68965753</v>
      </c>
      <c r="K792" s="142">
        <v>69025645.399421513</v>
      </c>
      <c r="L792" s="142">
        <v>69612329</v>
      </c>
      <c r="M792" s="143">
        <v>99.157213084199995</v>
      </c>
      <c r="N792" s="143">
        <v>8.2432117559999991</v>
      </c>
      <c r="O792" s="1" t="s">
        <v>73</v>
      </c>
      <c r="P792" s="143">
        <v>0.1647470415</v>
      </c>
      <c r="Q792" s="1"/>
      <c r="R792" s="144"/>
    </row>
    <row r="793" spans="2:18">
      <c r="B793" s="40" t="s">
        <v>105</v>
      </c>
      <c r="C793" s="1" t="s">
        <v>85</v>
      </c>
      <c r="D793" s="1" t="s">
        <v>70</v>
      </c>
      <c r="E793" s="1" t="s">
        <v>71</v>
      </c>
      <c r="F793" s="3">
        <v>43518.607048611113</v>
      </c>
      <c r="G793" s="3">
        <v>45763</v>
      </c>
      <c r="H793" s="1" t="s">
        <v>72</v>
      </c>
      <c r="I793" s="142">
        <v>17479450</v>
      </c>
      <c r="J793" s="142">
        <v>10098630</v>
      </c>
      <c r="K793" s="142">
        <v>10220377.411174616</v>
      </c>
      <c r="L793" s="142">
        <v>17479450</v>
      </c>
      <c r="M793" s="143">
        <v>58.470818081700003</v>
      </c>
      <c r="N793" s="143">
        <v>12.5489431328</v>
      </c>
      <c r="O793" s="1" t="s">
        <v>73</v>
      </c>
      <c r="P793" s="143">
        <v>2.4393498E-2</v>
      </c>
      <c r="Q793" s="1"/>
      <c r="R793" s="144"/>
    </row>
    <row r="794" spans="2:18">
      <c r="B794" s="40" t="s">
        <v>78</v>
      </c>
      <c r="C794" s="1" t="s">
        <v>85</v>
      </c>
      <c r="D794" s="1" t="s">
        <v>70</v>
      </c>
      <c r="E794" s="1" t="s">
        <v>71</v>
      </c>
      <c r="F794" s="3">
        <v>43433.631828703699</v>
      </c>
      <c r="G794" s="3">
        <v>44021</v>
      </c>
      <c r="H794" s="1" t="s">
        <v>72</v>
      </c>
      <c r="I794" s="142">
        <v>3942410</v>
      </c>
      <c r="J794" s="142">
        <v>3343693</v>
      </c>
      <c r="K794" s="142">
        <v>3337551.0464175767</v>
      </c>
      <c r="L794" s="142">
        <v>3942410</v>
      </c>
      <c r="M794" s="143">
        <v>84.657634452500005</v>
      </c>
      <c r="N794" s="143">
        <v>12.276272054</v>
      </c>
      <c r="O794" s="1" t="s">
        <v>73</v>
      </c>
      <c r="P794" s="143">
        <v>7.9659038999999997E-3</v>
      </c>
      <c r="Q794" s="1"/>
      <c r="R794" s="144"/>
    </row>
    <row r="795" spans="2:18">
      <c r="B795" s="40" t="s">
        <v>105</v>
      </c>
      <c r="C795" s="1" t="s">
        <v>85</v>
      </c>
      <c r="D795" s="1" t="s">
        <v>70</v>
      </c>
      <c r="E795" s="1" t="s">
        <v>71</v>
      </c>
      <c r="F795" s="3">
        <v>43278.60974537037</v>
      </c>
      <c r="G795" s="3">
        <v>43951</v>
      </c>
      <c r="H795" s="1" t="s">
        <v>72</v>
      </c>
      <c r="I795" s="142">
        <v>40770408</v>
      </c>
      <c r="J795" s="142">
        <v>34803698</v>
      </c>
      <c r="K795" s="142">
        <v>33336100.265149809</v>
      </c>
      <c r="L795" s="142">
        <v>40770408</v>
      </c>
      <c r="M795" s="143">
        <v>81.765432087799994</v>
      </c>
      <c r="N795" s="143">
        <v>10.3857219029</v>
      </c>
      <c r="O795" s="1" t="s">
        <v>73</v>
      </c>
      <c r="P795" s="143">
        <v>7.9564977100000003E-2</v>
      </c>
      <c r="Q795" s="1"/>
      <c r="R795" s="144"/>
    </row>
    <row r="796" spans="2:18">
      <c r="B796" s="40" t="s">
        <v>69</v>
      </c>
      <c r="C796" s="1" t="s">
        <v>85</v>
      </c>
      <c r="D796" s="1" t="s">
        <v>70</v>
      </c>
      <c r="E796" s="1" t="s">
        <v>71</v>
      </c>
      <c r="F796" s="3">
        <v>43544.600578703699</v>
      </c>
      <c r="G796" s="3">
        <v>43941</v>
      </c>
      <c r="H796" s="1" t="s">
        <v>72</v>
      </c>
      <c r="I796" s="142">
        <v>166138355</v>
      </c>
      <c r="J796" s="142">
        <v>151876261</v>
      </c>
      <c r="K796" s="142">
        <v>152272955.01390034</v>
      </c>
      <c r="L796" s="142">
        <v>166138355</v>
      </c>
      <c r="M796" s="143">
        <v>91.654305240900001</v>
      </c>
      <c r="N796" s="143">
        <v>9.0413195302999991</v>
      </c>
      <c r="O796" s="1" t="s">
        <v>73</v>
      </c>
      <c r="P796" s="143">
        <v>0.36343765709999998</v>
      </c>
      <c r="Q796" s="1"/>
      <c r="R796" s="144"/>
    </row>
    <row r="797" spans="2:18">
      <c r="B797" s="40" t="s">
        <v>69</v>
      </c>
      <c r="C797" s="1" t="s">
        <v>85</v>
      </c>
      <c r="D797" s="1" t="s">
        <v>70</v>
      </c>
      <c r="E797" s="1" t="s">
        <v>71</v>
      </c>
      <c r="F797" s="3">
        <v>43504.696712962963</v>
      </c>
      <c r="G797" s="3">
        <v>44600</v>
      </c>
      <c r="H797" s="1" t="s">
        <v>72</v>
      </c>
      <c r="I797" s="142">
        <v>650136986</v>
      </c>
      <c r="J797" s="142">
        <v>500000000</v>
      </c>
      <c r="K797" s="142">
        <v>506948220.49204087</v>
      </c>
      <c r="L797" s="142">
        <v>650136986</v>
      </c>
      <c r="M797" s="143">
        <v>77.975600743900003</v>
      </c>
      <c r="N797" s="143">
        <v>10.3812638096</v>
      </c>
      <c r="O797" s="1" t="s">
        <v>73</v>
      </c>
      <c r="P797" s="143">
        <v>1.2099592702999999</v>
      </c>
      <c r="Q797" s="1"/>
      <c r="R797" s="144"/>
    </row>
    <row r="798" spans="2:18">
      <c r="B798" s="40" t="s">
        <v>105</v>
      </c>
      <c r="C798" s="1" t="s">
        <v>85</v>
      </c>
      <c r="D798" s="1" t="s">
        <v>70</v>
      </c>
      <c r="E798" s="1" t="s">
        <v>71</v>
      </c>
      <c r="F798" s="3">
        <v>43418.607974537037</v>
      </c>
      <c r="G798" s="3">
        <v>45771</v>
      </c>
      <c r="H798" s="1" t="s">
        <v>72</v>
      </c>
      <c r="I798" s="142">
        <v>17778628</v>
      </c>
      <c r="J798" s="142">
        <v>10042742</v>
      </c>
      <c r="K798" s="142">
        <v>10199991.121032374</v>
      </c>
      <c r="L798" s="142">
        <v>17778628</v>
      </c>
      <c r="M798" s="143">
        <v>57.372206230000003</v>
      </c>
      <c r="N798" s="143">
        <v>12.550081416999999</v>
      </c>
      <c r="O798" s="1" t="s">
        <v>73</v>
      </c>
      <c r="P798" s="143">
        <v>2.4344840999999999E-2</v>
      </c>
      <c r="Q798" s="1"/>
      <c r="R798" s="144"/>
    </row>
    <row r="799" spans="2:18">
      <c r="B799" s="40" t="s">
        <v>105</v>
      </c>
      <c r="C799" s="1" t="s">
        <v>85</v>
      </c>
      <c r="D799" s="1" t="s">
        <v>70</v>
      </c>
      <c r="E799" s="1" t="s">
        <v>71</v>
      </c>
      <c r="F799" s="3">
        <v>43256.618761574078</v>
      </c>
      <c r="G799" s="3">
        <v>45771</v>
      </c>
      <c r="H799" s="1" t="s">
        <v>72</v>
      </c>
      <c r="I799" s="142">
        <v>9188492</v>
      </c>
      <c r="J799" s="142">
        <v>5054247</v>
      </c>
      <c r="K799" s="142">
        <v>5100207.6860977113</v>
      </c>
      <c r="L799" s="142">
        <v>9188492</v>
      </c>
      <c r="M799" s="143">
        <v>55.506471422099999</v>
      </c>
      <c r="N799" s="143">
        <v>12.5489980251</v>
      </c>
      <c r="O799" s="1" t="s">
        <v>73</v>
      </c>
      <c r="P799" s="143">
        <v>1.2172926800000001E-2</v>
      </c>
      <c r="Q799" s="1"/>
      <c r="R799" s="144"/>
    </row>
    <row r="800" spans="2:18">
      <c r="B800" s="40" t="s">
        <v>69</v>
      </c>
      <c r="C800" s="1" t="s">
        <v>85</v>
      </c>
      <c r="D800" s="1" t="s">
        <v>70</v>
      </c>
      <c r="E800" s="1" t="s">
        <v>71</v>
      </c>
      <c r="F800" s="3">
        <v>43551.677430555559</v>
      </c>
      <c r="G800" s="3">
        <v>43917</v>
      </c>
      <c r="H800" s="1" t="s">
        <v>72</v>
      </c>
      <c r="I800" s="142">
        <v>166635613</v>
      </c>
      <c r="J800" s="142">
        <v>153656400</v>
      </c>
      <c r="K800" s="142">
        <v>153798097.72822234</v>
      </c>
      <c r="L800" s="142">
        <v>166635613</v>
      </c>
      <c r="M800" s="143">
        <v>92.296055422600006</v>
      </c>
      <c r="N800" s="143">
        <v>8.7747963933000008</v>
      </c>
      <c r="O800" s="1" t="s">
        <v>73</v>
      </c>
      <c r="P800" s="143">
        <v>0.36707779330000001</v>
      </c>
      <c r="Q800" s="1"/>
      <c r="R800" s="144"/>
    </row>
    <row r="801" spans="2:18">
      <c r="B801" s="40" t="s">
        <v>105</v>
      </c>
      <c r="C801" s="1" t="s">
        <v>85</v>
      </c>
      <c r="D801" s="1" t="s">
        <v>70</v>
      </c>
      <c r="E801" s="1" t="s">
        <v>71</v>
      </c>
      <c r="F801" s="3">
        <v>43523.609907407408</v>
      </c>
      <c r="G801" s="3">
        <v>45763</v>
      </c>
      <c r="H801" s="1" t="s">
        <v>72</v>
      </c>
      <c r="I801" s="142">
        <v>26219175</v>
      </c>
      <c r="J801" s="142">
        <v>15172602</v>
      </c>
      <c r="K801" s="142">
        <v>15330672.236749707</v>
      </c>
      <c r="L801" s="142">
        <v>26219175</v>
      </c>
      <c r="M801" s="143">
        <v>58.471222823600002</v>
      </c>
      <c r="N801" s="143">
        <v>12.5487616101</v>
      </c>
      <c r="O801" s="1" t="s">
        <v>73</v>
      </c>
      <c r="P801" s="143">
        <v>3.6590500300000002E-2</v>
      </c>
      <c r="Q801" s="1"/>
      <c r="R801" s="144"/>
    </row>
    <row r="802" spans="2:18">
      <c r="B802" s="40" t="s">
        <v>69</v>
      </c>
      <c r="C802" s="1" t="s">
        <v>85</v>
      </c>
      <c r="D802" s="1" t="s">
        <v>70</v>
      </c>
      <c r="E802" s="1" t="s">
        <v>71</v>
      </c>
      <c r="F802" s="3">
        <v>43504.695925925931</v>
      </c>
      <c r="G802" s="3">
        <v>44600</v>
      </c>
      <c r="H802" s="1" t="s">
        <v>72</v>
      </c>
      <c r="I802" s="142">
        <v>650136986</v>
      </c>
      <c r="J802" s="142">
        <v>500000000</v>
      </c>
      <c r="K802" s="142">
        <v>506948220.49204087</v>
      </c>
      <c r="L802" s="142">
        <v>650136986</v>
      </c>
      <c r="M802" s="143">
        <v>77.975600743900003</v>
      </c>
      <c r="N802" s="143">
        <v>10.3812638096</v>
      </c>
      <c r="O802" s="1" t="s">
        <v>73</v>
      </c>
      <c r="P802" s="143">
        <v>1.2099592702999999</v>
      </c>
      <c r="Q802" s="1"/>
      <c r="R802" s="144"/>
    </row>
    <row r="803" spans="2:18">
      <c r="B803" s="40" t="s">
        <v>105</v>
      </c>
      <c r="C803" s="1" t="s">
        <v>85</v>
      </c>
      <c r="D803" s="1" t="s">
        <v>70</v>
      </c>
      <c r="E803" s="1" t="s">
        <v>71</v>
      </c>
      <c r="F803" s="3">
        <v>43278.612858796296</v>
      </c>
      <c r="G803" s="3">
        <v>44021</v>
      </c>
      <c r="H803" s="1" t="s">
        <v>72</v>
      </c>
      <c r="I803" s="142">
        <v>5615563</v>
      </c>
      <c r="J803" s="142">
        <v>4732318</v>
      </c>
      <c r="K803" s="142">
        <v>4536610.2166934125</v>
      </c>
      <c r="L803" s="142">
        <v>5615563</v>
      </c>
      <c r="M803" s="143">
        <v>80.786382713400002</v>
      </c>
      <c r="N803" s="143">
        <v>10.383651281400001</v>
      </c>
      <c r="O803" s="1" t="s">
        <v>73</v>
      </c>
      <c r="P803" s="143">
        <v>1.08277598E-2</v>
      </c>
      <c r="Q803" s="1"/>
      <c r="R803" s="144"/>
    </row>
    <row r="804" spans="2:18">
      <c r="B804" s="40" t="s">
        <v>69</v>
      </c>
      <c r="C804" s="1" t="s">
        <v>85</v>
      </c>
      <c r="D804" s="1" t="s">
        <v>70</v>
      </c>
      <c r="E804" s="1" t="s">
        <v>71</v>
      </c>
      <c r="F804" s="3">
        <v>43544.607974537037</v>
      </c>
      <c r="G804" s="3">
        <v>44243</v>
      </c>
      <c r="H804" s="1" t="s">
        <v>72</v>
      </c>
      <c r="I804" s="142">
        <v>119156164</v>
      </c>
      <c r="J804" s="142">
        <v>101825672</v>
      </c>
      <c r="K804" s="142">
        <v>102099163.08008331</v>
      </c>
      <c r="L804" s="142">
        <v>119156164</v>
      </c>
      <c r="M804" s="143">
        <v>85.685171167500002</v>
      </c>
      <c r="N804" s="143">
        <v>9.3083316207000006</v>
      </c>
      <c r="O804" s="1" t="s">
        <v>73</v>
      </c>
      <c r="P804" s="143">
        <v>0.24368529929999999</v>
      </c>
      <c r="Q804" s="1"/>
      <c r="R804" s="144"/>
    </row>
    <row r="805" spans="2:18">
      <c r="B805" s="40" t="s">
        <v>69</v>
      </c>
      <c r="C805" s="1" t="s">
        <v>85</v>
      </c>
      <c r="D805" s="1" t="s">
        <v>70</v>
      </c>
      <c r="E805" s="1" t="s">
        <v>71</v>
      </c>
      <c r="F805" s="3">
        <v>43504.69694444444</v>
      </c>
      <c r="G805" s="3">
        <v>44600</v>
      </c>
      <c r="H805" s="1" t="s">
        <v>72</v>
      </c>
      <c r="I805" s="142">
        <v>650136986</v>
      </c>
      <c r="J805" s="142">
        <v>500000000</v>
      </c>
      <c r="K805" s="142">
        <v>506948220.49204087</v>
      </c>
      <c r="L805" s="142">
        <v>650136986</v>
      </c>
      <c r="M805" s="143">
        <v>77.975600743900003</v>
      </c>
      <c r="N805" s="143">
        <v>10.3812638096</v>
      </c>
      <c r="O805" s="1" t="s">
        <v>73</v>
      </c>
      <c r="P805" s="143">
        <v>1.2099592702999999</v>
      </c>
      <c r="Q805" s="1"/>
      <c r="R805" s="144"/>
    </row>
    <row r="806" spans="2:18" ht="15.75">
      <c r="B806" s="41" t="s">
        <v>86</v>
      </c>
      <c r="C806" s="13"/>
      <c r="D806" s="13"/>
      <c r="E806" s="13"/>
      <c r="F806" s="13"/>
      <c r="G806" s="13"/>
      <c r="H806" s="13"/>
      <c r="I806" s="146">
        <v>5025441054</v>
      </c>
      <c r="J806" s="146">
        <v>3983726874</v>
      </c>
      <c r="K806" s="146">
        <v>4024257072.0354929</v>
      </c>
      <c r="L806" s="146">
        <v>5025441054</v>
      </c>
      <c r="M806" s="147"/>
      <c r="N806" s="147"/>
      <c r="O806" s="13"/>
      <c r="P806" s="147">
        <v>9.6049003694999993</v>
      </c>
      <c r="Q806" s="13" t="s">
        <v>74</v>
      </c>
      <c r="R806" s="148">
        <v>0.69294120156911643</v>
      </c>
    </row>
    <row r="807" spans="2:18" ht="15.75">
      <c r="B807" s="40"/>
      <c r="C807" s="1"/>
      <c r="D807" s="1"/>
      <c r="E807" s="1"/>
      <c r="F807" s="13" t="s">
        <v>87</v>
      </c>
      <c r="G807" s="13"/>
      <c r="H807" s="13"/>
      <c r="I807" s="154"/>
      <c r="J807" s="154">
        <v>166263653</v>
      </c>
      <c r="K807" s="154" t="s">
        <v>88</v>
      </c>
      <c r="L807" s="154" t="s">
        <v>88</v>
      </c>
      <c r="M807" s="155" t="s">
        <v>88</v>
      </c>
      <c r="N807" s="155"/>
      <c r="O807" s="156"/>
      <c r="P807" s="155">
        <v>0.39682997219999999</v>
      </c>
      <c r="Q807" s="13"/>
      <c r="R807" s="157"/>
    </row>
    <row r="808" spans="2:18" ht="15.75">
      <c r="B808" s="40"/>
      <c r="C808" s="1"/>
      <c r="D808" s="1"/>
      <c r="E808" s="1"/>
      <c r="F808" s="13" t="s">
        <v>89</v>
      </c>
      <c r="G808" s="13"/>
      <c r="H808" s="13"/>
      <c r="I808" s="154"/>
      <c r="J808" s="154">
        <v>84833169.56360665</v>
      </c>
      <c r="K808" s="154" t="s">
        <v>88</v>
      </c>
      <c r="L808" s="154" t="s">
        <v>88</v>
      </c>
      <c r="M808" s="155" t="s">
        <v>88</v>
      </c>
      <c r="N808" s="155"/>
      <c r="O808" s="156"/>
      <c r="P808" s="156"/>
      <c r="Q808" s="13"/>
      <c r="R808" s="157"/>
    </row>
    <row r="809" spans="2:18" ht="15.75">
      <c r="B809" s="40"/>
      <c r="C809" s="1"/>
      <c r="D809" s="1"/>
      <c r="E809" s="1"/>
      <c r="F809" s="13" t="s">
        <v>90</v>
      </c>
      <c r="G809" s="13"/>
      <c r="H809" s="13"/>
      <c r="I809" s="154"/>
      <c r="J809" s="154">
        <v>0</v>
      </c>
      <c r="K809" s="154" t="s">
        <v>88</v>
      </c>
      <c r="L809" s="154" t="s">
        <v>88</v>
      </c>
      <c r="M809" s="155" t="s">
        <v>88</v>
      </c>
      <c r="N809" s="155"/>
      <c r="O809" s="156"/>
      <c r="P809" s="156"/>
      <c r="Q809" s="13"/>
      <c r="R809" s="157"/>
    </row>
    <row r="810" spans="2:18" ht="15.75">
      <c r="B810" s="149"/>
      <c r="C810" s="121"/>
      <c r="D810" s="121"/>
      <c r="E810" s="121"/>
      <c r="F810" s="158" t="s">
        <v>91</v>
      </c>
      <c r="G810" s="158"/>
      <c r="H810" s="158"/>
      <c r="I810" s="159">
        <v>61559332478.563606</v>
      </c>
      <c r="J810" s="159">
        <v>41722387938</v>
      </c>
      <c r="K810" s="159">
        <v>41731693819.735435</v>
      </c>
      <c r="L810" s="159">
        <v>61308235656</v>
      </c>
      <c r="M810" s="160"/>
      <c r="N810" s="160"/>
      <c r="O810" s="161"/>
      <c r="P810" s="161">
        <v>99.999999999500034</v>
      </c>
      <c r="Q810" s="162"/>
      <c r="R810" s="163"/>
    </row>
  </sheetData>
  <mergeCells count="7">
    <mergeCell ref="B499:R499"/>
    <mergeCell ref="B500:R500"/>
    <mergeCell ref="B501:R501"/>
    <mergeCell ref="B2:R2"/>
    <mergeCell ref="B3:R3"/>
    <mergeCell ref="B4:R4"/>
    <mergeCell ref="B5:R5"/>
  </mergeCells>
  <hyperlinks>
    <hyperlink ref="A1" location="INDICE!A1" display="INDIC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05D5139E737CA46B576776EB15C92A9" ma:contentTypeVersion="10" ma:contentTypeDescription="Crear nuevo documento." ma:contentTypeScope="" ma:versionID="ba0e98b8022324dcedd9dabacd4f8f62">
  <xsd:schema xmlns:xsd="http://www.w3.org/2001/XMLSchema" xmlns:xs="http://www.w3.org/2001/XMLSchema" xmlns:p="http://schemas.microsoft.com/office/2006/metadata/properties" xmlns:ns3="727e11e5-f0bc-40b2-aa03-230944aad938" xmlns:ns4="5c546f28-f963-4913-91d3-746344b8e317" targetNamespace="http://schemas.microsoft.com/office/2006/metadata/properties" ma:root="true" ma:fieldsID="1c9677668833b48067f4923b44bb6984" ns3:_="" ns4:_="">
    <xsd:import namespace="727e11e5-f0bc-40b2-aa03-230944aad938"/>
    <xsd:import namespace="5c546f28-f963-4913-91d3-746344b8e317"/>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DateTaken" minOccurs="0"/>
                <xsd:element ref="ns3:MediaServiceOCR"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7e11e5-f0bc-40b2-aa03-230944aad938"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546f28-f963-4913-91d3-746344b8e317"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SharingHintHash" ma:index="13" nillable="true" ma:displayName="Hash de la sugerencia para compartir"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5AE19C-9C8F-493D-B2A6-417E6528E9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7e11e5-f0bc-40b2-aa03-230944aad938"/>
    <ds:schemaRef ds:uri="5c546f28-f963-4913-91d3-746344b8e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49550D-B511-4432-A5DA-299D3068D314}">
  <ds:schemaRefs>
    <ds:schemaRef ds:uri="http://schemas.microsoft.com/sharepoint/v3/contenttype/forms"/>
  </ds:schemaRefs>
</ds:datastoreItem>
</file>

<file path=customXml/itemProps3.xml><?xml version="1.0" encoding="utf-8"?>
<ds:datastoreItem xmlns:ds="http://schemas.openxmlformats.org/officeDocument/2006/customXml" ds:itemID="{67404DDC-7A4A-46C0-9F0D-7934C15BD9E0}">
  <ds:schemaRefs>
    <ds:schemaRef ds:uri="http://schemas.openxmlformats.org/package/2006/metadata/core-properties"/>
    <ds:schemaRef ds:uri="727e11e5-f0bc-40b2-aa03-230944aad938"/>
    <ds:schemaRef ds:uri="http://schemas.microsoft.com/office/infopath/2007/PartnerControls"/>
    <ds:schemaRef ds:uri="5c546f28-f963-4913-91d3-746344b8e317"/>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06</vt:lpstr>
      <vt:lpstr>07</vt:lpstr>
      <vt:lpstr>08</vt:lpstr>
      <vt:lpstr>09</vt:lpstr>
      <vt:lpstr>10</vt:lpstr>
      <vt:lpstr>ANEXO B</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2020-08-27T14:12:11Z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0x010100805D5139E737CA46B576776EB15C92A9</vt:lpwstr>
  </property>
</Properties>
</file>