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0490" windowHeight="7350" tabRatio="914"/>
  </bookViews>
  <sheets>
    <sheet name="01" sheetId="1" r:id="rId1"/>
    <sheet name="02" sheetId="2" r:id="rId2"/>
    <sheet name="03" sheetId="3" r:id="rId3"/>
    <sheet name="04" sheetId="4" r:id="rId4"/>
    <sheet name="05" sheetId="5" r:id="rId5"/>
    <sheet name="ANEXO A" sheetId="9" r:id="rId6"/>
  </sheets>
  <definedNames>
    <definedName name="OLE_LINK2" localSheetId="4">'05'!$B$6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2" l="1"/>
  <c r="D7" i="4" s="1"/>
  <c r="E88" i="5" s="1"/>
  <c r="D104" i="5" s="1"/>
  <c r="D120" i="5" s="1"/>
  <c r="D127" i="5" s="1"/>
  <c r="D133" i="5" s="1"/>
  <c r="D139" i="5" s="1"/>
  <c r="C7" i="2"/>
  <c r="C7" i="4" s="1"/>
  <c r="D88" i="5" s="1"/>
  <c r="C104" i="5" s="1"/>
  <c r="C120" i="5" s="1"/>
  <c r="C127" i="5" s="1"/>
  <c r="C133" i="5" s="1"/>
  <c r="C139" i="5" s="1"/>
  <c r="B4" i="2"/>
  <c r="B4" i="4" s="1"/>
  <c r="C137" i="5" l="1"/>
  <c r="D137" i="5"/>
  <c r="D141" i="5"/>
  <c r="C141" i="5"/>
  <c r="D129" i="5" l="1"/>
  <c r="C129" i="5"/>
  <c r="C122" i="5" l="1"/>
  <c r="D122" i="5"/>
  <c r="D113" i="5"/>
  <c r="C113" i="5"/>
  <c r="D91" i="5"/>
  <c r="E91" i="5"/>
  <c r="E8" i="3" l="1"/>
  <c r="D19" i="1"/>
  <c r="C19" i="1"/>
  <c r="D23" i="4" l="1"/>
  <c r="D28" i="4"/>
  <c r="D11" i="2"/>
  <c r="D18" i="2"/>
  <c r="D13" i="1"/>
  <c r="D20" i="1" s="1"/>
  <c r="D19" i="2" l="1"/>
  <c r="C11" i="2"/>
  <c r="D30" i="4" l="1"/>
  <c r="C28" i="4" l="1"/>
  <c r="C23" i="4"/>
  <c r="C30" i="4" l="1"/>
  <c r="C13" i="1" l="1"/>
  <c r="C20" i="1" s="1"/>
  <c r="C12" i="3"/>
  <c r="C18" i="2"/>
  <c r="C13" i="3" l="1"/>
  <c r="C19" i="2"/>
  <c r="D13" i="3" s="1"/>
  <c r="E14" i="3" l="1"/>
</calcChain>
</file>

<file path=xl/sharedStrings.xml><?xml version="1.0" encoding="utf-8"?>
<sst xmlns="http://schemas.openxmlformats.org/spreadsheetml/2006/main" count="3284" uniqueCount="205">
  <si>
    <t>ACTIVO</t>
  </si>
  <si>
    <t>Cuentas a cobrar</t>
  </si>
  <si>
    <t>TOTAL ACTIVO BRUTO</t>
  </si>
  <si>
    <t>PASIVO</t>
  </si>
  <si>
    <t xml:space="preserve">Acreedores por Operaciones </t>
  </si>
  <si>
    <t xml:space="preserve">Rescates a pagar </t>
  </si>
  <si>
    <t xml:space="preserve">TOTAL ACTIVO NETO </t>
  </si>
  <si>
    <t>CUOTAS PARTES EN CIRCULACIÓN</t>
  </si>
  <si>
    <t xml:space="preserve">VALOR CUOTA PARTE AL CIERRE </t>
  </si>
  <si>
    <t>INGRESO</t>
  </si>
  <si>
    <t>TOTAL INGRESOS</t>
  </si>
  <si>
    <t>EGRESOS</t>
  </si>
  <si>
    <t>Comisión por Administración</t>
  </si>
  <si>
    <t>Diferencia de Cambio</t>
  </si>
  <si>
    <t>Comisión por Corretaje</t>
  </si>
  <si>
    <t>TOTAL EGRESOS</t>
  </si>
  <si>
    <t>RESULTADO DEL EJERCICIO</t>
  </si>
  <si>
    <t>CUENTA</t>
  </si>
  <si>
    <t>APORTANTES</t>
  </si>
  <si>
    <t>RESULTADO</t>
  </si>
  <si>
    <t>SALDO AL INICIO</t>
  </si>
  <si>
    <t>MOVIMIENTO DEL PERÍODO</t>
  </si>
  <si>
    <t>Suscripciones</t>
  </si>
  <si>
    <t>Rescates</t>
  </si>
  <si>
    <t>Resultado del período</t>
  </si>
  <si>
    <t>SALDO AL FINAL DEL PERÍODO</t>
  </si>
  <si>
    <t>CONCEPTO</t>
  </si>
  <si>
    <t>Causas de las variaciones del efectivo</t>
  </si>
  <si>
    <t>Actividades Operativas</t>
  </si>
  <si>
    <t>Cambios en activos y pasivos operativos</t>
  </si>
  <si>
    <t>(Aumento) Disminución Intereses a Cobrar</t>
  </si>
  <si>
    <t>Aumento (Disminución) en Acreedores por operación</t>
  </si>
  <si>
    <t>Aumento (Disminución) en Otros Pasivos</t>
  </si>
  <si>
    <t>Flujo neto de efectivo generado por actividades operativas</t>
  </si>
  <si>
    <t>Actividades de financiación</t>
  </si>
  <si>
    <t xml:space="preserve">Rescates </t>
  </si>
  <si>
    <t>Flujo neto de efectivo generado por (utilizado) en actividades de financiación</t>
  </si>
  <si>
    <t>Saldo Final de efectivo</t>
  </si>
  <si>
    <t>Efectivo al inicio del periodo</t>
  </si>
  <si>
    <t>Devolución a disponibilidades</t>
  </si>
  <si>
    <t>Compra de Instrumentos</t>
  </si>
  <si>
    <t>Comisiones pagadas</t>
  </si>
  <si>
    <t>Vencimiento de Instrumentos</t>
  </si>
  <si>
    <t>Tipo de cambio comprador</t>
  </si>
  <si>
    <t xml:space="preserve">Tipo de cambio vendedor       </t>
  </si>
  <si>
    <t>Otros</t>
  </si>
  <si>
    <t>MES</t>
  </si>
  <si>
    <t>TOTAL</t>
  </si>
  <si>
    <t>VALOR CUOTA</t>
  </si>
  <si>
    <t>PATRIMONIO NETO DEL FONDO</t>
  </si>
  <si>
    <t>N° DE PARTICIPES</t>
  </si>
  <si>
    <t>1er. TRIMESTRE</t>
  </si>
  <si>
    <t>Enero</t>
  </si>
  <si>
    <t>Febrero</t>
  </si>
  <si>
    <t>Marzo</t>
  </si>
  <si>
    <t>CUENTAS</t>
  </si>
  <si>
    <t>Banco Regional</t>
  </si>
  <si>
    <t>Banco BBVA</t>
  </si>
  <si>
    <t>Banco GNB</t>
  </si>
  <si>
    <t>Banco Continental</t>
  </si>
  <si>
    <t>FONDO MUTUO DISPONIBLE RENTA FIJA EN GUARANÍES</t>
  </si>
  <si>
    <t>% De las Inversiones con Relac. al Pat. Neto del Fondo</t>
  </si>
  <si>
    <t>Instrumento</t>
  </si>
  <si>
    <t>Emisor</t>
  </si>
  <si>
    <t>Sector</t>
  </si>
  <si>
    <t>País</t>
  </si>
  <si>
    <t>Fecha
Compra</t>
  </si>
  <si>
    <t>Fecha
 Vto.</t>
  </si>
  <si>
    <t>Moneda</t>
  </si>
  <si>
    <t>Monto</t>
  </si>
  <si>
    <t>Val. Compra</t>
  </si>
  <si>
    <t>Val. Contable</t>
  </si>
  <si>
    <t>Val. Nominal</t>
  </si>
  <si>
    <t>Tasa</t>
  </si>
  <si>
    <t>CDA</t>
  </si>
  <si>
    <t>Financiero</t>
  </si>
  <si>
    <t>Paraguay</t>
  </si>
  <si>
    <t>PYG</t>
  </si>
  <si>
    <t>Hasta 10%</t>
  </si>
  <si>
    <t>-</t>
  </si>
  <si>
    <t>Banco Atlas S.A.</t>
  </si>
  <si>
    <t>TOTALES: Banco Atlas S.A.</t>
  </si>
  <si>
    <t>TOTALES: Banco Continental S.A.E.C.A.</t>
  </si>
  <si>
    <t>Banco Familiar S.A.E.C.A.</t>
  </si>
  <si>
    <t>TOTALES: Banco Familiar S.A.E.C.A.</t>
  </si>
  <si>
    <t>Banco GNB Paraguay S.A.</t>
  </si>
  <si>
    <t>TOTALES: Banco GNB Paraguay S.A.</t>
  </si>
  <si>
    <t>BONOS</t>
  </si>
  <si>
    <t>Banco Itaú Paraguay S.A.</t>
  </si>
  <si>
    <t>TOTALES: Banco Itaú Paraguay S.A.</t>
  </si>
  <si>
    <t>Banco Regional S.A.E.C.A.</t>
  </si>
  <si>
    <t>TOTALES: Banco Regional S.A.E.C.A.</t>
  </si>
  <si>
    <t>BBVA Paraguay S.A.</t>
  </si>
  <si>
    <t>TOTALES: BBVA Paraguay S.A.</t>
  </si>
  <si>
    <t>Interfisa Banco S.A.E.C.A.</t>
  </si>
  <si>
    <t>TOTALES: Interfisa Banco S.A.E.C.A.</t>
  </si>
  <si>
    <t>República del Paraguay</t>
  </si>
  <si>
    <t>Hasta 50%</t>
  </si>
  <si>
    <t>TOTALES: República del Paraguay</t>
  </si>
  <si>
    <t>Sudameris Bank S.A.E.C.A.</t>
  </si>
  <si>
    <t>TOTALES: Sudameris Bank S.A.E.C.A.</t>
  </si>
  <si>
    <t>Vision Banco S.A.E.C.A.</t>
  </si>
  <si>
    <t>TOTALES: Vision Banco S.A.E.C.A.</t>
  </si>
  <si>
    <t>TOTAL DISPONIBILIDADES</t>
  </si>
  <si>
    <t xml:space="preserve">-   </t>
  </si>
  <si>
    <t>TOTAL COMISION ACUMULADA</t>
  </si>
  <si>
    <t>(-) TOTAL DEVOLUCION DE COMISION</t>
  </si>
  <si>
    <t>TOTAL GENERAL</t>
  </si>
  <si>
    <t>COMPOSICIÓN DE LAS INVERSIONES DEL FONDO</t>
  </si>
  <si>
    <t>TOTALES: Banco Nacional de Fomento</t>
  </si>
  <si>
    <t>% Precio de Mercado</t>
  </si>
  <si>
    <t>% Segun Reglamento Interno</t>
  </si>
  <si>
    <t>% De las Inversiones por Grupo Económico</t>
  </si>
  <si>
    <t>% De las Inversiones en Relac. al Pat. Neto del Emisor</t>
  </si>
  <si>
    <t>Intereses vencimientos de cupones</t>
  </si>
  <si>
    <t>Intereses Devengados</t>
  </si>
  <si>
    <t>Ganancia ordinaria del período</t>
  </si>
  <si>
    <t>(Aumento) Disminución Deudores por operaciones</t>
  </si>
  <si>
    <t>Banco Itaú</t>
  </si>
  <si>
    <t>Banco Basa S.A</t>
  </si>
  <si>
    <t>TOTALES: Banco Basa S.A</t>
  </si>
  <si>
    <t>Banco Continental S.A.E.C.</t>
  </si>
  <si>
    <t xml:space="preserve">BONOS DEL </t>
  </si>
  <si>
    <t xml:space="preserve">BONOS </t>
  </si>
  <si>
    <t>TOTAL PASIVO</t>
  </si>
  <si>
    <t>Bancop</t>
  </si>
  <si>
    <t xml:space="preserve">Banco Interamericano de </t>
  </si>
  <si>
    <t>TOTALES: Banco Interamericano de Desarrollo</t>
  </si>
  <si>
    <t>Banco Rio S.A.E.C.A.</t>
  </si>
  <si>
    <t>TOTALES: Banco Rio S.A.E.C.A.</t>
  </si>
  <si>
    <t>Núcleo S.A.</t>
  </si>
  <si>
    <t>TOTALES: Núcleo S.A.</t>
  </si>
  <si>
    <t>Telecel S.A.</t>
  </si>
  <si>
    <t>TOTALES: Telecel S.A.</t>
  </si>
  <si>
    <t>Banco Continental S.A.E.C.A.</t>
  </si>
  <si>
    <t>ESTADO DEL ACTIVO NETO</t>
  </si>
  <si>
    <t>ESTADO DE INGRESOS Y EGRESOS</t>
  </si>
  <si>
    <t>ESTADO DE VARIACIÓN DEL ACTIVO NETO</t>
  </si>
  <si>
    <t>ESTADO DE FLUJO DE EFECTIVO</t>
  </si>
  <si>
    <t>En Gs.</t>
  </si>
  <si>
    <t>NOTAS A LOS ESTADOS FINANCIEROS</t>
  </si>
  <si>
    <t>LA ADMINISTRADORA será responsable de la administración del FONDO MUTUO DISPONIBLE RENTA FIJA EN GUARANÍES, que en adelante se denominará FONDO MUTUO, registrado en la Comisión Nacional de Valores de conformidad con la Resolución Nº 6E/14 de fecha 23 de enero de 2014, el cual se regirá por el REGLAMENTO INTERNO, aprobado por Resolución 6E/14 de fecha 23 de enero de 2014, modificada en el Art. 28 según Acta N° 80/17, aprobada según Resolución 3E/18, modificada según Acta N° 97/18, aprobada según Resolución 58E/18 y por las disposiciones legales pertinentes. El objeto del FONDO MUTUO será invertir en instrumentos de deuda de emisores nacionales. Está dirigido a personas físicas y jurídicas con horizonte de inversión acordes con la política de inversión del fondo, cuyo interés sea invertir indirectamente en instrumentos de deuda. El riesgo del inversionista estará determinado por la naturaleza de los instrumentos en los que se inviertan los activos del FONDO, de acuerdo con lo expuesto en la política de inversiones y diversificación de estas.</t>
  </si>
  <si>
    <t>1) Información Básica del Fondo</t>
  </si>
  <si>
    <t>2) Información sobre la Administradora</t>
  </si>
  <si>
    <t xml:space="preserve">    2.1) Información General</t>
  </si>
  <si>
    <t xml:space="preserve">    2.2) Entidad encargada de la Custodia</t>
  </si>
  <si>
    <t>3) Criterios Contables Aplicados</t>
  </si>
  <si>
    <t>Los estados financieros se han preparado de acuerdo con normas contables y criterios de valuación dictados por la Comisión Nacional de Valores y con normas de información financiera vigentes en el Paraguay.</t>
  </si>
  <si>
    <t>No se incurrió en ningún cambio de procedimientos en la aplicación contable y/o estimación contable en referencia a los Estados Contables anteriores al presente.</t>
  </si>
  <si>
    <t>La valorización de las inversiones aplicadas en el fondo están constituidas por el valor de compra más el devengado a la fecha de cada periodo informado.</t>
  </si>
  <si>
    <t>La entidad aplica el principio de lo devengado para el reconocimiento de los ingresos y la imputación de costos.</t>
  </si>
  <si>
    <t>Los resultados por ajuste de precio o venta de inversiones sobre la par, si hubieran, se reconocen como ingresos extraordinarios.</t>
  </si>
  <si>
    <t>El informe corresponde al Fondo Mutuo Disponible Renta Fija en Guaraníes, por ende las operaciones están realizadas exclusivamente en moneda local.</t>
  </si>
  <si>
    <t>a) Posición en Moneda Extranjera:</t>
  </si>
  <si>
    <t>b) Diferencia de Cambio en Moneda Extranjera:</t>
  </si>
  <si>
    <t>La comisión de administración que se está utilizando es de 3,3% anual IVA incluido. Esta comisión se calcula diariamente de los fondos bajo manejo y se pagan mensualmente a la administradora, generalmente el primer día hábil siguiente al cierre del mes anterior.</t>
  </si>
  <si>
    <t>_Gastos Operacionales y comisión de la Sociedad Administradora:</t>
  </si>
  <si>
    <t>_Información Estadística</t>
  </si>
  <si>
    <t>4) Composición de las Cuentas</t>
  </si>
  <si>
    <t>A la fecha del presentes informe no se cuenta con saldos que reportar</t>
  </si>
  <si>
    <t>Comsión por Administración</t>
  </si>
  <si>
    <t>Resultado por Tenencia</t>
  </si>
  <si>
    <t>Intereses Bancarios</t>
  </si>
  <si>
    <t>Interes Cupón - Diferencia</t>
  </si>
  <si>
    <t>Ajuste por Redondeo Décimales</t>
  </si>
  <si>
    <t>OTROS INGRESOS</t>
  </si>
  <si>
    <t>OTROS EGRESOS</t>
  </si>
  <si>
    <t>Las 4 Notas que acompañan son parte integrante de estos Estados Financieros</t>
  </si>
  <si>
    <t>Gastos Financieros</t>
  </si>
  <si>
    <t>INDICE</t>
  </si>
  <si>
    <t xml:space="preserve">Banco Nacional de </t>
  </si>
  <si>
    <t>Ventas de Instrumentos</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</si>
  <si>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Museo Sans 100"/>
        <family val="3"/>
      </rPr>
      <t xml:space="preserve"> </t>
    </r>
    <r>
      <rPr>
        <sz val="11"/>
        <color theme="1"/>
        <rFont val="Museo Sans 100"/>
        <family val="3"/>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</si>
  <si>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r>
      <t xml:space="preserve">    </t>
    </r>
    <r>
      <rPr>
        <b/>
        <sz val="11"/>
        <color theme="1"/>
        <rFont val="Museo Sans 100"/>
        <family val="3"/>
      </rPr>
      <t xml:space="preserve">4.1) </t>
    </r>
    <r>
      <rPr>
        <b/>
        <u/>
        <sz val="11"/>
        <color theme="1"/>
        <rFont val="Museo Sans 100"/>
        <family val="3"/>
      </rPr>
      <t>Disponibilidades:</t>
    </r>
    <r>
      <rPr>
        <sz val="11"/>
        <color theme="1"/>
        <rFont val="Museo Sans 100"/>
        <family val="3"/>
      </rPr>
      <t xml:space="preserve"> Esta cuenta esta compuesta por los saldos en los bancos a la fecha de estos estados financieros</t>
    </r>
  </si>
  <si>
    <r>
      <t xml:space="preserve">    </t>
    </r>
    <r>
      <rPr>
        <b/>
        <sz val="11"/>
        <color theme="1"/>
        <rFont val="Museo Sans 100"/>
        <family val="3"/>
      </rPr>
      <t xml:space="preserve">4.2) </t>
    </r>
    <r>
      <rPr>
        <b/>
        <u/>
        <sz val="11"/>
        <color theme="1"/>
        <rFont val="Museo Sans 100"/>
        <family val="3"/>
      </rPr>
      <t>Acreedores por Operación:</t>
    </r>
    <r>
      <rPr>
        <sz val="11"/>
        <color theme="1"/>
        <rFont val="Museo Sans 100"/>
        <family val="3"/>
      </rPr>
      <t xml:space="preserve"> </t>
    </r>
  </si>
  <si>
    <r>
      <t xml:space="preserve">    </t>
    </r>
    <r>
      <rPr>
        <b/>
        <sz val="11"/>
        <color theme="1"/>
        <rFont val="Museo Sans 100"/>
        <family val="3"/>
      </rPr>
      <t xml:space="preserve">4.5) </t>
    </r>
    <r>
      <rPr>
        <b/>
        <u/>
        <sz val="11"/>
        <color theme="1"/>
        <rFont val="Museo Sans 100"/>
        <family val="3"/>
      </rPr>
      <t>Otros Ingesos / Otros Egresos</t>
    </r>
    <r>
      <rPr>
        <u/>
        <sz val="11"/>
        <color theme="1"/>
        <rFont val="Museo Sans 100"/>
        <family val="3"/>
      </rPr>
      <t>:</t>
    </r>
    <r>
      <rPr>
        <sz val="11"/>
        <color theme="1"/>
        <rFont val="Museo Sans 100"/>
        <family val="3"/>
      </rPr>
      <t xml:space="preserve"> Esta cuenta se compone por importes que no son parte de las operaciones ordinarias.</t>
    </r>
  </si>
  <si>
    <r>
      <t xml:space="preserve">Resultado por tenencia de inversiones </t>
    </r>
    <r>
      <rPr>
        <b/>
        <sz val="11"/>
        <color theme="1"/>
        <rFont val="Museo Sans 100"/>
        <family val="3"/>
      </rPr>
      <t>(Nota 4.4)</t>
    </r>
  </si>
  <si>
    <r>
      <t xml:space="preserve">Otros Ingresos </t>
    </r>
    <r>
      <rPr>
        <b/>
        <sz val="11"/>
        <color theme="1"/>
        <rFont val="Museo Sans 100"/>
        <family val="3"/>
      </rPr>
      <t>(Nota 4.5)</t>
    </r>
  </si>
  <si>
    <r>
      <t xml:space="preserve">Otros Egresos </t>
    </r>
    <r>
      <rPr>
        <b/>
        <sz val="11"/>
        <color theme="1"/>
        <rFont val="Museo Sans 100"/>
        <family val="3"/>
      </rPr>
      <t>(Nota 4.5)</t>
    </r>
  </si>
  <si>
    <r>
      <t xml:space="preserve">Disponibilidades </t>
    </r>
    <r>
      <rPr>
        <b/>
        <sz val="11"/>
        <color rgb="FF000000"/>
        <rFont val="Museo Sans 100"/>
        <family val="3"/>
      </rPr>
      <t>(Nota 4.1)</t>
    </r>
  </si>
  <si>
    <r>
      <t xml:space="preserve">Comisiones a pagar a la administradora </t>
    </r>
    <r>
      <rPr>
        <b/>
        <sz val="11"/>
        <color rgb="FF000000"/>
        <rFont val="Museo Sans 100"/>
        <family val="3"/>
      </rPr>
      <t>(Nota 4.3)</t>
    </r>
  </si>
  <si>
    <r>
      <t xml:space="preserve">El Fondo Mutuo solo opera en moneda local, por eso no cuenta con reporte sobre </t>
    </r>
    <r>
      <rPr>
        <i/>
        <u/>
        <sz val="11"/>
        <color theme="1"/>
        <rFont val="Museo Sans 100"/>
        <family val="3"/>
      </rPr>
      <t>Posición en Moneda Extranjera.</t>
    </r>
  </si>
  <si>
    <r>
      <t xml:space="preserve">El Fondo Mutuo opera de forma exclusiva en moneda local, razón por la cual no arroja </t>
    </r>
    <r>
      <rPr>
        <i/>
        <u/>
        <sz val="11"/>
        <color theme="1"/>
        <rFont val="Museo Sans 100"/>
        <family val="3"/>
      </rPr>
      <t>Diferencia de Cambio en Moneda Extranjera</t>
    </r>
  </si>
  <si>
    <r>
      <t xml:space="preserve">Inversiones </t>
    </r>
    <r>
      <rPr>
        <b/>
        <sz val="11"/>
        <color rgb="FF000000"/>
        <rFont val="Museo Sans 100"/>
        <family val="3"/>
      </rPr>
      <t>ANEXO A</t>
    </r>
  </si>
  <si>
    <t>Correspondiente al 31/03/2020 con cifras comparativas al 31/12/2019</t>
  </si>
  <si>
    <t>Inversiones Op Reporto</t>
  </si>
  <si>
    <t>Op Reporto</t>
  </si>
  <si>
    <t>TOTAL 31/12/2019</t>
  </si>
  <si>
    <t>TOTAL 31/03/2020</t>
  </si>
  <si>
    <t>Contratos en Reporto</t>
  </si>
  <si>
    <t>Cadiem AFPISA, es la encargada de la custodia de activos del Fondo. Todos los títulos físicos son resguardados en una Caja de Seguridad en el Banco Familiar SAECA, sucursal de la Avda. España c/ Washington.</t>
  </si>
  <si>
    <t xml:space="preserve">El período que cubre los Estados Contables es del 01 de enero al 31 de marzo del 2020 de forma comparativa con el mismo periodo del año anterior. </t>
  </si>
  <si>
    <t>Bancop Overnight</t>
  </si>
  <si>
    <t>Banco Basa S.A.</t>
  </si>
  <si>
    <t>TOTALES: Banco Basa S.A.</t>
  </si>
  <si>
    <t>Banco Interamericano de Desarrollo</t>
  </si>
  <si>
    <t xml:space="preserve">Banco Nacional de Fomento </t>
  </si>
  <si>
    <t>Bancop S.A.</t>
  </si>
  <si>
    <t>TOTALES: Bancop S.A.</t>
  </si>
  <si>
    <t>Cementos Concepción S.A.E.</t>
  </si>
  <si>
    <t>TOTALES: Cementos Concepción S.A.E.</t>
  </si>
  <si>
    <t>AL 31/03/2019</t>
  </si>
  <si>
    <t>Correspondiente al 31/03/2020 con cifras comparativas al 31/03/2019</t>
  </si>
  <si>
    <r>
      <t xml:space="preserve">    </t>
    </r>
    <r>
      <rPr>
        <b/>
        <sz val="11"/>
        <color theme="1"/>
        <rFont val="Museo Sans 100"/>
        <family val="3"/>
      </rPr>
      <t xml:space="preserve">4.3) </t>
    </r>
    <r>
      <rPr>
        <b/>
        <u/>
        <sz val="11"/>
        <color theme="1"/>
        <rFont val="Museo Sans 100"/>
        <family val="3"/>
      </rPr>
      <t>Comision</t>
    </r>
    <r>
      <rPr>
        <b/>
        <u/>
        <sz val="11"/>
        <color rgb="FFFF0000"/>
        <rFont val="Museo Sans 100"/>
        <family val="3"/>
      </rPr>
      <t xml:space="preserve"> </t>
    </r>
    <r>
      <rPr>
        <b/>
        <u/>
        <sz val="11"/>
        <color theme="1"/>
        <rFont val="Museo Sans 100"/>
        <family val="3"/>
      </rPr>
      <t>a Pagar a la Administradora</t>
    </r>
    <r>
      <rPr>
        <u/>
        <sz val="11"/>
        <color theme="1"/>
        <rFont val="Museo Sans 100"/>
        <family val="3"/>
      </rPr>
      <t>:</t>
    </r>
    <r>
      <rPr>
        <sz val="11"/>
        <color theme="1"/>
        <rFont val="Museo Sans 100"/>
        <family val="3"/>
      </rPr>
      <t xml:space="preserve"> Esta compuesta por los saldos de las comisiones por administración del fondo del mes.</t>
    </r>
  </si>
  <si>
    <r>
      <t xml:space="preserve">    </t>
    </r>
    <r>
      <rPr>
        <b/>
        <sz val="11"/>
        <color theme="1"/>
        <rFont val="Museo Sans 100"/>
        <family val="3"/>
      </rPr>
      <t xml:space="preserve">4.4) </t>
    </r>
    <r>
      <rPr>
        <b/>
        <u/>
        <sz val="11"/>
        <color theme="1"/>
        <rFont val="Museo Sans 100"/>
        <family val="3"/>
      </rPr>
      <t>Resultado por Tenencia de Inversiones</t>
    </r>
    <r>
      <rPr>
        <u/>
        <sz val="11"/>
        <color theme="1"/>
        <rFont val="Museo Sans 100"/>
        <family val="3"/>
      </rPr>
      <t>:</t>
    </r>
    <r>
      <rPr>
        <sz val="11"/>
        <color theme="1"/>
        <rFont val="Museo Sans 100"/>
        <family val="3"/>
      </rPr>
      <t xml:space="preserve"> Esta cuenta se compone por el rendimiento de las inversiones de títulos en el período al 31/03/2020 comparado al 31/03/2019, con resultados negativos por constituir inversiones con vencimientos múltiples en el período.</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</si>
</sst>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 #,##0_ ;_ * \-#,##0_ ;_ * &quot;-&quot;_ ;_ @_ "/>
    <numFmt numFmtId="43" formatCode="_ * #,##0.00_ ;_ * \-#,##0.00_ ;_ * &quot;-&quot;??_ ;_ @_ "/>
    <numFmt numFmtId="164" formatCode="_ * #,##0.000000_ ;_ * \-#,##0.000000_ ;_ * &quot;-&quot;_ ;_ @_ "/>
    <numFmt numFmtId="165" formatCode="_ * #,##0.00_ ;_ * \-#,##0.00_ ;_ * &quot;-&quot;_ ;_ @_ "/>
    <numFmt numFmtId="166" formatCode="dd\ mmmmm\ yyyy"/>
    <numFmt numFmtId="167" formatCode="_ * #,##0.000000_ ;_ * \-#,##0.000000_ ;_ * &quot;-&quot;??????_ ;_ @_ "/>
    <numFmt numFmtId="168" formatCode="#0"/>
    <numFmt numFmtId="169" formatCode="dd/mm/yyyy"/>
    <numFmt numFmtId="173" formatCode="_(* #,##0.00_);_(* \(#,##0.00\);_(* &quot;-&quot;??_);_(@_)"/>
    <numFmt numFmtId="177" formatCode="#,##0.00\'%\'"/>
  </numFmts>
  <fonts count="23">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b/>
      <sz val="11"/>
      <color theme="1"/>
      <name val="Museo Sans 100"/>
      <family val="3"/>
    </font>
    <font>
      <sz val="11"/>
      <color theme="1"/>
      <name val="Museo Sans 100"/>
      <family val="3"/>
    </font>
    <font>
      <u/>
      <sz val="11"/>
      <color theme="10"/>
      <name val="Museo Sans 100"/>
      <family val="3"/>
    </font>
    <font>
      <u/>
      <sz val="11"/>
      <color theme="1"/>
      <name val="Museo Sans 100"/>
      <family val="3"/>
    </font>
    <font>
      <b/>
      <sz val="11"/>
      <name val="Museo Sans 100"/>
      <family val="3"/>
    </font>
    <font>
      <sz val="11"/>
      <name val="Museo Sans 100"/>
      <family val="3"/>
    </font>
    <font>
      <b/>
      <sz val="11"/>
      <color indexed="8"/>
      <name val="Museo Sans 100"/>
      <family val="3"/>
    </font>
    <font>
      <sz val="11"/>
      <color indexed="8"/>
      <name val="Museo Sans 100"/>
      <family val="3"/>
    </font>
    <font>
      <b/>
      <u/>
      <sz val="11"/>
      <color indexed="8"/>
      <name val="Museo Sans 100"/>
      <family val="3"/>
    </font>
    <font>
      <b/>
      <u/>
      <sz val="11"/>
      <color theme="1"/>
      <name val="Museo Sans 100"/>
      <family val="3"/>
    </font>
    <font>
      <b/>
      <sz val="11"/>
      <color rgb="FF000000"/>
      <name val="Museo Sans 100"/>
      <family val="3"/>
    </font>
    <font>
      <sz val="11"/>
      <color rgb="FF000000"/>
      <name val="Museo Sans 100"/>
      <family val="3"/>
    </font>
    <font>
      <i/>
      <u/>
      <sz val="11"/>
      <color theme="1"/>
      <name val="Museo Sans 100"/>
      <family val="3"/>
    </font>
    <font>
      <b/>
      <u/>
      <sz val="11"/>
      <color rgb="FFFF0000"/>
      <name val="Museo Sans 100"/>
      <family val="3"/>
    </font>
    <font>
      <b/>
      <sz val="11"/>
      <color indexed="72"/>
      <name val="Museo Sans 100"/>
      <family val="3"/>
    </font>
    <font>
      <u/>
      <sz val="11"/>
      <color indexed="8"/>
      <name val="Museo Sans 100"/>
      <family val="3"/>
    </font>
  </fonts>
  <fills count="4">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73" fontId="4" fillId="0" borderId="0" applyFont="0" applyFill="0" applyBorder="0" applyAlignment="0" applyProtection="0"/>
    <xf numFmtId="0" fontId="5" fillId="0" borderId="0"/>
    <xf numFmtId="0" fontId="6" fillId="0" borderId="0" applyNumberFormat="0" applyFill="0" applyBorder="0" applyAlignment="0" applyProtection="0"/>
  </cellStyleXfs>
  <cellXfs count="207">
    <xf numFmtId="0" fontId="0" fillId="0" borderId="0" xfId="0"/>
    <xf numFmtId="0" fontId="8" fillId="0" borderId="0" xfId="0" applyFont="1"/>
    <xf numFmtId="0" fontId="9" fillId="0" borderId="0" xfId="10" applyFont="1"/>
    <xf numFmtId="14" fontId="8" fillId="0" borderId="0" xfId="0" applyNumberFormat="1" applyFont="1"/>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8" fillId="0" borderId="1" xfId="0" applyFont="1" applyBorder="1" applyAlignment="1">
      <alignment horizontal="justify" vertical="center"/>
    </xf>
    <xf numFmtId="165" fontId="8" fillId="0" borderId="1" xfId="1"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41" fontId="8" fillId="0" borderId="4" xfId="1" applyFont="1" applyBorder="1" applyAlignment="1">
      <alignment horizontal="center" vertical="center"/>
    </xf>
    <xf numFmtId="0" fontId="8" fillId="0" borderId="3" xfId="0" applyFont="1" applyBorder="1"/>
    <xf numFmtId="0" fontId="7" fillId="0" borderId="0" xfId="0" applyFont="1"/>
    <xf numFmtId="41" fontId="7" fillId="0" borderId="1" xfId="1" applyFont="1" applyBorder="1" applyAlignment="1">
      <alignment horizontal="center" vertical="center"/>
    </xf>
    <xf numFmtId="41" fontId="8" fillId="0" borderId="1" xfId="1" applyFont="1" applyBorder="1"/>
    <xf numFmtId="41" fontId="8" fillId="0" borderId="0" xfId="1" applyFont="1"/>
    <xf numFmtId="41" fontId="8" fillId="0" borderId="0" xfId="0" applyNumberFormat="1" applyFont="1"/>
    <xf numFmtId="0" fontId="7" fillId="0" borderId="0" xfId="0" applyFont="1" applyAlignment="1">
      <alignment wrapText="1"/>
    </xf>
    <xf numFmtId="0" fontId="8" fillId="0" borderId="2" xfId="0" applyFont="1" applyBorder="1"/>
    <xf numFmtId="41" fontId="8" fillId="0" borderId="2" xfId="1" applyFont="1" applyBorder="1"/>
    <xf numFmtId="41" fontId="8" fillId="0" borderId="3" xfId="1" applyFont="1" applyBorder="1"/>
    <xf numFmtId="0" fontId="8" fillId="0" borderId="4" xfId="0" applyFont="1" applyBorder="1"/>
    <xf numFmtId="41" fontId="8" fillId="0" borderId="4" xfId="1" applyFont="1" applyBorder="1"/>
    <xf numFmtId="0" fontId="7" fillId="0" borderId="1" xfId="0" applyFont="1" applyBorder="1"/>
    <xf numFmtId="0" fontId="8" fillId="0" borderId="0" xfId="0" applyFont="1" applyAlignment="1"/>
    <xf numFmtId="0" fontId="8" fillId="0" borderId="0" xfId="0" applyFont="1" applyAlignment="1">
      <alignment wrapText="1"/>
    </xf>
    <xf numFmtId="41" fontId="8" fillId="0" borderId="3" xfId="1" applyFont="1" applyBorder="1" applyAlignment="1">
      <alignment horizontal="center" vertical="center"/>
    </xf>
    <xf numFmtId="41" fontId="8" fillId="0" borderId="2" xfId="1" applyFont="1" applyBorder="1" applyAlignment="1">
      <alignment horizontal="center" vertical="center"/>
    </xf>
    <xf numFmtId="0" fontId="8" fillId="0" borderId="0" xfId="0" applyFont="1" applyAlignment="1">
      <alignment horizontal="left" wrapText="1"/>
    </xf>
    <xf numFmtId="164" fontId="8" fillId="0" borderId="2" xfId="1" applyNumberFormat="1" applyFont="1" applyBorder="1" applyAlignment="1">
      <alignment horizontal="center" vertical="center"/>
    </xf>
    <xf numFmtId="164" fontId="8" fillId="0" borderId="3" xfId="1" applyNumberFormat="1" applyFont="1" applyBorder="1" applyAlignment="1">
      <alignment horizontal="center" vertical="center"/>
    </xf>
    <xf numFmtId="164" fontId="8" fillId="0" borderId="4" xfId="1" applyNumberFormat="1" applyFont="1" applyBorder="1" applyAlignment="1">
      <alignment horizontal="center" vertical="center"/>
    </xf>
    <xf numFmtId="0" fontId="7" fillId="0" borderId="4" xfId="0" applyFont="1" applyBorder="1" applyAlignment="1">
      <alignment horizontal="center" vertical="center"/>
    </xf>
    <xf numFmtId="0" fontId="8" fillId="0" borderId="1" xfId="0" applyFont="1" applyBorder="1"/>
    <xf numFmtId="165" fontId="8" fillId="0" borderId="0" xfId="1" applyNumberFormat="1" applyFont="1"/>
    <xf numFmtId="43" fontId="8" fillId="0" borderId="0" xfId="0" applyNumberFormat="1" applyFont="1"/>
    <xf numFmtId="0" fontId="16" fillId="0" borderId="8" xfId="0" applyFont="1" applyBorder="1"/>
    <xf numFmtId="0" fontId="8" fillId="0" borderId="8" xfId="0" applyFont="1" applyBorder="1"/>
    <xf numFmtId="0" fontId="7" fillId="0" borderId="8" xfId="0" applyFont="1" applyBorder="1"/>
    <xf numFmtId="0" fontId="7" fillId="0" borderId="1" xfId="0" applyFont="1" applyBorder="1" applyAlignment="1">
      <alignment horizontal="left" vertical="center" wrapText="1"/>
    </xf>
    <xf numFmtId="0" fontId="7" fillId="0" borderId="0" xfId="0" applyFont="1" applyAlignment="1">
      <alignment horizontal="left" vertical="center" wrapText="1"/>
    </xf>
    <xf numFmtId="0" fontId="7" fillId="0" borderId="1" xfId="0" applyFont="1" applyBorder="1" applyAlignment="1">
      <alignment horizontal="left" wrapText="1"/>
    </xf>
    <xf numFmtId="0" fontId="7" fillId="0" borderId="0" xfId="0" applyFont="1" applyAlignment="1">
      <alignment horizontal="left" wrapText="1"/>
    </xf>
    <xf numFmtId="165" fontId="8" fillId="0" borderId="0" xfId="0" applyNumberFormat="1" applyFont="1"/>
    <xf numFmtId="0" fontId="7" fillId="0" borderId="1" xfId="0" applyFont="1" applyBorder="1" applyAlignment="1">
      <alignment horizontal="center"/>
    </xf>
    <xf numFmtId="0" fontId="7" fillId="0" borderId="2" xfId="0" applyFont="1" applyBorder="1"/>
    <xf numFmtId="0" fontId="7" fillId="0" borderId="4" xfId="0" applyFont="1" applyBorder="1"/>
    <xf numFmtId="14" fontId="7" fillId="0" borderId="1" xfId="0" applyNumberFormat="1" applyFont="1" applyBorder="1" applyAlignment="1">
      <alignment horizontal="center"/>
    </xf>
    <xf numFmtId="41" fontId="7" fillId="0" borderId="0" xfId="0" applyNumberFormat="1" applyFont="1"/>
    <xf numFmtId="0" fontId="7" fillId="0" borderId="5" xfId="0" applyFont="1" applyBorder="1"/>
    <xf numFmtId="0" fontId="17" fillId="2" borderId="1" xfId="0" applyFont="1" applyFill="1" applyBorder="1" applyAlignment="1">
      <alignment horizontal="center" vertical="center"/>
    </xf>
    <xf numFmtId="14" fontId="17" fillId="2" borderId="1" xfId="0" applyNumberFormat="1" applyFont="1" applyFill="1" applyBorder="1" applyAlignment="1">
      <alignment horizontal="center" vertical="center"/>
    </xf>
    <xf numFmtId="0" fontId="18" fillId="2" borderId="3" xfId="0" applyFont="1" applyFill="1" applyBorder="1" applyAlignment="1">
      <alignment vertical="center"/>
    </xf>
    <xf numFmtId="41" fontId="18" fillId="2" borderId="8" xfId="1" applyFont="1" applyFill="1" applyBorder="1" applyAlignment="1">
      <alignment horizontal="center" vertical="center"/>
    </xf>
    <xf numFmtId="0" fontId="18" fillId="2" borderId="4" xfId="0" applyFont="1" applyFill="1" applyBorder="1" applyAlignment="1">
      <alignment vertical="center"/>
    </xf>
    <xf numFmtId="0" fontId="17" fillId="2" borderId="4" xfId="0" applyFont="1" applyFill="1" applyBorder="1" applyAlignment="1">
      <alignment vertical="center"/>
    </xf>
    <xf numFmtId="0" fontId="17" fillId="2" borderId="1" xfId="0" applyFont="1" applyFill="1" applyBorder="1" applyAlignment="1">
      <alignment vertical="center"/>
    </xf>
    <xf numFmtId="0" fontId="18" fillId="2" borderId="2" xfId="0" applyFont="1" applyFill="1" applyBorder="1" applyAlignment="1">
      <alignment vertical="center"/>
    </xf>
    <xf numFmtId="0" fontId="18" fillId="2" borderId="3" xfId="0" applyFont="1" applyFill="1" applyBorder="1" applyAlignment="1">
      <alignment horizontal="left" vertical="center"/>
    </xf>
    <xf numFmtId="164" fontId="17" fillId="2" borderId="1" xfId="1" applyNumberFormat="1" applyFont="1" applyFill="1" applyBorder="1" applyAlignment="1">
      <alignment horizontal="center" vertical="center"/>
    </xf>
    <xf numFmtId="164" fontId="8" fillId="0" borderId="0" xfId="1" applyNumberFormat="1" applyFont="1"/>
    <xf numFmtId="167" fontId="8" fillId="0" borderId="0" xfId="0" applyNumberFormat="1" applyFont="1"/>
    <xf numFmtId="41" fontId="7" fillId="0" borderId="1" xfId="1" applyFont="1" applyBorder="1"/>
    <xf numFmtId="41" fontId="7" fillId="0" borderId="2" xfId="1" applyFont="1" applyBorder="1"/>
    <xf numFmtId="41" fontId="7" fillId="0" borderId="3" xfId="1" applyFont="1" applyBorder="1"/>
    <xf numFmtId="41" fontId="7" fillId="0" borderId="1" xfId="1" applyFont="1" applyBorder="1" applyAlignment="1">
      <alignment horizontal="center" vertical="center" wrapText="1"/>
    </xf>
    <xf numFmtId="41" fontId="8" fillId="0" borderId="9" xfId="1" applyFont="1" applyBorder="1" applyAlignment="1">
      <alignment horizontal="center"/>
    </xf>
    <xf numFmtId="41" fontId="7" fillId="0" borderId="1" xfId="1" applyFont="1" applyBorder="1" applyAlignment="1">
      <alignment horizontal="center"/>
    </xf>
    <xf numFmtId="41" fontId="7" fillId="0" borderId="6" xfId="1" applyFont="1" applyBorder="1"/>
    <xf numFmtId="41" fontId="18" fillId="0" borderId="3" xfId="1" applyFont="1" applyBorder="1" applyAlignment="1">
      <alignment horizontal="center" vertical="center"/>
    </xf>
    <xf numFmtId="41" fontId="18" fillId="2" borderId="3" xfId="1" applyFont="1" applyFill="1" applyBorder="1" applyAlignment="1">
      <alignment horizontal="center" vertical="center"/>
    </xf>
    <xf numFmtId="41" fontId="18" fillId="2" borderId="4" xfId="1" applyFont="1" applyFill="1" applyBorder="1" applyAlignment="1">
      <alignment horizontal="center" vertical="center"/>
    </xf>
    <xf numFmtId="41" fontId="17" fillId="2" borderId="1" xfId="1" applyFont="1" applyFill="1" applyBorder="1" applyAlignment="1">
      <alignment horizontal="center" vertical="center"/>
    </xf>
    <xf numFmtId="41" fontId="18" fillId="2" borderId="2" xfId="1" applyFont="1" applyFill="1" applyBorder="1" applyAlignment="1">
      <alignment horizontal="center" vertical="center"/>
    </xf>
    <xf numFmtId="0" fontId="9" fillId="0" borderId="0" xfId="10" applyNumberFormat="1" applyFont="1" applyFill="1" applyBorder="1" applyAlignment="1"/>
    <xf numFmtId="0" fontId="9" fillId="0" borderId="0" xfId="10" applyFont="1" applyAlignment="1"/>
    <xf numFmtId="0" fontId="12" fillId="0" borderId="8" xfId="0" applyFont="1" applyBorder="1"/>
    <xf numFmtId="41" fontId="7" fillId="0" borderId="1" xfId="1" applyFont="1" applyFill="1" applyBorder="1"/>
    <xf numFmtId="41" fontId="8" fillId="0" borderId="2" xfId="1" applyFont="1" applyFill="1" applyBorder="1"/>
    <xf numFmtId="41" fontId="8" fillId="0" borderId="3" xfId="1" applyFont="1" applyFill="1" applyBorder="1"/>
    <xf numFmtId="41" fontId="7" fillId="0" borderId="4" xfId="1" applyFont="1" applyFill="1" applyBorder="1"/>
    <xf numFmtId="41" fontId="8" fillId="0" borderId="4" xfId="1" applyFont="1" applyFill="1" applyBorder="1"/>
    <xf numFmtId="0" fontId="7" fillId="0" borderId="2" xfId="0" applyFont="1" applyFill="1" applyBorder="1"/>
    <xf numFmtId="0" fontId="8" fillId="0" borderId="3" xfId="0" applyFont="1" applyBorder="1" applyAlignment="1"/>
    <xf numFmtId="41" fontId="8" fillId="0" borderId="2" xfId="1" applyFont="1" applyBorder="1" applyAlignment="1"/>
    <xf numFmtId="14" fontId="17" fillId="2" borderId="0" xfId="0" applyNumberFormat="1" applyFont="1" applyFill="1" applyBorder="1" applyAlignment="1">
      <alignment horizontal="center" vertical="center"/>
    </xf>
    <xf numFmtId="41" fontId="18" fillId="2" borderId="0" xfId="1" applyFont="1" applyFill="1" applyBorder="1" applyAlignment="1">
      <alignment horizontal="center" vertical="center"/>
    </xf>
    <xf numFmtId="0" fontId="8" fillId="0" borderId="0" xfId="0" applyFont="1" applyBorder="1"/>
    <xf numFmtId="41" fontId="18" fillId="0" borderId="3" xfId="1" applyFont="1" applyFill="1" applyBorder="1" applyAlignment="1">
      <alignment horizontal="center" vertical="center"/>
    </xf>
    <xf numFmtId="41" fontId="17" fillId="2" borderId="0" xfId="1" applyFont="1" applyFill="1" applyBorder="1" applyAlignment="1">
      <alignment horizontal="center" vertical="center"/>
    </xf>
    <xf numFmtId="164" fontId="17" fillId="2" borderId="0" xfId="1" applyNumberFormat="1" applyFont="1" applyFill="1" applyBorder="1" applyAlignment="1">
      <alignment horizontal="center" vertical="center"/>
    </xf>
    <xf numFmtId="164" fontId="17" fillId="0" borderId="1" xfId="1" applyNumberFormat="1" applyFont="1" applyFill="1" applyBorder="1" applyAlignment="1">
      <alignment horizontal="center" vertical="center"/>
    </xf>
    <xf numFmtId="41" fontId="8" fillId="0" borderId="0" xfId="1" applyFont="1" applyBorder="1"/>
    <xf numFmtId="0" fontId="14" fillId="0" borderId="10" xfId="0" applyFont="1" applyBorder="1" applyAlignment="1">
      <alignment horizontal="center" vertical="top"/>
    </xf>
    <xf numFmtId="0" fontId="14" fillId="0" borderId="11" xfId="0" applyFont="1" applyBorder="1" applyAlignment="1">
      <alignment vertical="top"/>
    </xf>
    <xf numFmtId="0" fontId="14" fillId="0" borderId="11" xfId="0" applyFont="1" applyBorder="1" applyAlignment="1">
      <alignment horizontal="center" vertical="top"/>
    </xf>
    <xf numFmtId="169" fontId="14" fillId="0" borderId="11" xfId="0" applyNumberFormat="1" applyFont="1" applyBorder="1" applyAlignment="1">
      <alignment horizontal="center" vertical="top"/>
    </xf>
    <xf numFmtId="177" fontId="14" fillId="0" borderId="11" xfId="0" applyNumberFormat="1" applyFont="1" applyBorder="1" applyAlignment="1">
      <alignment horizontal="center" vertical="top"/>
    </xf>
    <xf numFmtId="0" fontId="14" fillId="0" borderId="11" xfId="0" applyFont="1" applyBorder="1" applyAlignment="1">
      <alignment horizontal="left" vertical="top"/>
    </xf>
    <xf numFmtId="0" fontId="14" fillId="0" borderId="12" xfId="0" applyFont="1" applyBorder="1" applyAlignment="1">
      <alignment horizontal="left" vertical="top"/>
    </xf>
    <xf numFmtId="0" fontId="14" fillId="0" borderId="8" xfId="0" applyFont="1" applyBorder="1" applyAlignment="1">
      <alignment horizontal="center" vertical="top"/>
    </xf>
    <xf numFmtId="0" fontId="14" fillId="0" borderId="0" xfId="0" applyFont="1" applyAlignment="1">
      <alignment vertical="top"/>
    </xf>
    <xf numFmtId="0" fontId="14" fillId="0" borderId="0" xfId="0" applyFont="1" applyAlignment="1">
      <alignment horizontal="center" vertical="top"/>
    </xf>
    <xf numFmtId="169" fontId="14" fillId="0" borderId="0" xfId="0" applyNumberFormat="1" applyFont="1" applyAlignment="1">
      <alignment horizontal="center" vertical="top"/>
    </xf>
    <xf numFmtId="177" fontId="14" fillId="0" borderId="0" xfId="0" applyNumberFormat="1" applyFont="1" applyAlignment="1">
      <alignment horizontal="center" vertical="top"/>
    </xf>
    <xf numFmtId="0" fontId="14" fillId="0" borderId="0" xfId="0" applyFont="1" applyAlignment="1">
      <alignment horizontal="left" vertical="top"/>
    </xf>
    <xf numFmtId="0" fontId="14" fillId="0" borderId="9" xfId="0" applyFont="1" applyBorder="1" applyAlignment="1">
      <alignment horizontal="left" vertical="top"/>
    </xf>
    <xf numFmtId="0" fontId="13" fillId="0" borderId="8" xfId="0" applyFont="1" applyBorder="1" applyAlignment="1">
      <alignment vertical="top"/>
    </xf>
    <xf numFmtId="0" fontId="13" fillId="0" borderId="0" xfId="0" applyFont="1" applyAlignment="1">
      <alignment vertical="top"/>
    </xf>
    <xf numFmtId="0" fontId="14" fillId="0" borderId="14" xfId="0" applyFont="1" applyBorder="1" applyAlignment="1">
      <alignment horizontal="left" vertical="top"/>
    </xf>
    <xf numFmtId="0" fontId="14" fillId="0" borderId="10" xfId="0" applyFont="1" applyBorder="1" applyAlignment="1">
      <alignment horizontal="left" vertical="top"/>
    </xf>
    <xf numFmtId="0" fontId="13" fillId="0" borderId="11" xfId="0" applyFont="1" applyBorder="1" applyAlignment="1">
      <alignment vertical="top"/>
    </xf>
    <xf numFmtId="0" fontId="14" fillId="0" borderId="8" xfId="0" applyFont="1" applyBorder="1" applyAlignment="1">
      <alignment horizontal="left" vertical="top"/>
    </xf>
    <xf numFmtId="0" fontId="14" fillId="0" borderId="13" xfId="0" applyFont="1" applyBorder="1" applyAlignment="1">
      <alignment horizontal="left" vertical="top"/>
    </xf>
    <xf numFmtId="0" fontId="15" fillId="0" borderId="14" xfId="0" applyFont="1" applyBorder="1" applyAlignment="1">
      <alignment vertical="top"/>
    </xf>
    <xf numFmtId="0" fontId="14" fillId="0" borderId="15" xfId="0" applyFont="1" applyBorder="1" applyAlignment="1">
      <alignment horizontal="left" vertical="top"/>
    </xf>
    <xf numFmtId="3" fontId="14" fillId="0" borderId="11" xfId="0" applyNumberFormat="1" applyFont="1" applyBorder="1" applyAlignment="1">
      <alignment horizontal="right" vertical="top"/>
    </xf>
    <xf numFmtId="3" fontId="14" fillId="0" borderId="0" xfId="0" applyNumberFormat="1" applyFont="1" applyAlignment="1">
      <alignment horizontal="right" vertical="top"/>
    </xf>
    <xf numFmtId="3" fontId="13" fillId="0" borderId="0" xfId="0" applyNumberFormat="1" applyFont="1" applyAlignment="1">
      <alignment horizontal="right" vertical="top"/>
    </xf>
    <xf numFmtId="168" fontId="15" fillId="0" borderId="14" xfId="0" applyNumberFormat="1" applyFont="1" applyBorder="1" applyAlignment="1">
      <alignment vertical="top"/>
    </xf>
    <xf numFmtId="0" fontId="22" fillId="0" borderId="14" xfId="0" applyFont="1" applyBorder="1" applyAlignment="1">
      <alignment horizontal="left" vertical="top"/>
    </xf>
    <xf numFmtId="0" fontId="8" fillId="0" borderId="14" xfId="0" applyFont="1" applyBorder="1"/>
    <xf numFmtId="0" fontId="12" fillId="0" borderId="0" xfId="0" applyNumberFormat="1" applyFont="1" applyFill="1" applyBorder="1" applyAlignment="1" applyProtection="1">
      <alignment horizontal="left" vertical="top" wrapText="1"/>
    </xf>
    <xf numFmtId="0" fontId="21" fillId="0" borderId="0" xfId="0" applyNumberFormat="1" applyFont="1" applyFill="1" applyBorder="1" applyAlignment="1" applyProtection="1">
      <alignment vertical="top" wrapText="1"/>
    </xf>
    <xf numFmtId="0" fontId="8" fillId="0" borderId="0" xfId="0" applyNumberFormat="1" applyFont="1" applyFill="1" applyBorder="1" applyAlignment="1"/>
    <xf numFmtId="166" fontId="21" fillId="0" borderId="0" xfId="0" applyNumberFormat="1" applyFont="1" applyFill="1" applyBorder="1" applyAlignment="1" applyProtection="1">
      <alignment vertical="top" wrapText="1"/>
    </xf>
    <xf numFmtId="0" fontId="21" fillId="0" borderId="0" xfId="0" applyNumberFormat="1" applyFont="1" applyFill="1" applyBorder="1" applyAlignment="1" applyProtection="1">
      <alignment wrapText="1"/>
    </xf>
    <xf numFmtId="0" fontId="8" fillId="0" borderId="0" xfId="0" applyNumberFormat="1" applyFont="1" applyFill="1" applyBorder="1" applyAlignment="1">
      <alignment horizontal="center" vertical="center" wrapText="1"/>
    </xf>
    <xf numFmtId="0" fontId="21" fillId="0" borderId="1" xfId="0" applyNumberFormat="1" applyFont="1" applyFill="1" applyBorder="1" applyAlignment="1" applyProtection="1">
      <alignment horizontal="center" vertical="center" wrapText="1"/>
    </xf>
    <xf numFmtId="0" fontId="7" fillId="0" borderId="0" xfId="0" applyNumberFormat="1" applyFont="1" applyFill="1" applyBorder="1" applyAlignment="1"/>
    <xf numFmtId="3" fontId="13" fillId="0" borderId="11" xfId="0" applyNumberFormat="1" applyFont="1" applyBorder="1" applyAlignment="1">
      <alignment horizontal="right" vertical="top"/>
    </xf>
    <xf numFmtId="3" fontId="15" fillId="0" borderId="14" xfId="0" applyNumberFormat="1" applyFont="1" applyBorder="1" applyAlignment="1">
      <alignment horizontal="right" vertical="top"/>
    </xf>
    <xf numFmtId="0" fontId="8" fillId="0" borderId="11" xfId="0" applyFont="1" applyBorder="1"/>
    <xf numFmtId="3" fontId="21" fillId="0" borderId="0" xfId="0" applyNumberFormat="1" applyFont="1" applyFill="1" applyBorder="1" applyAlignment="1" applyProtection="1">
      <alignment vertical="top"/>
    </xf>
    <xf numFmtId="10" fontId="14" fillId="0" borderId="11" xfId="4" applyNumberFormat="1" applyFont="1" applyBorder="1" applyAlignment="1" applyProtection="1">
      <alignment horizontal="center" vertical="top"/>
    </xf>
    <xf numFmtId="10" fontId="14" fillId="0" borderId="0" xfId="4" applyNumberFormat="1" applyFont="1" applyBorder="1" applyAlignment="1" applyProtection="1">
      <alignment horizontal="center" vertical="top"/>
    </xf>
    <xf numFmtId="10" fontId="14" fillId="0" borderId="11" xfId="4" applyNumberFormat="1" applyFont="1" applyBorder="1" applyAlignment="1" applyProtection="1">
      <alignment horizontal="left" vertical="top"/>
    </xf>
    <xf numFmtId="0" fontId="13" fillId="0" borderId="0" xfId="0" applyFont="1" applyAlignment="1">
      <alignment horizontal="center" vertical="top"/>
    </xf>
    <xf numFmtId="169" fontId="13" fillId="0" borderId="0" xfId="0" applyNumberFormat="1" applyFont="1" applyAlignment="1">
      <alignment horizontal="center" vertical="top"/>
    </xf>
    <xf numFmtId="177" fontId="13" fillId="0" borderId="0" xfId="0" applyNumberFormat="1" applyFont="1" applyAlignment="1">
      <alignment horizontal="center" vertical="top"/>
    </xf>
    <xf numFmtId="10" fontId="13" fillId="0" borderId="0" xfId="4" applyNumberFormat="1" applyFont="1" applyBorder="1" applyAlignment="1" applyProtection="1">
      <alignment horizontal="center" vertical="top"/>
    </xf>
    <xf numFmtId="10" fontId="13" fillId="0" borderId="0" xfId="4" applyNumberFormat="1" applyFont="1" applyBorder="1" applyAlignment="1" applyProtection="1">
      <alignment horizontal="left" vertical="top"/>
    </xf>
    <xf numFmtId="0" fontId="13" fillId="0" borderId="9" xfId="0" applyFont="1" applyBorder="1" applyAlignment="1">
      <alignment horizontal="left" vertical="top"/>
    </xf>
    <xf numFmtId="10" fontId="14" fillId="0" borderId="0" xfId="4" applyNumberFormat="1" applyFont="1" applyBorder="1" applyAlignment="1" applyProtection="1">
      <alignment horizontal="left" vertical="top"/>
    </xf>
    <xf numFmtId="2" fontId="13" fillId="0" borderId="0" xfId="1" applyNumberFormat="1" applyFont="1" applyBorder="1" applyAlignment="1" applyProtection="1">
      <alignment horizontal="center" vertical="top"/>
    </xf>
    <xf numFmtId="10" fontId="13" fillId="0" borderId="11" xfId="4" applyNumberFormat="1" applyFont="1" applyBorder="1" applyAlignment="1" applyProtection="1">
      <alignment horizontal="center" vertical="top"/>
    </xf>
    <xf numFmtId="0" fontId="21" fillId="0" borderId="1" xfId="0" applyFont="1" applyBorder="1" applyAlignment="1">
      <alignment horizontal="center" vertical="center" wrapText="1"/>
    </xf>
    <xf numFmtId="0" fontId="8" fillId="0" borderId="10" xfId="0" applyFont="1" applyBorder="1"/>
    <xf numFmtId="14" fontId="8" fillId="0" borderId="11" xfId="0" applyNumberFormat="1" applyFont="1" applyBorder="1"/>
    <xf numFmtId="41" fontId="8" fillId="0" borderId="11" xfId="1" applyFont="1" applyFill="1" applyBorder="1" applyAlignment="1"/>
    <xf numFmtId="165" fontId="8" fillId="0" borderId="11" xfId="1" applyNumberFormat="1" applyFont="1" applyFill="1" applyBorder="1" applyAlignment="1"/>
    <xf numFmtId="165" fontId="8" fillId="0" borderId="12" xfId="1" applyNumberFormat="1" applyFont="1" applyFill="1" applyBorder="1" applyAlignment="1"/>
    <xf numFmtId="41" fontId="8" fillId="0" borderId="0" xfId="1" applyFont="1" applyFill="1" applyBorder="1" applyAlignment="1"/>
    <xf numFmtId="165" fontId="8" fillId="0" borderId="0" xfId="1" applyNumberFormat="1" applyFont="1" applyFill="1" applyBorder="1" applyAlignment="1"/>
    <xf numFmtId="165" fontId="8" fillId="0" borderId="9" xfId="1" applyNumberFormat="1" applyFont="1" applyFill="1" applyBorder="1" applyAlignment="1"/>
    <xf numFmtId="14" fontId="7" fillId="0" borderId="0" xfId="0" applyNumberFormat="1" applyFont="1"/>
    <xf numFmtId="41" fontId="7" fillId="0" borderId="0" xfId="1" applyFont="1" applyFill="1" applyBorder="1" applyAlignment="1"/>
    <xf numFmtId="165" fontId="7" fillId="0" borderId="0" xfId="1" applyNumberFormat="1" applyFont="1" applyFill="1" applyBorder="1" applyAlignment="1"/>
    <xf numFmtId="165" fontId="7" fillId="0" borderId="9" xfId="1" applyNumberFormat="1" applyFont="1" applyFill="1" applyBorder="1" applyAlignment="1"/>
    <xf numFmtId="0" fontId="8" fillId="0" borderId="13" xfId="0" applyFont="1" applyBorder="1"/>
    <xf numFmtId="14" fontId="8" fillId="0" borderId="14" xfId="0" applyNumberFormat="1" applyFont="1" applyBorder="1"/>
    <xf numFmtId="41" fontId="8" fillId="0" borderId="14" xfId="1" applyFont="1" applyFill="1" applyBorder="1" applyAlignment="1"/>
    <xf numFmtId="165" fontId="8" fillId="0" borderId="14" xfId="1" applyNumberFormat="1" applyFont="1" applyFill="1" applyBorder="1" applyAlignment="1"/>
    <xf numFmtId="165" fontId="8" fillId="0" borderId="15" xfId="1" applyNumberFormat="1" applyFont="1" applyFill="1" applyBorder="1" applyAlignment="1"/>
    <xf numFmtId="0" fontId="7" fillId="0" borderId="9" xfId="0" applyFont="1" applyBorder="1"/>
    <xf numFmtId="0" fontId="16" fillId="0" borderId="14" xfId="0" applyFont="1" applyBorder="1"/>
    <xf numFmtId="0" fontId="7" fillId="0" borderId="14" xfId="0" applyFont="1" applyBorder="1"/>
    <xf numFmtId="10" fontId="8" fillId="0" borderId="11" xfId="4" applyNumberFormat="1" applyFont="1" applyFill="1" applyBorder="1" applyAlignment="1"/>
    <xf numFmtId="10" fontId="8" fillId="0" borderId="0" xfId="4" applyNumberFormat="1" applyFont="1" applyFill="1" applyBorder="1" applyAlignment="1"/>
    <xf numFmtId="10" fontId="7" fillId="0" borderId="0" xfId="4" applyNumberFormat="1" applyFont="1" applyFill="1" applyBorder="1" applyAlignment="1"/>
    <xf numFmtId="10" fontId="8" fillId="0" borderId="14" xfId="4" applyNumberFormat="1" applyFont="1" applyFill="1" applyBorder="1" applyAlignment="1"/>
    <xf numFmtId="0" fontId="7" fillId="0" borderId="13" xfId="0" applyFont="1" applyBorder="1"/>
    <xf numFmtId="14" fontId="7" fillId="0" borderId="14" xfId="0" applyNumberFormat="1" applyFont="1" applyBorder="1"/>
    <xf numFmtId="41" fontId="7" fillId="0" borderId="14" xfId="1" applyFont="1" applyFill="1" applyBorder="1" applyAlignment="1"/>
    <xf numFmtId="10" fontId="7" fillId="0" borderId="14" xfId="4" applyNumberFormat="1" applyFont="1" applyFill="1" applyBorder="1" applyAlignment="1"/>
    <xf numFmtId="165" fontId="7" fillId="0" borderId="14" xfId="1" applyNumberFormat="1" applyFont="1" applyFill="1" applyBorder="1" applyAlignment="1"/>
    <xf numFmtId="165" fontId="7" fillId="0" borderId="15" xfId="1" applyNumberFormat="1" applyFont="1" applyFill="1" applyBorder="1" applyAlignment="1"/>
    <xf numFmtId="41" fontId="16" fillId="0" borderId="14" xfId="1" applyFont="1" applyFill="1" applyBorder="1" applyAlignment="1"/>
    <xf numFmtId="0" fontId="16" fillId="0" borderId="15" xfId="0" applyFont="1" applyBorder="1"/>
    <xf numFmtId="0" fontId="7" fillId="0" borderId="0" xfId="0" applyFont="1" applyAlignment="1">
      <alignment horizontal="left"/>
    </xf>
    <xf numFmtId="0" fontId="7" fillId="3" borderId="0" xfId="0" applyFont="1" applyFill="1" applyAlignment="1">
      <alignment horizontal="center"/>
    </xf>
    <xf numFmtId="0" fontId="8" fillId="0" borderId="0" xfId="0" applyFont="1" applyBorder="1" applyAlignment="1">
      <alignment horizontal="center"/>
    </xf>
    <xf numFmtId="0" fontId="16" fillId="0" borderId="0" xfId="0" applyFont="1" applyAlignment="1">
      <alignment horizontal="center"/>
    </xf>
    <xf numFmtId="0" fontId="7" fillId="0" borderId="0" xfId="0" applyFont="1" applyAlignment="1">
      <alignment horizontal="center"/>
    </xf>
    <xf numFmtId="0" fontId="7" fillId="0" borderId="2" xfId="0" applyFont="1" applyBorder="1" applyAlignment="1">
      <alignment horizontal="left" wrapText="1"/>
    </xf>
    <xf numFmtId="0" fontId="7" fillId="0" borderId="4" xfId="0" applyFont="1" applyBorder="1" applyAlignment="1">
      <alignment horizontal="left" wrapText="1"/>
    </xf>
    <xf numFmtId="41" fontId="7" fillId="0" borderId="2" xfId="1" applyFont="1" applyFill="1" applyBorder="1" applyAlignment="1">
      <alignment horizontal="center"/>
    </xf>
    <xf numFmtId="41" fontId="7" fillId="0" borderId="4" xfId="1" applyFont="1" applyFill="1" applyBorder="1" applyAlignment="1">
      <alignment horizontal="center"/>
    </xf>
    <xf numFmtId="0" fontId="11" fillId="0" borderId="0" xfId="0" applyFont="1" applyFill="1" applyAlignment="1">
      <alignment horizontal="center"/>
    </xf>
    <xf numFmtId="0" fontId="8" fillId="0" borderId="0" xfId="0" applyFont="1" applyAlignment="1">
      <alignment horizontal="left" wrapText="1"/>
    </xf>
    <xf numFmtId="0" fontId="7" fillId="0" borderId="10" xfId="0" applyFont="1" applyBorder="1" applyAlignment="1">
      <alignment horizontal="left"/>
    </xf>
    <xf numFmtId="0" fontId="7" fillId="0" borderId="6" xfId="0" applyFont="1" applyBorder="1" applyAlignment="1">
      <alignment horizontal="left"/>
    </xf>
    <xf numFmtId="0" fontId="7" fillId="0" borderId="7" xfId="0" applyFont="1" applyBorder="1" applyAlignment="1">
      <alignment horizontal="left"/>
    </xf>
    <xf numFmtId="0" fontId="7" fillId="0" borderId="0" xfId="0" applyFont="1" applyAlignment="1">
      <alignment horizontal="left" wrapText="1"/>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8" fillId="0" borderId="0" xfId="0" applyFont="1" applyAlignment="1">
      <alignment horizontal="left" vertical="top" wrapText="1"/>
    </xf>
    <xf numFmtId="0" fontId="8" fillId="0" borderId="10"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15" xfId="0" applyFont="1" applyBorder="1" applyAlignment="1">
      <alignment horizontal="left" vertical="center"/>
    </xf>
    <xf numFmtId="0" fontId="8" fillId="0" borderId="0" xfId="0" applyFont="1" applyAlignment="1">
      <alignment horizontal="center" wrapText="1"/>
    </xf>
    <xf numFmtId="0" fontId="16" fillId="0" borderId="0" xfId="0" applyFont="1" applyAlignment="1">
      <alignment horizontal="center" wrapText="1"/>
    </xf>
    <xf numFmtId="0" fontId="7" fillId="0" borderId="0" xfId="0" applyFont="1" applyAlignment="1">
      <alignment horizontal="left" vertical="center" wrapText="1"/>
    </xf>
    <xf numFmtId="0" fontId="11" fillId="0" borderId="1" xfId="0" applyFont="1" applyBorder="1" applyAlignment="1">
      <alignment horizontal="center" vertical="center"/>
    </xf>
    <xf numFmtId="0" fontId="11" fillId="0" borderId="1" xfId="0" applyNumberFormat="1" applyFont="1" applyFill="1" applyBorder="1" applyAlignment="1" applyProtection="1">
      <alignment horizontal="center" vertical="center"/>
    </xf>
    <xf numFmtId="14" fontId="11" fillId="0" borderId="1" xfId="0" applyNumberFormat="1" applyFont="1" applyFill="1" applyBorder="1" applyAlignment="1" applyProtection="1">
      <alignment horizontal="center" vertical="center"/>
    </xf>
  </cellXfs>
  <cellStyles count="11">
    <cellStyle name="Hipervínculo" xfId="10" builtinId="8"/>
    <cellStyle name="Millares [0]" xfId="1" builtinId="6"/>
    <cellStyle name="Millares [0] 2" xfId="3"/>
    <cellStyle name="Millares 2" xfId="8"/>
    <cellStyle name="Normal" xfId="0" builtinId="0"/>
    <cellStyle name="Normal 10" xfId="9"/>
    <cellStyle name="Normal 11" xfId="5"/>
    <cellStyle name="Normal 2" xfId="2"/>
    <cellStyle name="Normal 3" xfId="6"/>
    <cellStyle name="Porcentaje" xfId="4" builtinId="5"/>
    <cellStyle name="Porcentaje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I29"/>
  <sheetViews>
    <sheetView showGridLines="0" tabSelected="1" topLeftCell="A4" workbookViewId="0">
      <selection activeCell="C16" sqref="C16:C17"/>
    </sheetView>
  </sheetViews>
  <sheetFormatPr baseColWidth="10" defaultColWidth="9.140625" defaultRowHeight="15"/>
  <cols>
    <col min="1" max="1" width="3.5703125" style="1" customWidth="1"/>
    <col min="2" max="2" width="52.7109375" style="1" customWidth="1"/>
    <col min="3" max="3" width="24.7109375" style="1" bestFit="1" customWidth="1"/>
    <col min="4" max="4" width="23.42578125" style="1" bestFit="1" customWidth="1"/>
    <col min="5" max="5" width="3.5703125" style="1" customWidth="1"/>
    <col min="6" max="6" width="9.140625" style="1"/>
    <col min="7" max="9" width="7" style="34" customWidth="1"/>
    <col min="10" max="16384" width="9.140625" style="1"/>
  </cols>
  <sheetData>
    <row r="1" spans="1:6">
      <c r="A1" s="2" t="s">
        <v>169</v>
      </c>
    </row>
    <row r="2" spans="1:6" ht="15.75">
      <c r="B2" s="180" t="s">
        <v>60</v>
      </c>
      <c r="C2" s="180"/>
      <c r="D2" s="180"/>
    </row>
    <row r="3" spans="1:6" ht="15.75">
      <c r="B3" s="182" t="s">
        <v>135</v>
      </c>
      <c r="C3" s="182"/>
      <c r="D3" s="182"/>
    </row>
    <row r="4" spans="1:6" ht="15.75">
      <c r="B4" s="183" t="s">
        <v>202</v>
      </c>
      <c r="C4" s="183"/>
      <c r="D4" s="183"/>
    </row>
    <row r="5" spans="1:6" ht="15.75">
      <c r="B5" s="183" t="s">
        <v>139</v>
      </c>
      <c r="C5" s="183"/>
      <c r="D5" s="183"/>
    </row>
    <row r="7" spans="1:6" ht="15.75">
      <c r="B7" s="50" t="s">
        <v>0</v>
      </c>
      <c r="C7" s="51">
        <v>43921</v>
      </c>
      <c r="D7" s="51">
        <v>43555</v>
      </c>
      <c r="E7" s="85"/>
    </row>
    <row r="8" spans="1:6" ht="15.75">
      <c r="B8" s="52" t="s">
        <v>179</v>
      </c>
      <c r="C8" s="69">
        <v>15736822474</v>
      </c>
      <c r="D8" s="69">
        <v>6581655233</v>
      </c>
      <c r="E8" s="86"/>
      <c r="F8" s="87"/>
    </row>
    <row r="9" spans="1:6">
      <c r="B9" s="52" t="s">
        <v>1</v>
      </c>
      <c r="C9" s="70">
        <v>366000</v>
      </c>
      <c r="D9" s="70">
        <v>0</v>
      </c>
      <c r="E9" s="86"/>
      <c r="F9" s="87"/>
    </row>
    <row r="10" spans="1:6">
      <c r="B10" s="52" t="s">
        <v>115</v>
      </c>
      <c r="C10" s="88">
        <v>46113925</v>
      </c>
      <c r="D10" s="88">
        <v>23605812</v>
      </c>
      <c r="E10" s="53"/>
      <c r="F10" s="181"/>
    </row>
    <row r="11" spans="1:6">
      <c r="B11" s="52" t="s">
        <v>185</v>
      </c>
      <c r="C11" s="88">
        <v>49370308212.136597</v>
      </c>
      <c r="D11" s="88">
        <v>0</v>
      </c>
      <c r="E11" s="53"/>
      <c r="F11" s="181"/>
    </row>
    <row r="12" spans="1:6" ht="15.75">
      <c r="B12" s="54" t="s">
        <v>183</v>
      </c>
      <c r="C12" s="71">
        <v>156128628972</v>
      </c>
      <c r="D12" s="71">
        <v>114767788132</v>
      </c>
      <c r="E12" s="53"/>
      <c r="F12" s="181"/>
    </row>
    <row r="13" spans="1:6" ht="15.75">
      <c r="B13" s="55" t="s">
        <v>2</v>
      </c>
      <c r="C13" s="72">
        <f>SUM(C8:C12)</f>
        <v>221282239583.1366</v>
      </c>
      <c r="D13" s="72">
        <f>SUM(D8:D12)</f>
        <v>121373049177</v>
      </c>
      <c r="E13" s="89"/>
      <c r="F13" s="87"/>
    </row>
    <row r="14" spans="1:6" ht="15.75">
      <c r="B14" s="56" t="s">
        <v>3</v>
      </c>
      <c r="C14" s="72"/>
      <c r="D14" s="72"/>
      <c r="E14" s="89"/>
    </row>
    <row r="15" spans="1:6">
      <c r="B15" s="57" t="s">
        <v>4</v>
      </c>
      <c r="C15" s="73">
        <v>0</v>
      </c>
      <c r="D15" s="73">
        <v>0</v>
      </c>
      <c r="E15" s="86"/>
    </row>
    <row r="16" spans="1:6" ht="15.75">
      <c r="B16" s="58" t="s">
        <v>180</v>
      </c>
      <c r="C16" s="70">
        <v>561928563</v>
      </c>
      <c r="D16" s="70">
        <v>353778553</v>
      </c>
      <c r="E16" s="86"/>
    </row>
    <row r="17" spans="2:5">
      <c r="B17" s="58" t="s">
        <v>186</v>
      </c>
      <c r="C17" s="70">
        <v>45286610820.851913</v>
      </c>
      <c r="D17" s="70">
        <v>0</v>
      </c>
      <c r="E17" s="86"/>
    </row>
    <row r="18" spans="2:5">
      <c r="B18" s="52" t="s">
        <v>5</v>
      </c>
      <c r="C18" s="70">
        <v>0</v>
      </c>
      <c r="D18" s="70">
        <v>0</v>
      </c>
      <c r="E18" s="86"/>
    </row>
    <row r="19" spans="2:5" ht="15.75">
      <c r="B19" s="56" t="s">
        <v>124</v>
      </c>
      <c r="C19" s="72">
        <f>+SUM(C15:C18)</f>
        <v>45848539383.851913</v>
      </c>
      <c r="D19" s="72">
        <f>+SUM(D15:D18)</f>
        <v>353778553</v>
      </c>
      <c r="E19" s="89"/>
    </row>
    <row r="20" spans="2:5" ht="15.75">
      <c r="B20" s="56" t="s">
        <v>6</v>
      </c>
      <c r="C20" s="72">
        <f>+C13-C19</f>
        <v>175433700199.28467</v>
      </c>
      <c r="D20" s="72">
        <f>+D13-D16</f>
        <v>121019270624</v>
      </c>
      <c r="E20" s="90"/>
    </row>
    <row r="21" spans="2:5" ht="15.75">
      <c r="B21" s="56" t="s">
        <v>7</v>
      </c>
      <c r="C21" s="59">
        <v>1352927.1490470464</v>
      </c>
      <c r="D21" s="59">
        <v>975181.56825262238</v>
      </c>
      <c r="E21" s="90"/>
    </row>
    <row r="22" spans="2:5" ht="15.75">
      <c r="B22" s="56" t="s">
        <v>8</v>
      </c>
      <c r="C22" s="91">
        <v>129669.73153200001</v>
      </c>
      <c r="D22" s="91">
        <v>124099.218611</v>
      </c>
    </row>
    <row r="24" spans="2:5" ht="15.75">
      <c r="B24" s="179" t="s">
        <v>167</v>
      </c>
      <c r="C24" s="179"/>
      <c r="D24" s="179"/>
      <c r="E24" s="16"/>
    </row>
    <row r="25" spans="2:5" ht="15.75">
      <c r="B25" s="12"/>
      <c r="C25" s="133"/>
      <c r="D25" s="16"/>
      <c r="E25" s="15"/>
    </row>
    <row r="26" spans="2:5">
      <c r="C26" s="92"/>
      <c r="D26" s="92"/>
      <c r="E26" s="43"/>
    </row>
    <row r="27" spans="2:5">
      <c r="C27" s="92"/>
      <c r="D27" s="92"/>
    </row>
    <row r="28" spans="2:5">
      <c r="C28" s="60"/>
      <c r="D28" s="60"/>
    </row>
    <row r="29" spans="2:5">
      <c r="C29" s="61"/>
      <c r="D29" s="61"/>
    </row>
  </sheetData>
  <mergeCells count="6">
    <mergeCell ref="B24:D24"/>
    <mergeCell ref="B2:D2"/>
    <mergeCell ref="F10:F12"/>
    <mergeCell ref="B3:D3"/>
    <mergeCell ref="B4:D4"/>
    <mergeCell ref="B5:D5"/>
  </mergeCells>
  <hyperlinks>
    <hyperlink ref="A1" location="INDICE!A1" display="INDICE!A1"/>
  </hyperlinks>
  <pageMargins left="0.7" right="0.7" top="0.75" bottom="0.75" header="0.3" footer="0.3"/>
  <pageSetup orientation="portrait" r:id="rId1"/>
  <ignoredErrors>
    <ignoredError sqref="C13:D1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I23"/>
  <sheetViews>
    <sheetView showGridLines="0" workbookViewId="0">
      <selection activeCell="C14" sqref="C13:C14"/>
    </sheetView>
  </sheetViews>
  <sheetFormatPr baseColWidth="10" defaultRowHeight="15"/>
  <cols>
    <col min="1" max="1" width="3.5703125" style="1" customWidth="1"/>
    <col min="2" max="2" width="52.7109375" style="1" customWidth="1"/>
    <col min="3" max="4" width="20.7109375" style="1" bestFit="1" customWidth="1"/>
    <col min="5" max="5" width="3.5703125" style="1" customWidth="1"/>
    <col min="6" max="6" width="12.42578125" style="1" bestFit="1" customWidth="1"/>
    <col min="7" max="16384" width="11.42578125" style="1"/>
  </cols>
  <sheetData>
    <row r="1" spans="1:9">
      <c r="A1" s="2" t="s">
        <v>169</v>
      </c>
    </row>
    <row r="2" spans="1:9" ht="15.75">
      <c r="B2" s="180" t="s">
        <v>60</v>
      </c>
      <c r="C2" s="180"/>
      <c r="D2" s="180"/>
    </row>
    <row r="3" spans="1:9" ht="15.75">
      <c r="B3" s="182" t="s">
        <v>136</v>
      </c>
      <c r="C3" s="182"/>
      <c r="D3" s="182"/>
    </row>
    <row r="4" spans="1:9" ht="15.75">
      <c r="B4" s="183" t="str">
        <f>+'01'!B4:D4</f>
        <v>Correspondiente al 31/03/2020 con cifras comparativas al 31/03/2019</v>
      </c>
      <c r="C4" s="183"/>
      <c r="D4" s="183"/>
    </row>
    <row r="5" spans="1:9" ht="15.75">
      <c r="B5" s="183" t="s">
        <v>139</v>
      </c>
      <c r="C5" s="183"/>
      <c r="D5" s="183"/>
    </row>
    <row r="7" spans="1:9" s="12" customFormat="1" ht="15.75">
      <c r="B7" s="44" t="s">
        <v>9</v>
      </c>
      <c r="C7" s="47">
        <f>+'01'!C7</f>
        <v>43921</v>
      </c>
      <c r="D7" s="47">
        <f>+'01'!D7</f>
        <v>43555</v>
      </c>
    </row>
    <row r="8" spans="1:9" ht="15.75">
      <c r="B8" s="83" t="s">
        <v>176</v>
      </c>
      <c r="C8" s="84">
        <v>726809751</v>
      </c>
      <c r="D8" s="84">
        <v>584114597</v>
      </c>
      <c r="F8" s="34"/>
      <c r="G8" s="34"/>
      <c r="H8" s="34"/>
      <c r="I8" s="35"/>
    </row>
    <row r="9" spans="1:9">
      <c r="B9" s="11" t="s">
        <v>114</v>
      </c>
      <c r="C9" s="20">
        <v>2785413031</v>
      </c>
      <c r="D9" s="20">
        <v>1673110659</v>
      </c>
    </row>
    <row r="10" spans="1:9" ht="15.75">
      <c r="B10" s="11" t="s">
        <v>177</v>
      </c>
      <c r="C10" s="20">
        <v>67171241</v>
      </c>
      <c r="D10" s="20">
        <v>34338563</v>
      </c>
    </row>
    <row r="11" spans="1:9" s="12" customFormat="1" ht="15.75">
      <c r="B11" s="23" t="s">
        <v>10</v>
      </c>
      <c r="C11" s="62">
        <f>SUM(C8:C10)</f>
        <v>3579394023</v>
      </c>
      <c r="D11" s="62">
        <f>SUM(D8:D10)</f>
        <v>2291563819</v>
      </c>
      <c r="G11" s="48"/>
    </row>
    <row r="12" spans="1:9" s="12" customFormat="1" ht="15.75">
      <c r="B12" s="49" t="s">
        <v>11</v>
      </c>
      <c r="C12" s="68"/>
      <c r="D12" s="68"/>
    </row>
    <row r="13" spans="1:9">
      <c r="B13" s="18" t="s">
        <v>12</v>
      </c>
      <c r="C13" s="19">
        <v>1520807949</v>
      </c>
      <c r="D13" s="19">
        <v>1037321191</v>
      </c>
    </row>
    <row r="14" spans="1:9">
      <c r="B14" s="11" t="s">
        <v>168</v>
      </c>
      <c r="C14" s="20">
        <v>78136949</v>
      </c>
      <c r="D14" s="20">
        <v>0</v>
      </c>
    </row>
    <row r="15" spans="1:9">
      <c r="B15" s="11" t="s">
        <v>14</v>
      </c>
      <c r="C15" s="20">
        <v>0</v>
      </c>
      <c r="D15" s="20">
        <v>0</v>
      </c>
    </row>
    <row r="16" spans="1:9">
      <c r="B16" s="11" t="s">
        <v>13</v>
      </c>
      <c r="C16" s="20">
        <v>0</v>
      </c>
      <c r="D16" s="20">
        <v>0</v>
      </c>
    </row>
    <row r="17" spans="2:4" ht="15.75">
      <c r="B17" s="11" t="s">
        <v>178</v>
      </c>
      <c r="C17" s="20">
        <v>967</v>
      </c>
      <c r="D17" s="20">
        <v>1</v>
      </c>
    </row>
    <row r="18" spans="2:4" s="12" customFormat="1" ht="15.75">
      <c r="B18" s="23" t="s">
        <v>15</v>
      </c>
      <c r="C18" s="62">
        <f>SUM(C13:C17)</f>
        <v>1598945865</v>
      </c>
      <c r="D18" s="62">
        <f>SUM(D13:D17)</f>
        <v>1037321192</v>
      </c>
    </row>
    <row r="19" spans="2:4" s="12" customFormat="1" ht="15.75">
      <c r="B19" s="23" t="s">
        <v>16</v>
      </c>
      <c r="C19" s="62">
        <f>+C11-C18</f>
        <v>1980448158</v>
      </c>
      <c r="D19" s="62">
        <f>+D11-D18</f>
        <v>1254242627</v>
      </c>
    </row>
    <row r="21" spans="2:4" ht="15.75">
      <c r="B21" s="179" t="s">
        <v>167</v>
      </c>
      <c r="C21" s="179"/>
      <c r="D21" s="179"/>
    </row>
    <row r="22" spans="2:4">
      <c r="C22" s="16"/>
      <c r="D22" s="16"/>
    </row>
    <row r="23" spans="2:4">
      <c r="C23" s="16"/>
      <c r="D23" s="16"/>
    </row>
  </sheetData>
  <mergeCells count="5">
    <mergeCell ref="B3:D3"/>
    <mergeCell ref="B4:D4"/>
    <mergeCell ref="B5:D5"/>
    <mergeCell ref="B21:D21"/>
    <mergeCell ref="B2:D2"/>
  </mergeCells>
  <hyperlinks>
    <hyperlink ref="A1" location="INDICE!A1" display="INDICE!A1"/>
  </hyperlinks>
  <pageMargins left="0.7" right="0.7" top="0.75" bottom="0.75" header="0.3" footer="0.3"/>
  <pageSetup orientation="portrait" r:id="rId1"/>
  <ignoredErrors>
    <ignoredError sqref="C11:D1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J19"/>
  <sheetViews>
    <sheetView showGridLines="0" workbookViewId="0">
      <selection activeCell="D22" sqref="D22"/>
    </sheetView>
  </sheetViews>
  <sheetFormatPr baseColWidth="10" defaultRowHeight="15"/>
  <cols>
    <col min="1" max="1" width="3.5703125" style="1" customWidth="1"/>
    <col min="2" max="2" width="30.85546875" style="1" customWidth="1"/>
    <col min="3" max="3" width="24.7109375" style="1" bestFit="1" customWidth="1"/>
    <col min="4" max="4" width="20.7109375" style="1" bestFit="1" customWidth="1"/>
    <col min="5" max="5" width="23.42578125" style="1" bestFit="1" customWidth="1"/>
    <col min="6" max="6" width="3.5703125" style="1" customWidth="1"/>
    <col min="7" max="16384" width="11.42578125" style="1"/>
  </cols>
  <sheetData>
    <row r="1" spans="1:10">
      <c r="A1" s="2" t="s">
        <v>169</v>
      </c>
    </row>
    <row r="2" spans="1:10" ht="15.75">
      <c r="B2" s="180" t="s">
        <v>60</v>
      </c>
      <c r="C2" s="180"/>
      <c r="D2" s="180"/>
      <c r="E2" s="180"/>
    </row>
    <row r="3" spans="1:10" ht="15.75">
      <c r="B3" s="182" t="s">
        <v>137</v>
      </c>
      <c r="C3" s="182"/>
      <c r="D3" s="182"/>
      <c r="E3" s="182"/>
    </row>
    <row r="4" spans="1:10" ht="15.75">
      <c r="B4" s="183" t="s">
        <v>184</v>
      </c>
      <c r="C4" s="183"/>
      <c r="D4" s="183"/>
      <c r="E4" s="183"/>
    </row>
    <row r="5" spans="1:10" ht="15.75">
      <c r="B5" s="183" t="s">
        <v>139</v>
      </c>
      <c r="C5" s="183"/>
      <c r="D5" s="183"/>
      <c r="E5" s="183"/>
    </row>
    <row r="7" spans="1:10" ht="15.75">
      <c r="B7" s="44" t="s">
        <v>17</v>
      </c>
      <c r="C7" s="44" t="s">
        <v>18</v>
      </c>
      <c r="D7" s="44" t="s">
        <v>19</v>
      </c>
      <c r="E7" s="44" t="s">
        <v>187</v>
      </c>
    </row>
    <row r="8" spans="1:10" ht="15.75">
      <c r="B8" s="23" t="s">
        <v>20</v>
      </c>
      <c r="C8" s="77">
        <v>145398530092</v>
      </c>
      <c r="D8" s="77">
        <v>5708951143</v>
      </c>
      <c r="E8" s="77">
        <f>+C8+D8</f>
        <v>151107481235</v>
      </c>
      <c r="G8" s="34"/>
      <c r="H8" s="34"/>
      <c r="I8" s="34"/>
      <c r="J8" s="35"/>
    </row>
    <row r="9" spans="1:10" ht="15.75">
      <c r="B9" s="45" t="s">
        <v>21</v>
      </c>
      <c r="C9" s="78"/>
      <c r="D9" s="78"/>
      <c r="E9" s="78"/>
    </row>
    <row r="10" spans="1:10">
      <c r="B10" s="11" t="s">
        <v>22</v>
      </c>
      <c r="C10" s="79">
        <v>166112092434</v>
      </c>
      <c r="D10" s="79"/>
      <c r="E10" s="79"/>
    </row>
    <row r="11" spans="1:10">
      <c r="B11" s="11" t="s">
        <v>23</v>
      </c>
      <c r="C11" s="79">
        <v>-143766321628</v>
      </c>
      <c r="D11" s="79"/>
      <c r="E11" s="79"/>
    </row>
    <row r="12" spans="1:10" ht="15.75">
      <c r="B12" s="46" t="s">
        <v>24</v>
      </c>
      <c r="C12" s="80">
        <f>+C10+C11</f>
        <v>22345770806</v>
      </c>
      <c r="D12" s="81"/>
      <c r="E12" s="81"/>
    </row>
    <row r="13" spans="1:10" ht="15.75">
      <c r="B13" s="184" t="s">
        <v>25</v>
      </c>
      <c r="C13" s="186">
        <f>+E8+C12</f>
        <v>173453252041</v>
      </c>
      <c r="D13" s="186">
        <f>+'02'!C19</f>
        <v>1980448158</v>
      </c>
      <c r="E13" s="82" t="s">
        <v>188</v>
      </c>
    </row>
    <row r="14" spans="1:10" ht="15.75">
      <c r="B14" s="185"/>
      <c r="C14" s="187"/>
      <c r="D14" s="187"/>
      <c r="E14" s="80">
        <f>+C13+D13</f>
        <v>175433700199</v>
      </c>
    </row>
    <row r="16" spans="1:10" ht="15.75">
      <c r="B16" s="179" t="s">
        <v>167</v>
      </c>
      <c r="C16" s="179"/>
      <c r="D16" s="179"/>
      <c r="E16" s="179"/>
    </row>
    <row r="17" spans="3:4">
      <c r="C17" s="15"/>
    </row>
    <row r="18" spans="3:4">
      <c r="C18" s="15"/>
    </row>
    <row r="19" spans="3:4">
      <c r="C19" s="16"/>
      <c r="D19" s="16"/>
    </row>
  </sheetData>
  <mergeCells count="8">
    <mergeCell ref="B16:E16"/>
    <mergeCell ref="B2:E2"/>
    <mergeCell ref="B3:E3"/>
    <mergeCell ref="B4:E4"/>
    <mergeCell ref="B5:E5"/>
    <mergeCell ref="B13:B14"/>
    <mergeCell ref="C13:C14"/>
    <mergeCell ref="D13:D14"/>
  </mergeCells>
  <hyperlinks>
    <hyperlink ref="A1" location="INDICE!A1" display="INDIC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I36"/>
  <sheetViews>
    <sheetView showGridLines="0" topLeftCell="A8" workbookViewId="0">
      <selection activeCell="C28" activeCellId="2" sqref="C8 C23 C28"/>
    </sheetView>
  </sheetViews>
  <sheetFormatPr baseColWidth="10" defaultRowHeight="15"/>
  <cols>
    <col min="1" max="1" width="3.5703125" style="1" customWidth="1"/>
    <col min="2" max="2" width="58.140625" style="1" bestFit="1" customWidth="1"/>
    <col min="3" max="4" width="24.7109375" style="1" bestFit="1" customWidth="1"/>
    <col min="5" max="5" width="3.5703125" style="1" customWidth="1"/>
    <col min="6" max="16384" width="11.42578125" style="1"/>
  </cols>
  <sheetData>
    <row r="1" spans="1:9">
      <c r="A1" s="2" t="s">
        <v>169</v>
      </c>
    </row>
    <row r="2" spans="1:9" ht="15.75">
      <c r="B2" s="180" t="s">
        <v>60</v>
      </c>
      <c r="C2" s="180"/>
      <c r="D2" s="180"/>
    </row>
    <row r="3" spans="1:9" ht="15.75">
      <c r="B3" s="182" t="s">
        <v>138</v>
      </c>
      <c r="C3" s="182"/>
      <c r="D3" s="182"/>
    </row>
    <row r="4" spans="1:9" ht="15.75">
      <c r="B4" s="188" t="str">
        <f>+'02'!B4:E4</f>
        <v>Correspondiente al 31/03/2020 con cifras comparativas al 31/03/2019</v>
      </c>
      <c r="C4" s="188"/>
      <c r="D4" s="188"/>
    </row>
    <row r="5" spans="1:9" ht="15.75">
      <c r="B5" s="183" t="s">
        <v>139</v>
      </c>
      <c r="C5" s="183"/>
      <c r="D5" s="183"/>
    </row>
    <row r="7" spans="1:9" s="12" customFormat="1" ht="15.75">
      <c r="B7" s="4" t="s">
        <v>26</v>
      </c>
      <c r="C7" s="5">
        <f>+'02'!C7</f>
        <v>43921</v>
      </c>
      <c r="D7" s="5">
        <f>+'02'!D7</f>
        <v>43555</v>
      </c>
      <c r="F7" s="34"/>
      <c r="G7" s="34"/>
      <c r="H7" s="34"/>
      <c r="I7" s="35"/>
    </row>
    <row r="8" spans="1:9" s="12" customFormat="1" ht="15.75">
      <c r="B8" s="23" t="s">
        <v>38</v>
      </c>
      <c r="C8" s="62">
        <v>9187373107</v>
      </c>
      <c r="D8" s="62">
        <v>2862480758</v>
      </c>
    </row>
    <row r="9" spans="1:9" s="12" customFormat="1" ht="15.75">
      <c r="B9" s="36" t="s">
        <v>27</v>
      </c>
      <c r="C9" s="63"/>
      <c r="D9" s="63"/>
    </row>
    <row r="10" spans="1:9" s="12" customFormat="1" ht="15.75">
      <c r="B10" s="36" t="s">
        <v>28</v>
      </c>
      <c r="C10" s="64"/>
      <c r="D10" s="64"/>
    </row>
    <row r="11" spans="1:9">
      <c r="B11" s="37" t="s">
        <v>116</v>
      </c>
      <c r="C11" s="20">
        <v>67171241</v>
      </c>
      <c r="D11" s="20">
        <v>34338560</v>
      </c>
    </row>
    <row r="12" spans="1:9">
      <c r="B12" s="37" t="s">
        <v>189</v>
      </c>
      <c r="C12" s="20">
        <v>45243881403</v>
      </c>
      <c r="D12" s="20">
        <v>0</v>
      </c>
    </row>
    <row r="13" spans="1:9">
      <c r="B13" s="37" t="s">
        <v>39</v>
      </c>
      <c r="C13" s="20">
        <v>0</v>
      </c>
      <c r="D13" s="20">
        <v>0</v>
      </c>
    </row>
    <row r="14" spans="1:9" s="12" customFormat="1" ht="15.75">
      <c r="B14" s="38" t="s">
        <v>29</v>
      </c>
      <c r="C14" s="64"/>
      <c r="D14" s="64"/>
    </row>
    <row r="15" spans="1:9">
      <c r="B15" s="37" t="s">
        <v>117</v>
      </c>
      <c r="C15" s="20">
        <v>0</v>
      </c>
      <c r="D15" s="20">
        <v>0</v>
      </c>
    </row>
    <row r="16" spans="1:9">
      <c r="B16" s="37" t="s">
        <v>40</v>
      </c>
      <c r="C16" s="20">
        <v>-577285180536</v>
      </c>
      <c r="D16" s="20">
        <v>-176227442792</v>
      </c>
    </row>
    <row r="17" spans="2:4">
      <c r="B17" s="37" t="s">
        <v>41</v>
      </c>
      <c r="C17" s="20">
        <v>-1026257187</v>
      </c>
      <c r="D17" s="20">
        <v>-1008080477</v>
      </c>
    </row>
    <row r="18" spans="2:4">
      <c r="B18" s="37" t="s">
        <v>30</v>
      </c>
      <c r="C18" s="20">
        <v>0</v>
      </c>
      <c r="D18" s="20">
        <v>0</v>
      </c>
    </row>
    <row r="19" spans="2:4">
      <c r="B19" s="37" t="s">
        <v>31</v>
      </c>
      <c r="C19" s="20">
        <v>0</v>
      </c>
      <c r="D19" s="20">
        <v>0</v>
      </c>
    </row>
    <row r="20" spans="2:4">
      <c r="B20" s="37" t="s">
        <v>42</v>
      </c>
      <c r="C20" s="20">
        <v>435433892897</v>
      </c>
      <c r="D20" s="20">
        <v>69852923413</v>
      </c>
    </row>
    <row r="21" spans="2:4">
      <c r="B21" s="76" t="s">
        <v>171</v>
      </c>
      <c r="C21" s="20">
        <v>81770170743</v>
      </c>
      <c r="D21" s="20">
        <v>97712788165</v>
      </c>
    </row>
    <row r="22" spans="2:4">
      <c r="B22" s="37" t="s">
        <v>32</v>
      </c>
      <c r="C22" s="22">
        <v>0</v>
      </c>
      <c r="D22" s="22">
        <v>0</v>
      </c>
    </row>
    <row r="23" spans="2:4" s="40" customFormat="1" ht="31.5">
      <c r="B23" s="39" t="s">
        <v>33</v>
      </c>
      <c r="C23" s="65">
        <f>SUM(C9:C22)</f>
        <v>-15796321439</v>
      </c>
      <c r="D23" s="65">
        <f>SUM(D9:D22)</f>
        <v>-9635473131</v>
      </c>
    </row>
    <row r="24" spans="2:4" ht="6.75" customHeight="1">
      <c r="B24" s="37"/>
      <c r="C24" s="19"/>
      <c r="D24" s="19"/>
    </row>
    <row r="25" spans="2:4" s="12" customFormat="1" ht="15.75">
      <c r="B25" s="36" t="s">
        <v>34</v>
      </c>
      <c r="C25" s="64"/>
      <c r="D25" s="64"/>
    </row>
    <row r="26" spans="2:4">
      <c r="B26" s="37" t="s">
        <v>35</v>
      </c>
      <c r="C26" s="20">
        <v>-143766321628</v>
      </c>
      <c r="D26" s="20">
        <v>-108631477235</v>
      </c>
    </row>
    <row r="27" spans="2:4">
      <c r="B27" s="37" t="s">
        <v>22</v>
      </c>
      <c r="C27" s="22">
        <v>166112092434</v>
      </c>
      <c r="D27" s="22">
        <v>121986124841</v>
      </c>
    </row>
    <row r="28" spans="2:4" s="42" customFormat="1" ht="31.5">
      <c r="B28" s="41" t="s">
        <v>36</v>
      </c>
      <c r="C28" s="65">
        <f>+C26+C27</f>
        <v>22345770806</v>
      </c>
      <c r="D28" s="65">
        <f>+D26+D27</f>
        <v>13354647606</v>
      </c>
    </row>
    <row r="29" spans="2:4" ht="6.75" customHeight="1">
      <c r="B29" s="37"/>
      <c r="C29" s="66"/>
      <c r="D29" s="66"/>
    </row>
    <row r="30" spans="2:4" s="12" customFormat="1" ht="15.75">
      <c r="B30" s="23" t="s">
        <v>37</v>
      </c>
      <c r="C30" s="67">
        <f>+C8+C23+C28</f>
        <v>15736822474</v>
      </c>
      <c r="D30" s="67">
        <f>+D8+D23+D28</f>
        <v>6581655233</v>
      </c>
    </row>
    <row r="32" spans="2:4" ht="15.75">
      <c r="B32" s="179" t="s">
        <v>167</v>
      </c>
      <c r="C32" s="179"/>
      <c r="D32" s="179"/>
    </row>
    <row r="33" spans="3:4">
      <c r="C33" s="16"/>
      <c r="D33" s="16"/>
    </row>
    <row r="34" spans="3:4">
      <c r="C34" s="16"/>
      <c r="D34" s="16"/>
    </row>
    <row r="35" spans="3:4">
      <c r="C35" s="15"/>
    </row>
    <row r="36" spans="3:4">
      <c r="C36" s="15"/>
    </row>
  </sheetData>
  <mergeCells count="5">
    <mergeCell ref="B3:D3"/>
    <mergeCell ref="B4:D4"/>
    <mergeCell ref="B5:D5"/>
    <mergeCell ref="B32:D32"/>
    <mergeCell ref="B2:D2"/>
  </mergeCells>
  <hyperlinks>
    <hyperlink ref="A1" location="INDICE!A1" display="INDICE"/>
  </hyperlinks>
  <pageMargins left="0.7" right="0.7" top="0.75" bottom="0.75" header="0.3" footer="0.3"/>
  <pageSetup orientation="portrait" r:id="rId1"/>
  <ignoredErrors>
    <ignoredError sqref="C23:D23"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K141"/>
  <sheetViews>
    <sheetView showGridLines="0" zoomScaleNormal="100" workbookViewId="0">
      <pane ySplit="3" topLeftCell="A90" activePane="bottomLeft" state="frozen"/>
      <selection activeCell="F11" sqref="F11"/>
      <selection pane="bottomLeft" activeCell="D98" sqref="D98"/>
    </sheetView>
  </sheetViews>
  <sheetFormatPr baseColWidth="10" defaultRowHeight="15"/>
  <cols>
    <col min="1" max="1" width="3.5703125" style="24" customWidth="1"/>
    <col min="2" max="2" width="34.28515625" style="24" customWidth="1"/>
    <col min="3" max="3" width="19.28515625" style="24" customWidth="1"/>
    <col min="4" max="4" width="23.42578125" style="24" bestFit="1" customWidth="1"/>
    <col min="5" max="5" width="20.7109375" style="24" bestFit="1" customWidth="1"/>
    <col min="6" max="6" width="19.28515625" style="24" customWidth="1"/>
    <col min="7" max="7" width="3.5703125" style="24" customWidth="1"/>
    <col min="8" max="16384" width="11.42578125" style="24"/>
  </cols>
  <sheetData>
    <row r="1" spans="1:11">
      <c r="A1" s="75" t="s">
        <v>169</v>
      </c>
    </row>
    <row r="2" spans="1:11" s="25" customFormat="1" ht="15.75">
      <c r="B2" s="180" t="s">
        <v>60</v>
      </c>
      <c r="C2" s="180"/>
      <c r="D2" s="180"/>
      <c r="E2" s="180"/>
      <c r="F2" s="180"/>
    </row>
    <row r="3" spans="1:11" s="25" customFormat="1" ht="15.75">
      <c r="B3" s="202" t="s">
        <v>140</v>
      </c>
      <c r="C3" s="202"/>
      <c r="D3" s="202"/>
      <c r="E3" s="202"/>
      <c r="F3" s="202"/>
      <c r="H3" s="34"/>
      <c r="I3" s="34"/>
      <c r="J3" s="34"/>
      <c r="K3" s="35"/>
    </row>
    <row r="4" spans="1:11" s="25" customFormat="1" ht="15.75">
      <c r="B4" s="193" t="s">
        <v>142</v>
      </c>
      <c r="C4" s="193"/>
      <c r="D4" s="193"/>
      <c r="E4" s="193"/>
      <c r="F4" s="193"/>
    </row>
    <row r="5" spans="1:11" s="25" customFormat="1" ht="15.75">
      <c r="B5" s="42"/>
      <c r="C5" s="42"/>
      <c r="D5" s="42"/>
      <c r="E5" s="42"/>
      <c r="F5" s="42"/>
    </row>
    <row r="6" spans="1:11" s="25" customFormat="1">
      <c r="B6" s="196" t="s">
        <v>141</v>
      </c>
      <c r="C6" s="196"/>
      <c r="D6" s="196"/>
      <c r="E6" s="196"/>
      <c r="F6" s="196"/>
    </row>
    <row r="7" spans="1:11" s="25" customFormat="1">
      <c r="B7" s="196"/>
      <c r="C7" s="196"/>
      <c r="D7" s="196"/>
      <c r="E7" s="196"/>
      <c r="F7" s="196"/>
    </row>
    <row r="8" spans="1:11" s="25" customFormat="1">
      <c r="B8" s="196"/>
      <c r="C8" s="196"/>
      <c r="D8" s="196"/>
      <c r="E8" s="196"/>
      <c r="F8" s="196"/>
    </row>
    <row r="9" spans="1:11" s="25" customFormat="1">
      <c r="B9" s="196"/>
      <c r="C9" s="196"/>
      <c r="D9" s="196"/>
      <c r="E9" s="196"/>
      <c r="F9" s="196"/>
    </row>
    <row r="10" spans="1:11" s="25" customFormat="1">
      <c r="B10" s="196"/>
      <c r="C10" s="196"/>
      <c r="D10" s="196"/>
      <c r="E10" s="196"/>
      <c r="F10" s="196"/>
    </row>
    <row r="11" spans="1:11" s="25" customFormat="1">
      <c r="B11" s="196"/>
      <c r="C11" s="196"/>
      <c r="D11" s="196"/>
      <c r="E11" s="196"/>
      <c r="F11" s="196"/>
    </row>
    <row r="12" spans="1:11" s="25" customFormat="1">
      <c r="B12" s="196"/>
      <c r="C12" s="196"/>
      <c r="D12" s="196"/>
      <c r="E12" s="196"/>
      <c r="F12" s="196"/>
    </row>
    <row r="13" spans="1:11" s="25" customFormat="1">
      <c r="B13" s="196"/>
      <c r="C13" s="196"/>
      <c r="D13" s="196"/>
      <c r="E13" s="196"/>
      <c r="F13" s="196"/>
    </row>
    <row r="14" spans="1:11" s="25" customFormat="1">
      <c r="B14" s="196"/>
      <c r="C14" s="196"/>
      <c r="D14" s="196"/>
      <c r="E14" s="196"/>
      <c r="F14" s="196"/>
    </row>
    <row r="15" spans="1:11" s="25" customFormat="1">
      <c r="B15" s="196"/>
      <c r="C15" s="196"/>
      <c r="D15" s="196"/>
      <c r="E15" s="196"/>
      <c r="F15" s="196"/>
    </row>
    <row r="16" spans="1:11" s="25" customFormat="1">
      <c r="B16" s="196"/>
      <c r="C16" s="196"/>
      <c r="D16" s="196"/>
      <c r="E16" s="196"/>
      <c r="F16" s="196"/>
    </row>
    <row r="17" spans="2:6" s="25" customFormat="1" ht="15.75">
      <c r="B17" s="193" t="s">
        <v>143</v>
      </c>
      <c r="C17" s="193"/>
      <c r="D17" s="193"/>
      <c r="E17" s="193"/>
      <c r="F17" s="193"/>
    </row>
    <row r="18" spans="2:6" s="25" customFormat="1" ht="15.75">
      <c r="B18" s="42"/>
      <c r="C18" s="42"/>
      <c r="D18" s="42"/>
      <c r="E18" s="42"/>
      <c r="F18" s="42"/>
    </row>
    <row r="19" spans="2:6" s="25" customFormat="1" ht="15.75">
      <c r="B19" s="193" t="s">
        <v>144</v>
      </c>
      <c r="C19" s="193"/>
      <c r="D19" s="193"/>
      <c r="E19" s="193"/>
      <c r="F19" s="193"/>
    </row>
    <row r="20" spans="2:6" s="25" customFormat="1">
      <c r="B20" s="196" t="s">
        <v>172</v>
      </c>
      <c r="C20" s="196"/>
      <c r="D20" s="196"/>
      <c r="E20" s="196"/>
      <c r="F20" s="196"/>
    </row>
    <row r="21" spans="2:6" s="25" customFormat="1">
      <c r="B21" s="196"/>
      <c r="C21" s="196"/>
      <c r="D21" s="196"/>
      <c r="E21" s="196"/>
      <c r="F21" s="196"/>
    </row>
    <row r="22" spans="2:6" s="25" customFormat="1">
      <c r="B22" s="196"/>
      <c r="C22" s="196"/>
      <c r="D22" s="196"/>
      <c r="E22" s="196"/>
      <c r="F22" s="196"/>
    </row>
    <row r="23" spans="2:6" s="25" customFormat="1">
      <c r="B23" s="196"/>
      <c r="C23" s="196"/>
      <c r="D23" s="196"/>
      <c r="E23" s="196"/>
      <c r="F23" s="196"/>
    </row>
    <row r="24" spans="2:6" s="25" customFormat="1">
      <c r="B24" s="196"/>
      <c r="C24" s="196"/>
      <c r="D24" s="196"/>
      <c r="E24" s="196"/>
      <c r="F24" s="196"/>
    </row>
    <row r="25" spans="2:6" s="25" customFormat="1">
      <c r="B25" s="196"/>
      <c r="C25" s="196"/>
      <c r="D25" s="196"/>
      <c r="E25" s="196"/>
      <c r="F25" s="196"/>
    </row>
    <row r="26" spans="2:6" s="25" customFormat="1">
      <c r="B26" s="196"/>
      <c r="C26" s="196"/>
      <c r="D26" s="196"/>
      <c r="E26" s="196"/>
      <c r="F26" s="196"/>
    </row>
    <row r="27" spans="2:6" s="25" customFormat="1">
      <c r="B27" s="196"/>
      <c r="C27" s="196"/>
      <c r="D27" s="196"/>
      <c r="E27" s="196"/>
      <c r="F27" s="196"/>
    </row>
    <row r="28" spans="2:6" s="25" customFormat="1">
      <c r="B28" s="196"/>
      <c r="C28" s="196"/>
      <c r="D28" s="196"/>
      <c r="E28" s="196"/>
      <c r="F28" s="196"/>
    </row>
    <row r="29" spans="2:6" s="25" customFormat="1">
      <c r="B29" s="196"/>
      <c r="C29" s="196"/>
      <c r="D29" s="196"/>
      <c r="E29" s="196"/>
      <c r="F29" s="196"/>
    </row>
    <row r="30" spans="2:6" s="25" customFormat="1">
      <c r="B30" s="196"/>
      <c r="C30" s="196"/>
      <c r="D30" s="196"/>
      <c r="E30" s="196"/>
      <c r="F30" s="196"/>
    </row>
    <row r="31" spans="2:6" s="25" customFormat="1">
      <c r="B31" s="196"/>
      <c r="C31" s="196"/>
      <c r="D31" s="196"/>
      <c r="E31" s="196"/>
      <c r="F31" s="196"/>
    </row>
    <row r="32" spans="2:6" s="25" customFormat="1">
      <c r="B32" s="196"/>
      <c r="C32" s="196"/>
      <c r="D32" s="196"/>
      <c r="E32" s="196"/>
      <c r="F32" s="196"/>
    </row>
    <row r="33" spans="2:6" s="25" customFormat="1">
      <c r="B33" s="196"/>
      <c r="C33" s="196"/>
      <c r="D33" s="196"/>
      <c r="E33" s="196"/>
      <c r="F33" s="196"/>
    </row>
    <row r="34" spans="2:6" s="25" customFormat="1">
      <c r="B34" s="196"/>
      <c r="C34" s="196"/>
      <c r="D34" s="196"/>
      <c r="E34" s="196"/>
      <c r="F34" s="196"/>
    </row>
    <row r="35" spans="2:6" s="25" customFormat="1">
      <c r="B35" s="196"/>
      <c r="C35" s="196"/>
      <c r="D35" s="196"/>
      <c r="E35" s="196"/>
      <c r="F35" s="196"/>
    </row>
    <row r="36" spans="2:6" s="25" customFormat="1">
      <c r="B36" s="196"/>
      <c r="C36" s="196"/>
      <c r="D36" s="196"/>
      <c r="E36" s="196"/>
      <c r="F36" s="196"/>
    </row>
    <row r="37" spans="2:6" s="25" customFormat="1">
      <c r="B37" s="196"/>
      <c r="C37" s="196"/>
      <c r="D37" s="196"/>
      <c r="E37" s="196"/>
      <c r="F37" s="196"/>
    </row>
    <row r="38" spans="2:6" s="25" customFormat="1">
      <c r="B38" s="196"/>
      <c r="C38" s="196"/>
      <c r="D38" s="196"/>
      <c r="E38" s="196"/>
      <c r="F38" s="196"/>
    </row>
    <row r="39" spans="2:6" s="25" customFormat="1">
      <c r="B39" s="196"/>
      <c r="C39" s="196"/>
      <c r="D39" s="196"/>
      <c r="E39" s="196"/>
      <c r="F39" s="196"/>
    </row>
    <row r="40" spans="2:6" s="25" customFormat="1">
      <c r="B40" s="196"/>
      <c r="C40" s="196"/>
      <c r="D40" s="196"/>
      <c r="E40" s="196"/>
      <c r="F40" s="196"/>
    </row>
    <row r="41" spans="2:6" s="25" customFormat="1">
      <c r="B41" s="196"/>
      <c r="C41" s="196"/>
      <c r="D41" s="196"/>
      <c r="E41" s="196"/>
      <c r="F41" s="196"/>
    </row>
    <row r="42" spans="2:6" s="25" customFormat="1">
      <c r="B42" s="196"/>
      <c r="C42" s="196"/>
      <c r="D42" s="196"/>
      <c r="E42" s="196"/>
      <c r="F42" s="196"/>
    </row>
    <row r="43" spans="2:6" s="25" customFormat="1">
      <c r="B43" s="196"/>
      <c r="C43" s="196"/>
      <c r="D43" s="196"/>
      <c r="E43" s="196"/>
      <c r="F43" s="196"/>
    </row>
    <row r="44" spans="2:6" s="25" customFormat="1">
      <c r="B44" s="196"/>
      <c r="C44" s="196"/>
      <c r="D44" s="196"/>
      <c r="E44" s="196"/>
      <c r="F44" s="196"/>
    </row>
    <row r="45" spans="2:6" s="25" customFormat="1">
      <c r="B45" s="196"/>
      <c r="C45" s="196"/>
      <c r="D45" s="196"/>
      <c r="E45" s="196"/>
      <c r="F45" s="196"/>
    </row>
    <row r="46" spans="2:6" s="25" customFormat="1">
      <c r="B46" s="196"/>
      <c r="C46" s="196"/>
      <c r="D46" s="196"/>
      <c r="E46" s="196"/>
      <c r="F46" s="196"/>
    </row>
    <row r="47" spans="2:6" s="25" customFormat="1">
      <c r="B47" s="196"/>
      <c r="C47" s="196"/>
      <c r="D47" s="196"/>
      <c r="E47" s="196"/>
      <c r="F47" s="196"/>
    </row>
    <row r="48" spans="2:6" s="25" customFormat="1">
      <c r="B48" s="196"/>
      <c r="C48" s="196"/>
      <c r="D48" s="196"/>
      <c r="E48" s="196"/>
      <c r="F48" s="196"/>
    </row>
    <row r="49" spans="2:6" s="25" customFormat="1">
      <c r="B49" s="196"/>
      <c r="C49" s="196"/>
      <c r="D49" s="196"/>
      <c r="E49" s="196"/>
      <c r="F49" s="196"/>
    </row>
    <row r="50" spans="2:6" s="25" customFormat="1" ht="15.75">
      <c r="B50" s="193" t="s">
        <v>145</v>
      </c>
      <c r="C50" s="193"/>
      <c r="D50" s="193"/>
      <c r="E50" s="193"/>
      <c r="F50" s="193"/>
    </row>
    <row r="51" spans="2:6" s="25" customFormat="1">
      <c r="B51" s="196" t="s">
        <v>190</v>
      </c>
      <c r="C51" s="196"/>
      <c r="D51" s="196"/>
      <c r="E51" s="196"/>
      <c r="F51" s="196"/>
    </row>
    <row r="52" spans="2:6" s="25" customFormat="1">
      <c r="B52" s="196"/>
      <c r="C52" s="196"/>
      <c r="D52" s="196"/>
      <c r="E52" s="196"/>
      <c r="F52" s="196"/>
    </row>
    <row r="53" spans="2:6" s="25" customFormat="1">
      <c r="B53" s="196"/>
      <c r="C53" s="196"/>
      <c r="D53" s="196"/>
      <c r="E53" s="196"/>
      <c r="F53" s="196"/>
    </row>
    <row r="54" spans="2:6" s="25" customFormat="1" ht="15.75">
      <c r="B54" s="203" t="s">
        <v>146</v>
      </c>
      <c r="C54" s="203"/>
      <c r="D54" s="203"/>
      <c r="E54" s="203"/>
      <c r="F54" s="203"/>
    </row>
    <row r="55" spans="2:6" s="25" customFormat="1">
      <c r="B55" s="201"/>
      <c r="C55" s="201"/>
      <c r="D55" s="201"/>
      <c r="E55" s="201"/>
      <c r="F55" s="201"/>
    </row>
    <row r="56" spans="2:6" s="25" customFormat="1">
      <c r="B56" s="196" t="s">
        <v>147</v>
      </c>
      <c r="C56" s="196"/>
      <c r="D56" s="196"/>
      <c r="E56" s="196"/>
      <c r="F56" s="196"/>
    </row>
    <row r="57" spans="2:6" s="25" customFormat="1">
      <c r="B57" s="196"/>
      <c r="C57" s="196"/>
      <c r="D57" s="196"/>
      <c r="E57" s="196"/>
      <c r="F57" s="196"/>
    </row>
    <row r="58" spans="2:6" s="25" customFormat="1">
      <c r="B58" s="196"/>
      <c r="C58" s="196"/>
      <c r="D58" s="196"/>
      <c r="E58" s="196"/>
      <c r="F58" s="196"/>
    </row>
    <row r="59" spans="2:6" s="25" customFormat="1">
      <c r="B59" s="196" t="s">
        <v>191</v>
      </c>
      <c r="C59" s="196"/>
      <c r="D59" s="196"/>
      <c r="E59" s="196"/>
      <c r="F59" s="196"/>
    </row>
    <row r="60" spans="2:6" s="25" customFormat="1">
      <c r="B60" s="196"/>
      <c r="C60" s="196"/>
      <c r="D60" s="196"/>
      <c r="E60" s="196"/>
      <c r="F60" s="196"/>
    </row>
    <row r="61" spans="2:6" s="25" customFormat="1">
      <c r="B61" s="196" t="s">
        <v>148</v>
      </c>
      <c r="C61" s="196"/>
      <c r="D61" s="196"/>
      <c r="E61" s="196"/>
      <c r="F61" s="196"/>
    </row>
    <row r="62" spans="2:6" s="25" customFormat="1">
      <c r="B62" s="196"/>
      <c r="C62" s="196"/>
      <c r="D62" s="196"/>
      <c r="E62" s="196"/>
      <c r="F62" s="196"/>
    </row>
    <row r="63" spans="2:6" s="25" customFormat="1">
      <c r="B63" s="196" t="s">
        <v>149</v>
      </c>
      <c r="C63" s="196"/>
      <c r="D63" s="196"/>
      <c r="E63" s="196"/>
      <c r="F63" s="196"/>
    </row>
    <row r="64" spans="2:6" s="25" customFormat="1">
      <c r="B64" s="196"/>
      <c r="C64" s="196"/>
      <c r="D64" s="196"/>
      <c r="E64" s="196"/>
      <c r="F64" s="196"/>
    </row>
    <row r="65" spans="2:6" s="25" customFormat="1">
      <c r="B65" s="189" t="s">
        <v>150</v>
      </c>
      <c r="C65" s="189"/>
      <c r="D65" s="189"/>
      <c r="E65" s="189"/>
      <c r="F65" s="189"/>
    </row>
    <row r="66" spans="2:6" s="25" customFormat="1">
      <c r="B66" s="189"/>
      <c r="C66" s="189"/>
      <c r="D66" s="189"/>
      <c r="E66" s="189"/>
      <c r="F66" s="189"/>
    </row>
    <row r="67" spans="2:6" s="25" customFormat="1">
      <c r="B67" s="189" t="s">
        <v>151</v>
      </c>
      <c r="C67" s="189"/>
      <c r="D67" s="189"/>
      <c r="E67" s="189"/>
      <c r="F67" s="189"/>
    </row>
    <row r="68" spans="2:6" s="25" customFormat="1">
      <c r="B68" s="189"/>
      <c r="C68" s="189"/>
      <c r="D68" s="189"/>
      <c r="E68" s="189"/>
      <c r="F68" s="189"/>
    </row>
    <row r="69" spans="2:6" s="25" customFormat="1">
      <c r="B69" s="189" t="s">
        <v>152</v>
      </c>
      <c r="C69" s="189"/>
      <c r="D69" s="189"/>
      <c r="E69" s="189"/>
      <c r="F69" s="189"/>
    </row>
    <row r="70" spans="2:6" s="25" customFormat="1">
      <c r="B70" s="189"/>
      <c r="C70" s="189"/>
      <c r="D70" s="189"/>
      <c r="E70" s="189"/>
      <c r="F70" s="189"/>
    </row>
    <row r="71" spans="2:6" s="25" customFormat="1"/>
    <row r="72" spans="2:6" s="17" customFormat="1" ht="15.75">
      <c r="B72" s="4" t="s">
        <v>26</v>
      </c>
      <c r="C72" s="5">
        <v>43921</v>
      </c>
      <c r="D72" s="5">
        <v>43555</v>
      </c>
      <c r="E72" s="5">
        <v>43830</v>
      </c>
    </row>
    <row r="73" spans="2:6">
      <c r="B73" s="6" t="s">
        <v>43</v>
      </c>
      <c r="C73" s="7">
        <v>6554.28</v>
      </c>
      <c r="D73" s="7">
        <v>6175.18</v>
      </c>
      <c r="E73" s="7">
        <v>6442.33</v>
      </c>
    </row>
    <row r="74" spans="2:6">
      <c r="B74" s="6" t="s">
        <v>44</v>
      </c>
      <c r="C74" s="7">
        <v>6571.73</v>
      </c>
      <c r="D74" s="7">
        <v>6187.55</v>
      </c>
      <c r="E74" s="7">
        <v>6463.95</v>
      </c>
    </row>
    <row r="75" spans="2:6" s="25" customFormat="1"/>
    <row r="76" spans="2:6" s="25" customFormat="1" ht="15.75">
      <c r="B76" s="193" t="s">
        <v>153</v>
      </c>
      <c r="C76" s="193"/>
      <c r="D76" s="193"/>
      <c r="E76" s="193"/>
      <c r="F76" s="193"/>
    </row>
    <row r="77" spans="2:6" s="25" customFormat="1">
      <c r="B77" s="196" t="s">
        <v>181</v>
      </c>
      <c r="C77" s="196"/>
      <c r="D77" s="196"/>
      <c r="E77" s="196"/>
      <c r="F77" s="196"/>
    </row>
    <row r="78" spans="2:6" s="25" customFormat="1">
      <c r="B78" s="196"/>
      <c r="C78" s="196"/>
      <c r="D78" s="196"/>
      <c r="E78" s="196"/>
      <c r="F78" s="196"/>
    </row>
    <row r="79" spans="2:6" s="25" customFormat="1" ht="15.75">
      <c r="B79" s="193" t="s">
        <v>154</v>
      </c>
      <c r="C79" s="193"/>
      <c r="D79" s="193"/>
      <c r="E79" s="193"/>
      <c r="F79" s="193"/>
    </row>
    <row r="80" spans="2:6" s="25" customFormat="1">
      <c r="B80" s="189" t="s">
        <v>182</v>
      </c>
      <c r="C80" s="189"/>
      <c r="D80" s="189"/>
      <c r="E80" s="189"/>
      <c r="F80" s="189"/>
    </row>
    <row r="81" spans="2:6" s="25" customFormat="1">
      <c r="B81" s="189"/>
      <c r="C81" s="189"/>
      <c r="D81" s="189"/>
      <c r="E81" s="189"/>
      <c r="F81" s="189"/>
    </row>
    <row r="82" spans="2:6" s="25" customFormat="1">
      <c r="B82" s="28"/>
      <c r="C82" s="28"/>
      <c r="D82" s="28"/>
      <c r="E82" s="28"/>
      <c r="F82" s="28"/>
    </row>
    <row r="83" spans="2:6" s="25" customFormat="1" ht="15.75">
      <c r="B83" s="179" t="s">
        <v>156</v>
      </c>
      <c r="C83" s="179"/>
      <c r="D83" s="179"/>
      <c r="E83" s="179"/>
      <c r="F83" s="179"/>
    </row>
    <row r="84" spans="2:6" s="25" customFormat="1">
      <c r="B84" s="189" t="s">
        <v>155</v>
      </c>
      <c r="C84" s="189"/>
      <c r="D84" s="189"/>
      <c r="E84" s="189"/>
      <c r="F84" s="189"/>
    </row>
    <row r="85" spans="2:6" s="25" customFormat="1">
      <c r="B85" s="189"/>
      <c r="C85" s="189"/>
      <c r="D85" s="189"/>
      <c r="E85" s="189"/>
      <c r="F85" s="189"/>
    </row>
    <row r="86" spans="2:6" s="25" customFormat="1">
      <c r="B86" s="189"/>
      <c r="C86" s="189"/>
      <c r="D86" s="189"/>
      <c r="E86" s="189"/>
      <c r="F86" s="189"/>
    </row>
    <row r="87" spans="2:6" s="25" customFormat="1">
      <c r="B87" s="28"/>
      <c r="C87" s="28"/>
      <c r="D87" s="28"/>
      <c r="E87" s="28"/>
      <c r="F87" s="28"/>
    </row>
    <row r="88" spans="2:6" s="25" customFormat="1" ht="15.75">
      <c r="B88" s="194" t="s">
        <v>26</v>
      </c>
      <c r="C88" s="195"/>
      <c r="D88" s="5">
        <f>+'04'!C7</f>
        <v>43921</v>
      </c>
      <c r="E88" s="5">
        <f>+'04'!D7</f>
        <v>43555</v>
      </c>
    </row>
    <row r="89" spans="2:6" s="25" customFormat="1">
      <c r="B89" s="197" t="s">
        <v>12</v>
      </c>
      <c r="C89" s="198"/>
      <c r="D89" s="27">
        <v>1520807949</v>
      </c>
      <c r="E89" s="27">
        <v>1037321191</v>
      </c>
    </row>
    <row r="90" spans="2:6" s="25" customFormat="1">
      <c r="B90" s="199" t="s">
        <v>45</v>
      </c>
      <c r="C90" s="200"/>
      <c r="D90" s="10">
        <v>0</v>
      </c>
      <c r="E90" s="10">
        <v>0</v>
      </c>
    </row>
    <row r="91" spans="2:6" s="25" customFormat="1" ht="15.75">
      <c r="B91" s="194" t="s">
        <v>47</v>
      </c>
      <c r="C91" s="195"/>
      <c r="D91" s="13">
        <f>SUM(D89:D90)</f>
        <v>1520807949</v>
      </c>
      <c r="E91" s="13">
        <f>SUM(E89:E90)</f>
        <v>1037321191</v>
      </c>
    </row>
    <row r="92" spans="2:6" s="25" customFormat="1"/>
    <row r="93" spans="2:6" s="25" customFormat="1" ht="15.75">
      <c r="B93" s="193" t="s">
        <v>157</v>
      </c>
      <c r="C93" s="193"/>
      <c r="D93" s="193"/>
      <c r="E93" s="193"/>
      <c r="F93" s="193"/>
    </row>
    <row r="94" spans="2:6" s="25" customFormat="1"/>
    <row r="95" spans="2:6" s="25" customFormat="1" ht="45.75" customHeight="1">
      <c r="B95" s="8" t="s">
        <v>46</v>
      </c>
      <c r="C95" s="8" t="s">
        <v>48</v>
      </c>
      <c r="D95" s="8" t="s">
        <v>49</v>
      </c>
      <c r="E95" s="8" t="s">
        <v>50</v>
      </c>
    </row>
    <row r="96" spans="2:6" s="25" customFormat="1" ht="15.75">
      <c r="B96" s="190" t="s">
        <v>51</v>
      </c>
      <c r="C96" s="191"/>
      <c r="D96" s="191"/>
      <c r="E96" s="192"/>
    </row>
    <row r="97" spans="2:6" s="25" customFormat="1">
      <c r="B97" s="18" t="s">
        <v>52</v>
      </c>
      <c r="C97" s="29">
        <v>128757.991689</v>
      </c>
      <c r="D97" s="27">
        <v>195180620045</v>
      </c>
      <c r="E97" s="27">
        <v>2138</v>
      </c>
    </row>
    <row r="98" spans="2:6" s="25" customFormat="1">
      <c r="B98" s="11" t="s">
        <v>53</v>
      </c>
      <c r="C98" s="30">
        <v>129194.595753</v>
      </c>
      <c r="D98" s="26">
        <v>177862898578</v>
      </c>
      <c r="E98" s="26">
        <v>2184</v>
      </c>
    </row>
    <row r="99" spans="2:6" s="25" customFormat="1">
      <c r="B99" s="21" t="s">
        <v>54</v>
      </c>
      <c r="C99" s="31">
        <v>129669.73153200001</v>
      </c>
      <c r="D99" s="10">
        <v>175433700199</v>
      </c>
      <c r="E99" s="10">
        <v>2212</v>
      </c>
    </row>
    <row r="100" spans="2:6" s="25" customFormat="1"/>
    <row r="101" spans="2:6" s="25" customFormat="1" ht="15.75">
      <c r="B101" s="179" t="s">
        <v>158</v>
      </c>
      <c r="C101" s="179"/>
      <c r="D101" s="179"/>
      <c r="E101" s="179"/>
      <c r="F101" s="179"/>
    </row>
    <row r="102" spans="2:6">
      <c r="B102" s="189" t="s">
        <v>173</v>
      </c>
      <c r="C102" s="189"/>
      <c r="D102" s="189"/>
      <c r="E102" s="189"/>
      <c r="F102" s="189"/>
    </row>
    <row r="103" spans="2:6">
      <c r="B103" s="189"/>
      <c r="C103" s="189"/>
      <c r="D103" s="189"/>
      <c r="E103" s="189"/>
      <c r="F103" s="189"/>
    </row>
    <row r="104" spans="2:6" ht="15.75">
      <c r="B104" s="9" t="s">
        <v>55</v>
      </c>
      <c r="C104" s="5">
        <f>+D88</f>
        <v>43921</v>
      </c>
      <c r="D104" s="5">
        <f>+E88</f>
        <v>43555</v>
      </c>
    </row>
    <row r="105" spans="2:6">
      <c r="B105" s="18" t="s">
        <v>118</v>
      </c>
      <c r="C105" s="19">
        <v>41108418</v>
      </c>
      <c r="D105" s="19">
        <v>6561655233</v>
      </c>
    </row>
    <row r="106" spans="2:6">
      <c r="B106" s="11" t="s">
        <v>56</v>
      </c>
      <c r="C106" s="20">
        <v>12984307</v>
      </c>
      <c r="D106" s="20">
        <v>5000000</v>
      </c>
    </row>
    <row r="107" spans="2:6">
      <c r="B107" s="11" t="s">
        <v>57</v>
      </c>
      <c r="C107" s="20">
        <v>255000000</v>
      </c>
      <c r="D107" s="20">
        <v>5000000</v>
      </c>
    </row>
    <row r="108" spans="2:6">
      <c r="B108" s="11" t="s">
        <v>58</v>
      </c>
      <c r="C108" s="20">
        <v>6000000</v>
      </c>
      <c r="D108" s="20">
        <v>5000000</v>
      </c>
    </row>
    <row r="109" spans="2:6">
      <c r="B109" s="11" t="s">
        <v>59</v>
      </c>
      <c r="C109" s="20">
        <v>5000000</v>
      </c>
      <c r="D109" s="20">
        <v>5000000</v>
      </c>
    </row>
    <row r="110" spans="2:6">
      <c r="B110" s="11" t="s">
        <v>118</v>
      </c>
      <c r="C110" s="20">
        <v>63990518</v>
      </c>
      <c r="D110" s="20">
        <v>0</v>
      </c>
    </row>
    <row r="111" spans="2:6">
      <c r="B111" s="11" t="s">
        <v>192</v>
      </c>
      <c r="C111" s="20">
        <v>5343606556</v>
      </c>
      <c r="D111" s="20">
        <v>0</v>
      </c>
    </row>
    <row r="112" spans="2:6">
      <c r="B112" s="21" t="s">
        <v>125</v>
      </c>
      <c r="C112" s="22">
        <v>10009132675</v>
      </c>
      <c r="D112" s="22">
        <v>0</v>
      </c>
    </row>
    <row r="113" spans="2:6" ht="15.75">
      <c r="B113" s="32" t="s">
        <v>47</v>
      </c>
      <c r="C113" s="13">
        <f>SUM(C105:C112)</f>
        <v>15736822474</v>
      </c>
      <c r="D113" s="13">
        <f>SUM(D105:D112)</f>
        <v>6581655233</v>
      </c>
    </row>
    <row r="115" spans="2:6" ht="15.75">
      <c r="B115" s="189" t="s">
        <v>174</v>
      </c>
      <c r="C115" s="189"/>
      <c r="D115" s="189"/>
      <c r="E115" s="189"/>
      <c r="F115" s="189"/>
    </row>
    <row r="116" spans="2:6">
      <c r="B116" s="189" t="s">
        <v>159</v>
      </c>
      <c r="C116" s="189"/>
      <c r="D116" s="189"/>
      <c r="E116" s="189"/>
      <c r="F116" s="189"/>
    </row>
    <row r="118" spans="2:6">
      <c r="B118" s="189" t="s">
        <v>203</v>
      </c>
      <c r="C118" s="189"/>
      <c r="D118" s="189"/>
      <c r="E118" s="189"/>
      <c r="F118" s="189"/>
    </row>
    <row r="119" spans="2:6">
      <c r="B119" s="189"/>
      <c r="C119" s="189"/>
      <c r="D119" s="189"/>
      <c r="E119" s="189"/>
      <c r="F119" s="189"/>
    </row>
    <row r="120" spans="2:6" ht="15.75">
      <c r="B120" s="4" t="s">
        <v>26</v>
      </c>
      <c r="C120" s="5">
        <f>+C104</f>
        <v>43921</v>
      </c>
      <c r="D120" s="5">
        <f>+D104</f>
        <v>43555</v>
      </c>
    </row>
    <row r="121" spans="2:6" ht="22.5" customHeight="1">
      <c r="B121" s="33" t="s">
        <v>160</v>
      </c>
      <c r="C121" s="14">
        <v>561928563</v>
      </c>
      <c r="D121" s="14">
        <v>353778553</v>
      </c>
    </row>
    <row r="122" spans="2:6" ht="15.75">
      <c r="B122" s="4" t="s">
        <v>47</v>
      </c>
      <c r="C122" s="13">
        <f>SUM(C121)</f>
        <v>561928563</v>
      </c>
      <c r="D122" s="13">
        <f>SUM(D121)</f>
        <v>353778553</v>
      </c>
    </row>
    <row r="124" spans="2:6" ht="16.5" customHeight="1">
      <c r="B124" s="189" t="s">
        <v>204</v>
      </c>
      <c r="C124" s="189"/>
      <c r="D124" s="189"/>
      <c r="E124" s="189"/>
      <c r="F124" s="189"/>
    </row>
    <row r="125" spans="2:6">
      <c r="B125" s="189"/>
      <c r="C125" s="189"/>
      <c r="D125" s="189"/>
      <c r="E125" s="189"/>
      <c r="F125" s="189"/>
    </row>
    <row r="126" spans="2:6">
      <c r="B126" s="189"/>
      <c r="C126" s="189"/>
      <c r="D126" s="189"/>
      <c r="E126" s="189"/>
      <c r="F126" s="189"/>
    </row>
    <row r="127" spans="2:6" ht="15.75">
      <c r="B127" s="4" t="s">
        <v>26</v>
      </c>
      <c r="C127" s="5">
        <f>+C120</f>
        <v>43921</v>
      </c>
      <c r="D127" s="5">
        <f>+D120</f>
        <v>43555</v>
      </c>
    </row>
    <row r="128" spans="2:6" ht="22.5" customHeight="1">
      <c r="B128" s="33" t="s">
        <v>161</v>
      </c>
      <c r="C128" s="14">
        <v>726809751</v>
      </c>
      <c r="D128" s="14">
        <v>584114597</v>
      </c>
    </row>
    <row r="129" spans="2:6" ht="15.75">
      <c r="B129" s="4" t="s">
        <v>47</v>
      </c>
      <c r="C129" s="13">
        <f>SUM(C128)</f>
        <v>726809751</v>
      </c>
      <c r="D129" s="13">
        <f>SUM(D128)</f>
        <v>584114597</v>
      </c>
    </row>
    <row r="131" spans="2:6">
      <c r="B131" s="189" t="s">
        <v>175</v>
      </c>
      <c r="C131" s="189"/>
      <c r="D131" s="189"/>
      <c r="E131" s="189"/>
      <c r="F131" s="189"/>
    </row>
    <row r="132" spans="2:6">
      <c r="B132" s="189"/>
      <c r="C132" s="189"/>
      <c r="D132" s="189"/>
      <c r="E132" s="189"/>
      <c r="F132" s="189"/>
    </row>
    <row r="133" spans="2:6" ht="15.75">
      <c r="B133" s="9" t="s">
        <v>165</v>
      </c>
      <c r="C133" s="5">
        <f>+C127</f>
        <v>43921</v>
      </c>
      <c r="D133" s="5">
        <f>+D127</f>
        <v>43555</v>
      </c>
    </row>
    <row r="134" spans="2:6" ht="16.5" customHeight="1">
      <c r="B134" s="18" t="s">
        <v>162</v>
      </c>
      <c r="C134" s="19">
        <v>66803494</v>
      </c>
      <c r="D134" s="19">
        <v>34338557</v>
      </c>
    </row>
    <row r="135" spans="2:6" ht="16.5" customHeight="1">
      <c r="B135" s="11" t="s">
        <v>163</v>
      </c>
      <c r="C135" s="20">
        <v>0</v>
      </c>
      <c r="D135" s="20">
        <v>0</v>
      </c>
    </row>
    <row r="136" spans="2:6" ht="16.5" customHeight="1">
      <c r="B136" s="21" t="s">
        <v>164</v>
      </c>
      <c r="C136" s="22">
        <v>367747</v>
      </c>
      <c r="D136" s="22">
        <v>6</v>
      </c>
    </row>
    <row r="137" spans="2:6" ht="15.75">
      <c r="B137" s="32" t="s">
        <v>47</v>
      </c>
      <c r="C137" s="13">
        <f>SUM(C134:C136)</f>
        <v>67171241</v>
      </c>
      <c r="D137" s="13">
        <f>SUM(D134:D136)</f>
        <v>34338563</v>
      </c>
    </row>
    <row r="139" spans="2:6" ht="15.75">
      <c r="B139" s="4" t="s">
        <v>166</v>
      </c>
      <c r="C139" s="5">
        <f>+C133</f>
        <v>43921</v>
      </c>
      <c r="D139" s="5">
        <f>+D133</f>
        <v>43555</v>
      </c>
    </row>
    <row r="140" spans="2:6">
      <c r="B140" s="33" t="s">
        <v>164</v>
      </c>
      <c r="C140" s="14">
        <v>967</v>
      </c>
      <c r="D140" s="14">
        <v>1</v>
      </c>
    </row>
    <row r="141" spans="2:6" ht="15.75">
      <c r="B141" s="4" t="s">
        <v>47</v>
      </c>
      <c r="C141" s="13">
        <f>SUM(C140)</f>
        <v>967</v>
      </c>
      <c r="D141" s="13">
        <f>SUM(D140)</f>
        <v>1</v>
      </c>
    </row>
  </sheetData>
  <mergeCells count="37">
    <mergeCell ref="B131:F132"/>
    <mergeCell ref="B2:F2"/>
    <mergeCell ref="B115:F115"/>
    <mergeCell ref="B116:F116"/>
    <mergeCell ref="B20:F49"/>
    <mergeCell ref="B50:F50"/>
    <mergeCell ref="B51:F53"/>
    <mergeCell ref="B124:F126"/>
    <mergeCell ref="B3:F3"/>
    <mergeCell ref="B4:F4"/>
    <mergeCell ref="B6:F16"/>
    <mergeCell ref="B17:F17"/>
    <mergeCell ref="B19:F19"/>
    <mergeCell ref="B80:F81"/>
    <mergeCell ref="B54:F54"/>
    <mergeCell ref="B56:F58"/>
    <mergeCell ref="B59:F60"/>
    <mergeCell ref="B61:F62"/>
    <mergeCell ref="B63:F64"/>
    <mergeCell ref="B65:F66"/>
    <mergeCell ref="B55:F55"/>
    <mergeCell ref="B91:C91"/>
    <mergeCell ref="B67:F68"/>
    <mergeCell ref="B69:F70"/>
    <mergeCell ref="B76:F76"/>
    <mergeCell ref="B77:F78"/>
    <mergeCell ref="B79:F79"/>
    <mergeCell ref="B83:F83"/>
    <mergeCell ref="B84:F86"/>
    <mergeCell ref="B88:C88"/>
    <mergeCell ref="B89:C89"/>
    <mergeCell ref="B90:C90"/>
    <mergeCell ref="B118:F119"/>
    <mergeCell ref="B96:E96"/>
    <mergeCell ref="B93:F93"/>
    <mergeCell ref="B101:F101"/>
    <mergeCell ref="B102:F103"/>
  </mergeCells>
  <hyperlinks>
    <hyperlink ref="A1" location="INDICE!A1" display="INDICE"/>
  </hyperlinks>
  <pageMargins left="0.7" right="0.7" top="0.75" bottom="0.75" header="0.3" footer="0.3"/>
  <pageSetup paperSize="9" orientation="portrait" r:id="rId1"/>
  <ignoredErrors>
    <ignoredError sqref="D91:E91 C137:D137"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W555"/>
  <sheetViews>
    <sheetView showGridLines="0" topLeftCell="B334" workbookViewId="0">
      <selection activeCell="C346" sqref="C346"/>
    </sheetView>
  </sheetViews>
  <sheetFormatPr baseColWidth="10" defaultColWidth="3.7109375" defaultRowHeight="15"/>
  <cols>
    <col min="1" max="1" width="3.7109375" style="124"/>
    <col min="2" max="2" width="19.85546875" style="124" customWidth="1"/>
    <col min="3" max="3" width="36.5703125" style="124" bestFit="1" customWidth="1"/>
    <col min="4" max="4" width="10.5703125" style="124" customWidth="1"/>
    <col min="5" max="5" width="9.7109375" style="124" customWidth="1"/>
    <col min="6" max="6" width="12.85546875" style="124" bestFit="1" customWidth="1"/>
    <col min="7" max="7" width="13" style="124" bestFit="1" customWidth="1"/>
    <col min="8" max="8" width="8.5703125" style="124" customWidth="1"/>
    <col min="9" max="9" width="18" style="124" bestFit="1" customWidth="1"/>
    <col min="10" max="10" width="18.140625" style="124" bestFit="1" customWidth="1"/>
    <col min="11" max="11" width="17.85546875" style="124" bestFit="1" customWidth="1"/>
    <col min="12" max="12" width="18.85546875" style="124" bestFit="1" customWidth="1"/>
    <col min="13" max="13" width="10.42578125" style="124" customWidth="1"/>
    <col min="14" max="14" width="7" style="124" customWidth="1"/>
    <col min="15" max="15" width="13.42578125" style="124" customWidth="1"/>
    <col min="16" max="16" width="13.140625" style="124" customWidth="1"/>
    <col min="17" max="17" width="13.42578125" style="124" customWidth="1"/>
    <col min="18" max="18" width="13" style="124" customWidth="1"/>
    <col min="19" max="19" width="10.28515625" style="124" bestFit="1" customWidth="1"/>
    <col min="20" max="20" width="12" style="124" bestFit="1" customWidth="1"/>
    <col min="21" max="21" width="3.7109375" style="124"/>
    <col min="22" max="22" width="12" style="124" bestFit="1" customWidth="1"/>
    <col min="23" max="23" width="3.7109375" style="124"/>
    <col min="24" max="24" width="12.140625" style="124" bestFit="1" customWidth="1"/>
    <col min="25" max="25" width="12" style="124" bestFit="1" customWidth="1"/>
    <col min="26" max="27" width="3.7109375" style="124"/>
    <col min="28" max="29" width="11.85546875" style="124" bestFit="1" customWidth="1"/>
    <col min="30" max="31" width="3.7109375" style="124"/>
    <col min="32" max="32" width="12.42578125" style="124" bestFit="1" customWidth="1"/>
    <col min="33" max="33" width="12" style="124" bestFit="1" customWidth="1"/>
    <col min="34" max="35" width="3.7109375" style="124"/>
    <col min="36" max="36" width="4.140625" style="124" bestFit="1" customWidth="1"/>
    <col min="37" max="38" width="3.7109375" style="124"/>
    <col min="39" max="39" width="4" style="124" bestFit="1" customWidth="1"/>
    <col min="40" max="43" width="3.7109375" style="124"/>
    <col min="44" max="44" width="5.28515625" style="124" bestFit="1" customWidth="1"/>
    <col min="45" max="48" width="3.7109375" style="124"/>
    <col min="49" max="49" width="4.42578125" style="124" bestFit="1" customWidth="1"/>
    <col min="50" max="16384" width="3.7109375" style="124"/>
  </cols>
  <sheetData>
    <row r="1" spans="1:49" ht="18" customHeight="1">
      <c r="A1" s="74" t="s">
        <v>169</v>
      </c>
      <c r="B1" s="122"/>
      <c r="C1" s="122"/>
      <c r="D1" s="122"/>
      <c r="E1" s="122"/>
      <c r="F1" s="123"/>
      <c r="AS1" s="122"/>
      <c r="AT1" s="122"/>
      <c r="AU1" s="122"/>
      <c r="AV1" s="122"/>
      <c r="AW1" s="122"/>
    </row>
    <row r="2" spans="1:49" ht="18" customHeight="1">
      <c r="B2" s="205" t="s">
        <v>60</v>
      </c>
      <c r="C2" s="205"/>
      <c r="D2" s="205"/>
      <c r="E2" s="205"/>
      <c r="F2" s="205"/>
      <c r="G2" s="205"/>
      <c r="H2" s="205"/>
      <c r="I2" s="205"/>
      <c r="J2" s="205"/>
      <c r="K2" s="205"/>
      <c r="L2" s="205"/>
      <c r="M2" s="205"/>
      <c r="N2" s="205"/>
      <c r="O2" s="205"/>
      <c r="P2" s="205"/>
      <c r="Q2" s="205"/>
      <c r="R2" s="205"/>
      <c r="AP2" s="122"/>
      <c r="AQ2" s="122"/>
      <c r="AR2" s="122"/>
      <c r="AS2" s="122"/>
      <c r="AT2" s="122"/>
      <c r="AU2" s="122"/>
      <c r="AV2" s="122"/>
      <c r="AW2" s="122"/>
    </row>
    <row r="3" spans="1:49" ht="18" customHeight="1">
      <c r="B3" s="205" t="s">
        <v>108</v>
      </c>
      <c r="C3" s="205"/>
      <c r="D3" s="205"/>
      <c r="E3" s="205"/>
      <c r="F3" s="205"/>
      <c r="G3" s="205"/>
      <c r="H3" s="205"/>
      <c r="I3" s="205"/>
      <c r="J3" s="205"/>
      <c r="K3" s="205"/>
      <c r="L3" s="205"/>
      <c r="M3" s="205"/>
      <c r="N3" s="205"/>
      <c r="O3" s="205"/>
      <c r="P3" s="205"/>
      <c r="Q3" s="205"/>
      <c r="R3" s="205"/>
      <c r="S3" s="125"/>
      <c r="Z3" s="123"/>
      <c r="AH3" s="122"/>
      <c r="AI3" s="122"/>
      <c r="AJ3" s="122"/>
      <c r="AK3" s="122"/>
      <c r="AL3" s="122"/>
      <c r="AM3" s="122"/>
      <c r="AN3" s="122"/>
      <c r="AO3" s="122"/>
      <c r="AP3" s="122"/>
      <c r="AQ3" s="122"/>
      <c r="AR3" s="122"/>
      <c r="AS3" s="122"/>
      <c r="AT3" s="122"/>
      <c r="AU3" s="122"/>
      <c r="AV3" s="122"/>
      <c r="AW3" s="122"/>
    </row>
    <row r="4" spans="1:49" ht="18" customHeight="1">
      <c r="B4" s="206">
        <v>43921</v>
      </c>
      <c r="C4" s="205"/>
      <c r="D4" s="205"/>
      <c r="E4" s="205"/>
      <c r="F4" s="205"/>
      <c r="G4" s="205"/>
      <c r="H4" s="205"/>
      <c r="I4" s="205"/>
      <c r="J4" s="205"/>
      <c r="K4" s="205"/>
      <c r="L4" s="205"/>
      <c r="M4" s="205"/>
      <c r="N4" s="205"/>
      <c r="O4" s="205"/>
      <c r="P4" s="205"/>
      <c r="Q4" s="205"/>
      <c r="R4" s="205"/>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6"/>
      <c r="AU4" s="122"/>
      <c r="AV4" s="122"/>
      <c r="AW4" s="122"/>
    </row>
    <row r="5" spans="1:49" s="127" customFormat="1" ht="103.5" customHeight="1">
      <c r="B5" s="128" t="s">
        <v>62</v>
      </c>
      <c r="C5" s="128" t="s">
        <v>63</v>
      </c>
      <c r="D5" s="128" t="s">
        <v>64</v>
      </c>
      <c r="E5" s="128" t="s">
        <v>65</v>
      </c>
      <c r="F5" s="128" t="s">
        <v>66</v>
      </c>
      <c r="G5" s="128" t="s">
        <v>67</v>
      </c>
      <c r="H5" s="128" t="s">
        <v>68</v>
      </c>
      <c r="I5" s="128" t="s">
        <v>69</v>
      </c>
      <c r="J5" s="128" t="s">
        <v>70</v>
      </c>
      <c r="K5" s="128" t="s">
        <v>71</v>
      </c>
      <c r="L5" s="128" t="s">
        <v>72</v>
      </c>
      <c r="M5" s="128" t="s">
        <v>110</v>
      </c>
      <c r="N5" s="128" t="s">
        <v>73</v>
      </c>
      <c r="O5" s="128" t="s">
        <v>111</v>
      </c>
      <c r="P5" s="128" t="s">
        <v>61</v>
      </c>
      <c r="Q5" s="128" t="s">
        <v>112</v>
      </c>
      <c r="R5" s="128" t="s">
        <v>113</v>
      </c>
    </row>
    <row r="6" spans="1:49" s="129" customFormat="1" ht="15.75">
      <c r="B6" s="93" t="s">
        <v>74</v>
      </c>
      <c r="C6" s="94" t="s">
        <v>80</v>
      </c>
      <c r="D6" s="95" t="s">
        <v>75</v>
      </c>
      <c r="E6" s="94" t="s">
        <v>76</v>
      </c>
      <c r="F6" s="96">
        <v>43495.660254629627</v>
      </c>
      <c r="G6" s="96">
        <v>44699</v>
      </c>
      <c r="H6" s="94" t="s">
        <v>77</v>
      </c>
      <c r="I6" s="116">
        <v>227054795</v>
      </c>
      <c r="J6" s="116">
        <v>178865166</v>
      </c>
      <c r="K6" s="116">
        <v>194618141.2608453</v>
      </c>
      <c r="L6" s="116">
        <v>227054795</v>
      </c>
      <c r="M6" s="97">
        <v>8.5714173647299993E-3</v>
      </c>
      <c r="N6" s="134">
        <v>7.5000000905000003E-2</v>
      </c>
      <c r="O6" s="94" t="s">
        <v>78</v>
      </c>
      <c r="P6" s="135">
        <v>1.132386641E-3</v>
      </c>
      <c r="Q6" s="136"/>
      <c r="R6" s="99"/>
    </row>
    <row r="7" spans="1:49" ht="15.75">
      <c r="B7" s="107" t="s">
        <v>81</v>
      </c>
      <c r="C7" s="108"/>
      <c r="D7" s="137"/>
      <c r="E7" s="108"/>
      <c r="F7" s="138"/>
      <c r="G7" s="138"/>
      <c r="H7" s="108"/>
      <c r="I7" s="118">
        <v>227054795</v>
      </c>
      <c r="J7" s="118">
        <v>178865166</v>
      </c>
      <c r="K7" s="118">
        <v>194618141.2608453</v>
      </c>
      <c r="L7" s="118">
        <v>227054795</v>
      </c>
      <c r="M7" s="139"/>
      <c r="N7" s="140"/>
      <c r="O7" s="108"/>
      <c r="P7" s="140">
        <v>1.132386641E-3</v>
      </c>
      <c r="Q7" s="141"/>
      <c r="R7" s="142"/>
    </row>
    <row r="8" spans="1:49">
      <c r="B8" s="100" t="s">
        <v>74</v>
      </c>
      <c r="C8" s="101" t="s">
        <v>193</v>
      </c>
      <c r="D8" s="102" t="s">
        <v>75</v>
      </c>
      <c r="E8" s="101" t="s">
        <v>76</v>
      </c>
      <c r="F8" s="103">
        <v>43852.435787037037</v>
      </c>
      <c r="G8" s="103">
        <v>44216</v>
      </c>
      <c r="H8" s="101" t="s">
        <v>77</v>
      </c>
      <c r="I8" s="117">
        <v>536250000</v>
      </c>
      <c r="J8" s="117">
        <v>500098437</v>
      </c>
      <c r="K8" s="117">
        <v>506937497.03850287</v>
      </c>
      <c r="L8" s="117">
        <v>536250000</v>
      </c>
      <c r="M8" s="104">
        <v>9.4533798981500002E-3</v>
      </c>
      <c r="N8" s="135">
        <v>7.4495079763000002E-2</v>
      </c>
      <c r="O8" s="101" t="s">
        <v>78</v>
      </c>
      <c r="P8" s="135">
        <v>2.9496183949999999E-3</v>
      </c>
      <c r="Q8" s="143"/>
      <c r="R8" s="106"/>
    </row>
    <row r="9" spans="1:49">
      <c r="B9" s="100" t="s">
        <v>74</v>
      </c>
      <c r="C9" s="101" t="s">
        <v>193</v>
      </c>
      <c r="D9" s="102" t="s">
        <v>75</v>
      </c>
      <c r="E9" s="101" t="s">
        <v>76</v>
      </c>
      <c r="F9" s="103">
        <v>43789.641793981478</v>
      </c>
      <c r="G9" s="103">
        <v>44305</v>
      </c>
      <c r="H9" s="101" t="s">
        <v>77</v>
      </c>
      <c r="I9" s="117">
        <v>500000000</v>
      </c>
      <c r="J9" s="117">
        <v>450075469</v>
      </c>
      <c r="K9" s="117">
        <v>462351335.72276694</v>
      </c>
      <c r="L9" s="117">
        <v>500000000</v>
      </c>
      <c r="M9" s="104">
        <v>9.24702671446E-3</v>
      </c>
      <c r="N9" s="135">
        <v>7.7248010192000005E-2</v>
      </c>
      <c r="O9" s="101" t="s">
        <v>78</v>
      </c>
      <c r="P9" s="135">
        <v>2.6901935890000003E-3</v>
      </c>
      <c r="Q9" s="143"/>
      <c r="R9" s="106"/>
    </row>
    <row r="10" spans="1:49">
      <c r="B10" s="100" t="s">
        <v>74</v>
      </c>
      <c r="C10" s="101" t="s">
        <v>193</v>
      </c>
      <c r="D10" s="102" t="s">
        <v>75</v>
      </c>
      <c r="E10" s="101" t="s">
        <v>76</v>
      </c>
      <c r="F10" s="103">
        <v>43460.673148148147</v>
      </c>
      <c r="G10" s="103">
        <v>44386</v>
      </c>
      <c r="H10" s="101" t="s">
        <v>77</v>
      </c>
      <c r="I10" s="117">
        <v>312984589</v>
      </c>
      <c r="J10" s="117">
        <v>270325275</v>
      </c>
      <c r="K10" s="117">
        <v>263235255.80135939</v>
      </c>
      <c r="L10" s="117">
        <v>312984589</v>
      </c>
      <c r="M10" s="104">
        <v>8.4104861725799989E-3</v>
      </c>
      <c r="N10" s="135">
        <v>6.6601608515999999E-2</v>
      </c>
      <c r="O10" s="101" t="s">
        <v>78</v>
      </c>
      <c r="P10" s="135">
        <v>1.5316356700000001E-3</v>
      </c>
      <c r="Q10" s="143"/>
      <c r="R10" s="106"/>
    </row>
    <row r="11" spans="1:49">
      <c r="B11" s="100" t="s">
        <v>74</v>
      </c>
      <c r="C11" s="101" t="s">
        <v>193</v>
      </c>
      <c r="D11" s="102" t="s">
        <v>75</v>
      </c>
      <c r="E11" s="101" t="s">
        <v>76</v>
      </c>
      <c r="F11" s="103">
        <v>43852.434571759259</v>
      </c>
      <c r="G11" s="103">
        <v>44216</v>
      </c>
      <c r="H11" s="101" t="s">
        <v>77</v>
      </c>
      <c r="I11" s="117">
        <v>536250000</v>
      </c>
      <c r="J11" s="117">
        <v>500098437</v>
      </c>
      <c r="K11" s="117">
        <v>506937497.03850287</v>
      </c>
      <c r="L11" s="117">
        <v>536250000</v>
      </c>
      <c r="M11" s="104">
        <v>9.4533798981500002E-3</v>
      </c>
      <c r="N11" s="135">
        <v>7.4495079763000002E-2</v>
      </c>
      <c r="O11" s="101" t="s">
        <v>78</v>
      </c>
      <c r="P11" s="135">
        <v>2.9496183949999999E-3</v>
      </c>
      <c r="Q11" s="143"/>
      <c r="R11" s="106"/>
    </row>
    <row r="12" spans="1:49">
      <c r="B12" s="100" t="s">
        <v>74</v>
      </c>
      <c r="C12" s="101" t="s">
        <v>193</v>
      </c>
      <c r="D12" s="102" t="s">
        <v>75</v>
      </c>
      <c r="E12" s="101" t="s">
        <v>76</v>
      </c>
      <c r="F12" s="103">
        <v>43755.623749999999</v>
      </c>
      <c r="G12" s="103">
        <v>44305</v>
      </c>
      <c r="H12" s="101" t="s">
        <v>77</v>
      </c>
      <c r="I12" s="117">
        <v>556609589</v>
      </c>
      <c r="J12" s="117">
        <v>500102739</v>
      </c>
      <c r="K12" s="117">
        <v>45493254.078829102</v>
      </c>
      <c r="L12" s="117">
        <v>556609589</v>
      </c>
      <c r="M12" s="104">
        <v>8.1732788974000006E-4</v>
      </c>
      <c r="N12" s="135">
        <v>7.712987617799999E-2</v>
      </c>
      <c r="O12" s="101" t="s">
        <v>78</v>
      </c>
      <c r="P12" s="135">
        <v>2.6470272900000003E-4</v>
      </c>
      <c r="Q12" s="143"/>
      <c r="R12" s="106"/>
    </row>
    <row r="13" spans="1:49">
      <c r="B13" s="100" t="s">
        <v>74</v>
      </c>
      <c r="C13" s="101" t="s">
        <v>193</v>
      </c>
      <c r="D13" s="102" t="s">
        <v>75</v>
      </c>
      <c r="E13" s="101" t="s">
        <v>76</v>
      </c>
      <c r="F13" s="103">
        <v>43438.677268518521</v>
      </c>
      <c r="G13" s="103">
        <v>44386</v>
      </c>
      <c r="H13" s="101" t="s">
        <v>77</v>
      </c>
      <c r="I13" s="117">
        <v>312984589</v>
      </c>
      <c r="J13" s="117">
        <v>269276744</v>
      </c>
      <c r="K13" s="117">
        <v>263235255.72726905</v>
      </c>
      <c r="L13" s="117">
        <v>312984589</v>
      </c>
      <c r="M13" s="104">
        <v>8.4104861702100006E-3</v>
      </c>
      <c r="N13" s="135">
        <v>6.6601608766999998E-2</v>
      </c>
      <c r="O13" s="101" t="s">
        <v>78</v>
      </c>
      <c r="P13" s="135">
        <v>1.5316356689999999E-3</v>
      </c>
      <c r="Q13" s="143"/>
      <c r="R13" s="106"/>
    </row>
    <row r="14" spans="1:49">
      <c r="B14" s="100" t="s">
        <v>123</v>
      </c>
      <c r="C14" s="101" t="s">
        <v>193</v>
      </c>
      <c r="D14" s="102" t="s">
        <v>75</v>
      </c>
      <c r="E14" s="101" t="s">
        <v>76</v>
      </c>
      <c r="F14" s="103">
        <v>43917.708969907406</v>
      </c>
      <c r="G14" s="103">
        <v>44053</v>
      </c>
      <c r="H14" s="101" t="s">
        <v>77</v>
      </c>
      <c r="I14" s="117">
        <v>63458219</v>
      </c>
      <c r="J14" s="117">
        <v>61813151</v>
      </c>
      <c r="K14" s="117">
        <v>61861841.420184456</v>
      </c>
      <c r="L14" s="117">
        <v>63458219</v>
      </c>
      <c r="M14" s="104">
        <v>9.7484364350300008E-3</v>
      </c>
      <c r="N14" s="135">
        <v>7.449375307400001E-2</v>
      </c>
      <c r="O14" s="101" t="s">
        <v>78</v>
      </c>
      <c r="P14" s="135">
        <v>3.5994343800000003E-4</v>
      </c>
      <c r="Q14" s="143"/>
      <c r="R14" s="106"/>
    </row>
    <row r="15" spans="1:49">
      <c r="B15" s="100" t="s">
        <v>74</v>
      </c>
      <c r="C15" s="101" t="s">
        <v>193</v>
      </c>
      <c r="D15" s="102" t="s">
        <v>75</v>
      </c>
      <c r="E15" s="101" t="s">
        <v>76</v>
      </c>
      <c r="F15" s="103">
        <v>43789.642465277779</v>
      </c>
      <c r="G15" s="103">
        <v>44305</v>
      </c>
      <c r="H15" s="101" t="s">
        <v>77</v>
      </c>
      <c r="I15" s="117">
        <v>500000000</v>
      </c>
      <c r="J15" s="117">
        <v>450075469</v>
      </c>
      <c r="K15" s="117">
        <v>462351335.72276694</v>
      </c>
      <c r="L15" s="117">
        <v>500000000</v>
      </c>
      <c r="M15" s="104">
        <v>9.24702671446E-3</v>
      </c>
      <c r="N15" s="135">
        <v>7.7248010192000005E-2</v>
      </c>
      <c r="O15" s="101" t="s">
        <v>78</v>
      </c>
      <c r="P15" s="135">
        <v>2.6901935890000003E-3</v>
      </c>
      <c r="Q15" s="143"/>
      <c r="R15" s="106"/>
    </row>
    <row r="16" spans="1:49">
      <c r="B16" s="100" t="s">
        <v>74</v>
      </c>
      <c r="C16" s="101" t="s">
        <v>193</v>
      </c>
      <c r="D16" s="102" t="s">
        <v>75</v>
      </c>
      <c r="E16" s="101" t="s">
        <v>76</v>
      </c>
      <c r="F16" s="103">
        <v>43460.673611111109</v>
      </c>
      <c r="G16" s="103">
        <v>44386</v>
      </c>
      <c r="H16" s="101" t="s">
        <v>77</v>
      </c>
      <c r="I16" s="117">
        <v>312984589</v>
      </c>
      <c r="J16" s="117">
        <v>270325275</v>
      </c>
      <c r="K16" s="117">
        <v>263235255.80135939</v>
      </c>
      <c r="L16" s="117">
        <v>312984589</v>
      </c>
      <c r="M16" s="104">
        <v>8.4104861725799989E-3</v>
      </c>
      <c r="N16" s="135">
        <v>6.6601608515999999E-2</v>
      </c>
      <c r="O16" s="101" t="s">
        <v>78</v>
      </c>
      <c r="P16" s="135">
        <v>1.5316356700000001E-3</v>
      </c>
      <c r="Q16" s="143"/>
      <c r="R16" s="106"/>
    </row>
    <row r="17" spans="2:18">
      <c r="B17" s="100" t="s">
        <v>74</v>
      </c>
      <c r="C17" s="101" t="s">
        <v>193</v>
      </c>
      <c r="D17" s="102" t="s">
        <v>75</v>
      </c>
      <c r="E17" s="101" t="s">
        <v>76</v>
      </c>
      <c r="F17" s="103">
        <v>43852.435034722221</v>
      </c>
      <c r="G17" s="103">
        <v>44216</v>
      </c>
      <c r="H17" s="101" t="s">
        <v>77</v>
      </c>
      <c r="I17" s="117">
        <v>536250000</v>
      </c>
      <c r="J17" s="117">
        <v>500098437</v>
      </c>
      <c r="K17" s="117">
        <v>506937497.03850287</v>
      </c>
      <c r="L17" s="117">
        <v>536250000</v>
      </c>
      <c r="M17" s="104">
        <v>9.4533798981500002E-3</v>
      </c>
      <c r="N17" s="135">
        <v>7.4495079763000002E-2</v>
      </c>
      <c r="O17" s="101" t="s">
        <v>78</v>
      </c>
      <c r="P17" s="135">
        <v>2.9496183949999999E-3</v>
      </c>
      <c r="Q17" s="143"/>
      <c r="R17" s="106"/>
    </row>
    <row r="18" spans="2:18">
      <c r="B18" s="100" t="s">
        <v>74</v>
      </c>
      <c r="C18" s="101" t="s">
        <v>193</v>
      </c>
      <c r="D18" s="102" t="s">
        <v>75</v>
      </c>
      <c r="E18" s="101" t="s">
        <v>76</v>
      </c>
      <c r="F18" s="103">
        <v>43755.624178240738</v>
      </c>
      <c r="G18" s="103">
        <v>44305</v>
      </c>
      <c r="H18" s="101" t="s">
        <v>77</v>
      </c>
      <c r="I18" s="117">
        <v>556609589</v>
      </c>
      <c r="J18" s="117">
        <v>500102739</v>
      </c>
      <c r="K18" s="117">
        <v>45493254.078829102</v>
      </c>
      <c r="L18" s="117">
        <v>556609589</v>
      </c>
      <c r="M18" s="104">
        <v>8.1732788974000006E-4</v>
      </c>
      <c r="N18" s="135">
        <v>7.712987617799999E-2</v>
      </c>
      <c r="O18" s="101" t="s">
        <v>78</v>
      </c>
      <c r="P18" s="135">
        <v>2.6470272900000003E-4</v>
      </c>
      <c r="Q18" s="143"/>
      <c r="R18" s="106"/>
    </row>
    <row r="19" spans="2:18">
      <c r="B19" s="100" t="s">
        <v>74</v>
      </c>
      <c r="C19" s="101" t="s">
        <v>193</v>
      </c>
      <c r="D19" s="102" t="s">
        <v>75</v>
      </c>
      <c r="E19" s="101" t="s">
        <v>76</v>
      </c>
      <c r="F19" s="103">
        <v>43438.677685185183</v>
      </c>
      <c r="G19" s="103">
        <v>44386</v>
      </c>
      <c r="H19" s="101" t="s">
        <v>77</v>
      </c>
      <c r="I19" s="117">
        <v>312984589</v>
      </c>
      <c r="J19" s="117">
        <v>269276744</v>
      </c>
      <c r="K19" s="117">
        <v>263235255.72726905</v>
      </c>
      <c r="L19" s="117">
        <v>312984589</v>
      </c>
      <c r="M19" s="104">
        <v>8.4104861702100006E-3</v>
      </c>
      <c r="N19" s="135">
        <v>6.6601608766999998E-2</v>
      </c>
      <c r="O19" s="101" t="s">
        <v>78</v>
      </c>
      <c r="P19" s="135">
        <v>1.5316356689999999E-3</v>
      </c>
      <c r="Q19" s="143"/>
      <c r="R19" s="106"/>
    </row>
    <row r="20" spans="2:18">
      <c r="B20" s="100" t="s">
        <v>74</v>
      </c>
      <c r="C20" s="101" t="s">
        <v>193</v>
      </c>
      <c r="D20" s="102" t="s">
        <v>75</v>
      </c>
      <c r="E20" s="101" t="s">
        <v>76</v>
      </c>
      <c r="F20" s="103">
        <v>43852.433391203704</v>
      </c>
      <c r="G20" s="103">
        <v>44216</v>
      </c>
      <c r="H20" s="101" t="s">
        <v>77</v>
      </c>
      <c r="I20" s="117">
        <v>536250000</v>
      </c>
      <c r="J20" s="117">
        <v>500098437</v>
      </c>
      <c r="K20" s="117">
        <v>506937497.03850287</v>
      </c>
      <c r="L20" s="117">
        <v>536250000</v>
      </c>
      <c r="M20" s="104">
        <v>9.4533798981500002E-3</v>
      </c>
      <c r="N20" s="135">
        <v>7.4495079763000002E-2</v>
      </c>
      <c r="O20" s="101" t="s">
        <v>78</v>
      </c>
      <c r="P20" s="135">
        <v>2.9496183949999999E-3</v>
      </c>
      <c r="Q20" s="143"/>
      <c r="R20" s="106"/>
    </row>
    <row r="21" spans="2:18">
      <c r="B21" s="100" t="s">
        <v>74</v>
      </c>
      <c r="C21" s="101" t="s">
        <v>193</v>
      </c>
      <c r="D21" s="102" t="s">
        <v>75</v>
      </c>
      <c r="E21" s="101" t="s">
        <v>76</v>
      </c>
      <c r="F21" s="103">
        <v>43488.522662037038</v>
      </c>
      <c r="G21" s="103">
        <v>44386</v>
      </c>
      <c r="H21" s="101" t="s">
        <v>77</v>
      </c>
      <c r="I21" s="117">
        <v>307218836</v>
      </c>
      <c r="J21" s="117">
        <v>265884625</v>
      </c>
      <c r="K21" s="117">
        <v>263235255.94820723</v>
      </c>
      <c r="L21" s="117">
        <v>307218836</v>
      </c>
      <c r="M21" s="104">
        <v>8.5683306198099992E-3</v>
      </c>
      <c r="N21" s="135">
        <v>6.6601608017000005E-2</v>
      </c>
      <c r="O21" s="101" t="s">
        <v>78</v>
      </c>
      <c r="P21" s="135">
        <v>1.5316356700000001E-3</v>
      </c>
      <c r="Q21" s="143"/>
      <c r="R21" s="106"/>
    </row>
    <row r="22" spans="2:18">
      <c r="B22" s="100" t="s">
        <v>74</v>
      </c>
      <c r="C22" s="101" t="s">
        <v>193</v>
      </c>
      <c r="D22" s="102" t="s">
        <v>75</v>
      </c>
      <c r="E22" s="101" t="s">
        <v>76</v>
      </c>
      <c r="F22" s="103">
        <v>43852.435439814813</v>
      </c>
      <c r="G22" s="103">
        <v>44216</v>
      </c>
      <c r="H22" s="101" t="s">
        <v>77</v>
      </c>
      <c r="I22" s="117">
        <v>536250000</v>
      </c>
      <c r="J22" s="117">
        <v>500098437</v>
      </c>
      <c r="K22" s="117">
        <v>506937497.03850287</v>
      </c>
      <c r="L22" s="117">
        <v>536250000</v>
      </c>
      <c r="M22" s="104">
        <v>9.4533798981500002E-3</v>
      </c>
      <c r="N22" s="135">
        <v>7.4495079763000002E-2</v>
      </c>
      <c r="O22" s="101" t="s">
        <v>78</v>
      </c>
      <c r="P22" s="135">
        <v>2.9496183949999999E-3</v>
      </c>
      <c r="Q22" s="143"/>
      <c r="R22" s="106"/>
    </row>
    <row r="23" spans="2:18">
      <c r="B23" s="100" t="s">
        <v>74</v>
      </c>
      <c r="C23" s="101" t="s">
        <v>193</v>
      </c>
      <c r="D23" s="102" t="s">
        <v>75</v>
      </c>
      <c r="E23" s="101" t="s">
        <v>76</v>
      </c>
      <c r="F23" s="103">
        <v>43755.6247337963</v>
      </c>
      <c r="G23" s="103">
        <v>44305</v>
      </c>
      <c r="H23" s="101" t="s">
        <v>77</v>
      </c>
      <c r="I23" s="117">
        <v>556609589</v>
      </c>
      <c r="J23" s="117">
        <v>500102739</v>
      </c>
      <c r="K23" s="117">
        <v>507897937.85841417</v>
      </c>
      <c r="L23" s="117">
        <v>556609589</v>
      </c>
      <c r="M23" s="104">
        <v>9.1248506654499992E-3</v>
      </c>
      <c r="N23" s="135">
        <v>7.712987617799999E-2</v>
      </c>
      <c r="O23" s="101" t="s">
        <v>78</v>
      </c>
      <c r="P23" s="135">
        <v>2.9552067250000003E-3</v>
      </c>
      <c r="Q23" s="143"/>
      <c r="R23" s="106"/>
    </row>
    <row r="24" spans="2:18">
      <c r="B24" s="100" t="s">
        <v>74</v>
      </c>
      <c r="C24" s="101" t="s">
        <v>193</v>
      </c>
      <c r="D24" s="102" t="s">
        <v>75</v>
      </c>
      <c r="E24" s="101" t="s">
        <v>76</v>
      </c>
      <c r="F24" s="103">
        <v>43439.670439814814</v>
      </c>
      <c r="G24" s="103">
        <v>44386</v>
      </c>
      <c r="H24" s="101" t="s">
        <v>77</v>
      </c>
      <c r="I24" s="117">
        <v>312984589</v>
      </c>
      <c r="J24" s="117">
        <v>269324316</v>
      </c>
      <c r="K24" s="117">
        <v>263235255.65502766</v>
      </c>
      <c r="L24" s="117">
        <v>312984589</v>
      </c>
      <c r="M24" s="104">
        <v>8.4104861678999995E-3</v>
      </c>
      <c r="N24" s="135">
        <v>6.6601609012000004E-2</v>
      </c>
      <c r="O24" s="101" t="s">
        <v>78</v>
      </c>
      <c r="P24" s="135">
        <v>1.5316356689999999E-3</v>
      </c>
      <c r="Q24" s="143"/>
      <c r="R24" s="106"/>
    </row>
    <row r="25" spans="2:18">
      <c r="B25" s="100" t="s">
        <v>74</v>
      </c>
      <c r="C25" s="101" t="s">
        <v>193</v>
      </c>
      <c r="D25" s="102" t="s">
        <v>75</v>
      </c>
      <c r="E25" s="101" t="s">
        <v>76</v>
      </c>
      <c r="F25" s="103">
        <v>43852.433749999997</v>
      </c>
      <c r="G25" s="103">
        <v>44216</v>
      </c>
      <c r="H25" s="101" t="s">
        <v>77</v>
      </c>
      <c r="I25" s="117">
        <v>536250000</v>
      </c>
      <c r="J25" s="117">
        <v>500098437</v>
      </c>
      <c r="K25" s="117">
        <v>506937497.03850287</v>
      </c>
      <c r="L25" s="117">
        <v>536250000</v>
      </c>
      <c r="M25" s="104">
        <v>9.4533798981500002E-3</v>
      </c>
      <c r="N25" s="135">
        <v>7.4495079763000002E-2</v>
      </c>
      <c r="O25" s="101" t="s">
        <v>78</v>
      </c>
      <c r="P25" s="135">
        <v>2.9496183949999999E-3</v>
      </c>
      <c r="Q25" s="143"/>
      <c r="R25" s="106"/>
    </row>
    <row r="26" spans="2:18">
      <c r="B26" s="100" t="s">
        <v>74</v>
      </c>
      <c r="C26" s="101" t="s">
        <v>193</v>
      </c>
      <c r="D26" s="102" t="s">
        <v>75</v>
      </c>
      <c r="E26" s="101" t="s">
        <v>76</v>
      </c>
      <c r="F26" s="103">
        <v>43755.623368055552</v>
      </c>
      <c r="G26" s="103">
        <v>44305</v>
      </c>
      <c r="H26" s="101" t="s">
        <v>77</v>
      </c>
      <c r="I26" s="117">
        <v>556609589</v>
      </c>
      <c r="J26" s="117">
        <v>500102739</v>
      </c>
      <c r="K26" s="117">
        <v>507897937.85841417</v>
      </c>
      <c r="L26" s="117">
        <v>556609589</v>
      </c>
      <c r="M26" s="104">
        <v>9.1248506654499992E-3</v>
      </c>
      <c r="N26" s="135">
        <v>7.712987617799999E-2</v>
      </c>
      <c r="O26" s="101" t="s">
        <v>78</v>
      </c>
      <c r="P26" s="135">
        <v>2.9552067250000003E-3</v>
      </c>
      <c r="Q26" s="143"/>
      <c r="R26" s="106"/>
    </row>
    <row r="27" spans="2:18" ht="15.75">
      <c r="B27" s="107" t="s">
        <v>194</v>
      </c>
      <c r="C27" s="108"/>
      <c r="D27" s="137"/>
      <c r="E27" s="108"/>
      <c r="F27" s="138"/>
      <c r="G27" s="138"/>
      <c r="H27" s="108"/>
      <c r="I27" s="118">
        <v>8379538356</v>
      </c>
      <c r="J27" s="118">
        <v>7577378646</v>
      </c>
      <c r="K27" s="118">
        <v>6714383413.6317139</v>
      </c>
      <c r="L27" s="118">
        <v>8379538356</v>
      </c>
      <c r="M27" s="139"/>
      <c r="N27" s="140"/>
      <c r="O27" s="108"/>
      <c r="P27" s="140">
        <v>3.9067673910999995E-2</v>
      </c>
      <c r="Q27" s="141"/>
      <c r="R27" s="142"/>
    </row>
    <row r="28" spans="2:18">
      <c r="B28" s="100" t="s">
        <v>74</v>
      </c>
      <c r="C28" s="101" t="s">
        <v>134</v>
      </c>
      <c r="D28" s="102" t="s">
        <v>75</v>
      </c>
      <c r="E28" s="101" t="s">
        <v>76</v>
      </c>
      <c r="F28" s="103">
        <v>43851.696342592593</v>
      </c>
      <c r="G28" s="103">
        <v>44615</v>
      </c>
      <c r="H28" s="101" t="s">
        <v>77</v>
      </c>
      <c r="I28" s="117">
        <v>238958905</v>
      </c>
      <c r="J28" s="117">
        <v>206474393</v>
      </c>
      <c r="K28" s="117">
        <v>204898454.53312263</v>
      </c>
      <c r="L28" s="117">
        <v>238958905</v>
      </c>
      <c r="M28" s="104">
        <v>8.5746314636499996E-3</v>
      </c>
      <c r="N28" s="135">
        <v>7.9275808163000006E-2</v>
      </c>
      <c r="O28" s="101" t="s">
        <v>78</v>
      </c>
      <c r="P28" s="135">
        <v>1.1922026959999999E-3</v>
      </c>
      <c r="Q28" s="143"/>
      <c r="R28" s="106"/>
    </row>
    <row r="29" spans="2:18">
      <c r="B29" s="100" t="s">
        <v>123</v>
      </c>
      <c r="C29" s="101" t="s">
        <v>134</v>
      </c>
      <c r="D29" s="102" t="s">
        <v>75</v>
      </c>
      <c r="E29" s="101" t="s">
        <v>76</v>
      </c>
      <c r="F29" s="103">
        <v>43908.590787037036</v>
      </c>
      <c r="G29" s="103">
        <v>43990</v>
      </c>
      <c r="H29" s="101" t="s">
        <v>77</v>
      </c>
      <c r="I29" s="117">
        <v>85299726</v>
      </c>
      <c r="J29" s="117">
        <v>82963288</v>
      </c>
      <c r="K29" s="117">
        <v>83329384.379047334</v>
      </c>
      <c r="L29" s="117">
        <v>85299726</v>
      </c>
      <c r="M29" s="104">
        <v>9.7690096189799996E-3</v>
      </c>
      <c r="N29" s="135">
        <v>0.13159022536000001</v>
      </c>
      <c r="O29" s="101" t="s">
        <v>78</v>
      </c>
      <c r="P29" s="135">
        <v>4.8485244500000004E-4</v>
      </c>
      <c r="Q29" s="143"/>
      <c r="R29" s="106"/>
    </row>
    <row r="30" spans="2:18">
      <c r="B30" s="100" t="s">
        <v>74</v>
      </c>
      <c r="C30" s="101" t="s">
        <v>134</v>
      </c>
      <c r="D30" s="102" t="s">
        <v>75</v>
      </c>
      <c r="E30" s="101" t="s">
        <v>76</v>
      </c>
      <c r="F30" s="103">
        <v>43851.697708333333</v>
      </c>
      <c r="G30" s="103">
        <v>44531</v>
      </c>
      <c r="H30" s="101" t="s">
        <v>77</v>
      </c>
      <c r="I30" s="117">
        <v>232602747</v>
      </c>
      <c r="J30" s="117">
        <v>203805356</v>
      </c>
      <c r="K30" s="117">
        <v>202597248.13744453</v>
      </c>
      <c r="L30" s="117">
        <v>232602747</v>
      </c>
      <c r="M30" s="104">
        <v>8.7100109844100004E-3</v>
      </c>
      <c r="N30" s="135">
        <v>7.9448586389E-2</v>
      </c>
      <c r="O30" s="101" t="s">
        <v>78</v>
      </c>
      <c r="P30" s="135">
        <v>1.1788131150000001E-3</v>
      </c>
      <c r="Q30" s="143"/>
      <c r="R30" s="106"/>
    </row>
    <row r="31" spans="2:18">
      <c r="B31" s="100" t="s">
        <v>123</v>
      </c>
      <c r="C31" s="101" t="s">
        <v>134</v>
      </c>
      <c r="D31" s="102" t="s">
        <v>75</v>
      </c>
      <c r="E31" s="101" t="s">
        <v>76</v>
      </c>
      <c r="F31" s="103">
        <v>43916.570706018516</v>
      </c>
      <c r="G31" s="103">
        <v>45418</v>
      </c>
      <c r="H31" s="101" t="s">
        <v>77</v>
      </c>
      <c r="I31" s="117">
        <v>1508729944</v>
      </c>
      <c r="J31" s="117">
        <v>1117519735</v>
      </c>
      <c r="K31" s="117">
        <v>1118850566.1113009</v>
      </c>
      <c r="L31" s="117">
        <v>1508729944</v>
      </c>
      <c r="M31" s="104">
        <v>7.4158438397899998E-3</v>
      </c>
      <c r="N31" s="135">
        <v>9.0768474611000002E-2</v>
      </c>
      <c r="O31" s="101" t="s">
        <v>78</v>
      </c>
      <c r="P31" s="135">
        <v>6.5100376879999996E-3</v>
      </c>
      <c r="Q31" s="143"/>
      <c r="R31" s="106"/>
    </row>
    <row r="32" spans="2:18">
      <c r="B32" s="100" t="s">
        <v>74</v>
      </c>
      <c r="C32" s="101" t="s">
        <v>134</v>
      </c>
      <c r="D32" s="102" t="s">
        <v>75</v>
      </c>
      <c r="E32" s="101" t="s">
        <v>76</v>
      </c>
      <c r="F32" s="103">
        <v>43770.674456018518</v>
      </c>
      <c r="G32" s="103">
        <v>44698</v>
      </c>
      <c r="H32" s="101" t="s">
        <v>77</v>
      </c>
      <c r="I32" s="117">
        <v>1234506848</v>
      </c>
      <c r="J32" s="117">
        <v>1010970500</v>
      </c>
      <c r="K32" s="117">
        <v>1004812966.2555518</v>
      </c>
      <c r="L32" s="117">
        <v>1234506848</v>
      </c>
      <c r="M32" s="104">
        <v>8.1393875447800003E-3</v>
      </c>
      <c r="N32" s="135">
        <v>9.1243782765000003E-2</v>
      </c>
      <c r="O32" s="101" t="s">
        <v>78</v>
      </c>
      <c r="P32" s="135">
        <v>5.8465093349999997E-3</v>
      </c>
      <c r="Q32" s="143"/>
      <c r="R32" s="106"/>
    </row>
    <row r="33" spans="2:18">
      <c r="B33" s="100" t="s">
        <v>74</v>
      </c>
      <c r="C33" s="101" t="s">
        <v>134</v>
      </c>
      <c r="D33" s="102" t="s">
        <v>75</v>
      </c>
      <c r="E33" s="101" t="s">
        <v>76</v>
      </c>
      <c r="F33" s="103">
        <v>43851.699756944443</v>
      </c>
      <c r="G33" s="103">
        <v>44396</v>
      </c>
      <c r="H33" s="101" t="s">
        <v>77</v>
      </c>
      <c r="I33" s="117">
        <v>167708227</v>
      </c>
      <c r="J33" s="117">
        <v>151453635</v>
      </c>
      <c r="K33" s="117">
        <v>151636676.8715578</v>
      </c>
      <c r="L33" s="117">
        <v>167708227</v>
      </c>
      <c r="M33" s="104">
        <v>9.0416957822600005E-3</v>
      </c>
      <c r="N33" s="135">
        <v>7.4722034078000002E-2</v>
      </c>
      <c r="O33" s="101" t="s">
        <v>78</v>
      </c>
      <c r="P33" s="135">
        <v>8.8229877299999995E-4</v>
      </c>
      <c r="Q33" s="143"/>
      <c r="R33" s="106"/>
    </row>
    <row r="34" spans="2:18">
      <c r="B34" s="100" t="s">
        <v>123</v>
      </c>
      <c r="C34" s="101" t="s">
        <v>134</v>
      </c>
      <c r="D34" s="102" t="s">
        <v>75</v>
      </c>
      <c r="E34" s="101" t="s">
        <v>76</v>
      </c>
      <c r="F34" s="103">
        <v>43916.761041666665</v>
      </c>
      <c r="G34" s="103">
        <v>45418</v>
      </c>
      <c r="H34" s="101" t="s">
        <v>77</v>
      </c>
      <c r="I34" s="117">
        <v>68513750</v>
      </c>
      <c r="J34" s="117">
        <v>50049923</v>
      </c>
      <c r="K34" s="117">
        <v>50112332.6610687</v>
      </c>
      <c r="L34" s="117">
        <v>68513750</v>
      </c>
      <c r="M34" s="104">
        <v>7.3142008226199998E-3</v>
      </c>
      <c r="N34" s="135">
        <v>9.5241343919000007E-2</v>
      </c>
      <c r="O34" s="101" t="s">
        <v>78</v>
      </c>
      <c r="P34" s="135">
        <v>2.9157886099999999E-4</v>
      </c>
      <c r="Q34" s="143"/>
      <c r="R34" s="106"/>
    </row>
    <row r="35" spans="2:18">
      <c r="B35" s="100" t="s">
        <v>123</v>
      </c>
      <c r="C35" s="101" t="s">
        <v>134</v>
      </c>
      <c r="D35" s="102" t="s">
        <v>75</v>
      </c>
      <c r="E35" s="101" t="s">
        <v>76</v>
      </c>
      <c r="F35" s="103">
        <v>43797.549224537041</v>
      </c>
      <c r="G35" s="103">
        <v>44398</v>
      </c>
      <c r="H35" s="101" t="s">
        <v>77</v>
      </c>
      <c r="I35" s="117">
        <v>620493150</v>
      </c>
      <c r="J35" s="117">
        <v>553835513</v>
      </c>
      <c r="K35" s="117">
        <v>537947307.63356614</v>
      </c>
      <c r="L35" s="117">
        <v>620493150</v>
      </c>
      <c r="M35" s="104">
        <v>8.6696735916199988E-3</v>
      </c>
      <c r="N35" s="135">
        <v>7.9010908256000004E-2</v>
      </c>
      <c r="O35" s="101" t="s">
        <v>78</v>
      </c>
      <c r="P35" s="135">
        <v>3.1300491349999997E-3</v>
      </c>
      <c r="Q35" s="143"/>
      <c r="R35" s="106"/>
    </row>
    <row r="36" spans="2:18">
      <c r="B36" s="100" t="s">
        <v>74</v>
      </c>
      <c r="C36" s="101" t="s">
        <v>134</v>
      </c>
      <c r="D36" s="102" t="s">
        <v>75</v>
      </c>
      <c r="E36" s="101" t="s">
        <v>76</v>
      </c>
      <c r="F36" s="103">
        <v>43851.700694444444</v>
      </c>
      <c r="G36" s="103">
        <v>44396</v>
      </c>
      <c r="H36" s="101" t="s">
        <v>77</v>
      </c>
      <c r="I36" s="117">
        <v>227221920</v>
      </c>
      <c r="J36" s="117">
        <v>205187716</v>
      </c>
      <c r="K36" s="117">
        <v>208043470.37573963</v>
      </c>
      <c r="L36" s="117">
        <v>227221920</v>
      </c>
      <c r="M36" s="104">
        <v>9.1559595295999992E-3</v>
      </c>
      <c r="N36" s="135">
        <v>7.4731486775000008E-2</v>
      </c>
      <c r="O36" s="101" t="s">
        <v>78</v>
      </c>
      <c r="P36" s="135">
        <v>1.2105019860000001E-3</v>
      </c>
      <c r="Q36" s="143"/>
      <c r="R36" s="106"/>
    </row>
    <row r="37" spans="2:18" ht="15.75">
      <c r="B37" s="107" t="s">
        <v>82</v>
      </c>
      <c r="C37" s="108"/>
      <c r="D37" s="137"/>
      <c r="E37" s="108"/>
      <c r="F37" s="138"/>
      <c r="G37" s="138"/>
      <c r="H37" s="108"/>
      <c r="I37" s="118">
        <v>4384035217</v>
      </c>
      <c r="J37" s="118">
        <v>3582260059</v>
      </c>
      <c r="K37" s="118">
        <v>3562228406.9583993</v>
      </c>
      <c r="L37" s="118">
        <v>4384035217</v>
      </c>
      <c r="M37" s="139"/>
      <c r="N37" s="140"/>
      <c r="O37" s="108"/>
      <c r="P37" s="140">
        <v>2.0726844033999998E-2</v>
      </c>
      <c r="Q37" s="141"/>
      <c r="R37" s="142"/>
    </row>
    <row r="38" spans="2:18">
      <c r="B38" s="100" t="s">
        <v>123</v>
      </c>
      <c r="C38" s="101" t="s">
        <v>83</v>
      </c>
      <c r="D38" s="102" t="s">
        <v>75</v>
      </c>
      <c r="E38" s="101" t="s">
        <v>76</v>
      </c>
      <c r="F38" s="103">
        <v>43917.705648148149</v>
      </c>
      <c r="G38" s="103">
        <v>45069</v>
      </c>
      <c r="H38" s="101" t="s">
        <v>77</v>
      </c>
      <c r="I38" s="117">
        <v>303549182</v>
      </c>
      <c r="J38" s="117">
        <v>238082679</v>
      </c>
      <c r="K38" s="117">
        <v>238309846.1511476</v>
      </c>
      <c r="L38" s="117">
        <v>303549182</v>
      </c>
      <c r="M38" s="104">
        <v>7.8507820242199999E-3</v>
      </c>
      <c r="N38" s="135">
        <v>9.0922826816000002E-2</v>
      </c>
      <c r="O38" s="101" t="s">
        <v>78</v>
      </c>
      <c r="P38" s="135">
        <v>1.386607047E-3</v>
      </c>
      <c r="Q38" s="143"/>
      <c r="R38" s="106"/>
    </row>
    <row r="39" spans="2:18">
      <c r="B39" s="100" t="s">
        <v>74</v>
      </c>
      <c r="C39" s="101" t="s">
        <v>83</v>
      </c>
      <c r="D39" s="102" t="s">
        <v>75</v>
      </c>
      <c r="E39" s="101" t="s">
        <v>76</v>
      </c>
      <c r="F39" s="103">
        <v>43612.652372685188</v>
      </c>
      <c r="G39" s="103">
        <v>43929</v>
      </c>
      <c r="H39" s="101" t="s">
        <v>77</v>
      </c>
      <c r="I39" s="117">
        <v>161868492</v>
      </c>
      <c r="J39" s="117">
        <v>152673915</v>
      </c>
      <c r="K39" s="117">
        <v>155716799.33062041</v>
      </c>
      <c r="L39" s="117">
        <v>161868492</v>
      </c>
      <c r="M39" s="104">
        <v>9.6199573744500007E-3</v>
      </c>
      <c r="N39" s="135">
        <v>7.1225001290999998E-2</v>
      </c>
      <c r="O39" s="101" t="s">
        <v>78</v>
      </c>
      <c r="P39" s="135">
        <v>9.0603898599999992E-4</v>
      </c>
      <c r="Q39" s="143"/>
      <c r="R39" s="106"/>
    </row>
    <row r="40" spans="2:18">
      <c r="B40" s="100" t="s">
        <v>74</v>
      </c>
      <c r="C40" s="101" t="s">
        <v>83</v>
      </c>
      <c r="D40" s="102" t="s">
        <v>75</v>
      </c>
      <c r="E40" s="101" t="s">
        <v>76</v>
      </c>
      <c r="F40" s="103">
        <v>43839.543807870374</v>
      </c>
      <c r="G40" s="103">
        <v>43969</v>
      </c>
      <c r="H40" s="101" t="s">
        <v>77</v>
      </c>
      <c r="I40" s="117">
        <v>451512329</v>
      </c>
      <c r="J40" s="117">
        <v>438581999</v>
      </c>
      <c r="K40" s="117">
        <v>446694248.21630466</v>
      </c>
      <c r="L40" s="117">
        <v>451512329</v>
      </c>
      <c r="M40" s="104">
        <v>9.8932901612199999E-3</v>
      </c>
      <c r="N40" s="135">
        <v>8.5000000827000002E-2</v>
      </c>
      <c r="O40" s="101" t="s">
        <v>78</v>
      </c>
      <c r="P40" s="135">
        <v>2.5990927460000004E-3</v>
      </c>
      <c r="Q40" s="143"/>
      <c r="R40" s="106"/>
    </row>
    <row r="41" spans="2:18">
      <c r="B41" s="100" t="s">
        <v>123</v>
      </c>
      <c r="C41" s="101" t="s">
        <v>83</v>
      </c>
      <c r="D41" s="102" t="s">
        <v>75</v>
      </c>
      <c r="E41" s="101" t="s">
        <v>76</v>
      </c>
      <c r="F41" s="103">
        <v>43917.707604166666</v>
      </c>
      <c r="G41" s="103">
        <v>45069</v>
      </c>
      <c r="H41" s="101" t="s">
        <v>77</v>
      </c>
      <c r="I41" s="117">
        <v>193754789</v>
      </c>
      <c r="J41" s="117">
        <v>151960598</v>
      </c>
      <c r="K41" s="117">
        <v>152105612.29483709</v>
      </c>
      <c r="L41" s="117">
        <v>193754789</v>
      </c>
      <c r="M41" s="104">
        <v>7.8504182054000005E-3</v>
      </c>
      <c r="N41" s="135">
        <v>9.0941193968000003E-2</v>
      </c>
      <c r="O41" s="101" t="s">
        <v>78</v>
      </c>
      <c r="P41" s="135">
        <v>8.8502727600000002E-4</v>
      </c>
      <c r="Q41" s="143"/>
      <c r="R41" s="106"/>
    </row>
    <row r="42" spans="2:18">
      <c r="B42" s="100" t="s">
        <v>74</v>
      </c>
      <c r="C42" s="101" t="s">
        <v>83</v>
      </c>
      <c r="D42" s="102" t="s">
        <v>75</v>
      </c>
      <c r="E42" s="101" t="s">
        <v>76</v>
      </c>
      <c r="F42" s="103">
        <v>43717.679409722223</v>
      </c>
      <c r="G42" s="103">
        <v>44322</v>
      </c>
      <c r="H42" s="101" t="s">
        <v>77</v>
      </c>
      <c r="I42" s="117">
        <v>117000000</v>
      </c>
      <c r="J42" s="117">
        <v>103304478</v>
      </c>
      <c r="K42" s="117">
        <v>107733286.20707323</v>
      </c>
      <c r="L42" s="117">
        <v>117000000</v>
      </c>
      <c r="M42" s="104">
        <v>9.2079731800899997E-3</v>
      </c>
      <c r="N42" s="135">
        <v>7.8000001511999997E-2</v>
      </c>
      <c r="O42" s="101" t="s">
        <v>78</v>
      </c>
      <c r="P42" s="135">
        <v>6.2684667200000005E-4</v>
      </c>
      <c r="Q42" s="143"/>
      <c r="R42" s="106"/>
    </row>
    <row r="43" spans="2:18">
      <c r="B43" s="100" t="s">
        <v>74</v>
      </c>
      <c r="C43" s="101" t="s">
        <v>83</v>
      </c>
      <c r="D43" s="102" t="s">
        <v>75</v>
      </c>
      <c r="E43" s="101" t="s">
        <v>76</v>
      </c>
      <c r="F43" s="103">
        <v>43839.544641203705</v>
      </c>
      <c r="G43" s="103">
        <v>43969</v>
      </c>
      <c r="H43" s="101" t="s">
        <v>77</v>
      </c>
      <c r="I43" s="117">
        <v>451512329</v>
      </c>
      <c r="J43" s="117">
        <v>438581999</v>
      </c>
      <c r="K43" s="117">
        <v>446694248.21630466</v>
      </c>
      <c r="L43" s="117">
        <v>451512329</v>
      </c>
      <c r="M43" s="104">
        <v>9.8932901612199999E-3</v>
      </c>
      <c r="N43" s="135">
        <v>8.5000000827000002E-2</v>
      </c>
      <c r="O43" s="101" t="s">
        <v>78</v>
      </c>
      <c r="P43" s="135">
        <v>2.5990927460000004E-3</v>
      </c>
      <c r="Q43" s="143"/>
      <c r="R43" s="106"/>
    </row>
    <row r="44" spans="2:18">
      <c r="B44" s="100" t="s">
        <v>74</v>
      </c>
      <c r="C44" s="101" t="s">
        <v>83</v>
      </c>
      <c r="D44" s="102" t="s">
        <v>75</v>
      </c>
      <c r="E44" s="101" t="s">
        <v>76</v>
      </c>
      <c r="F44" s="103">
        <v>43728.689826388887</v>
      </c>
      <c r="G44" s="103">
        <v>43965</v>
      </c>
      <c r="H44" s="101" t="s">
        <v>77</v>
      </c>
      <c r="I44" s="117">
        <v>107602740</v>
      </c>
      <c r="J44" s="117">
        <v>102208366</v>
      </c>
      <c r="K44" s="117">
        <v>106580167.42234613</v>
      </c>
      <c r="L44" s="117">
        <v>107602740</v>
      </c>
      <c r="M44" s="104">
        <v>9.9049677937899996E-3</v>
      </c>
      <c r="N44" s="135">
        <v>8.2432162285999991E-2</v>
      </c>
      <c r="O44" s="101" t="s">
        <v>78</v>
      </c>
      <c r="P44" s="135">
        <v>6.2013724399999999E-4</v>
      </c>
      <c r="Q44" s="143"/>
      <c r="R44" s="106"/>
    </row>
    <row r="45" spans="2:18">
      <c r="B45" s="100" t="s">
        <v>123</v>
      </c>
      <c r="C45" s="101" t="s">
        <v>83</v>
      </c>
      <c r="D45" s="102" t="s">
        <v>75</v>
      </c>
      <c r="E45" s="101" t="s">
        <v>76</v>
      </c>
      <c r="F45" s="103">
        <v>43908.584224537037</v>
      </c>
      <c r="G45" s="103">
        <v>45069</v>
      </c>
      <c r="H45" s="101" t="s">
        <v>77</v>
      </c>
      <c r="I45" s="117">
        <v>25833971</v>
      </c>
      <c r="J45" s="117">
        <v>20108493</v>
      </c>
      <c r="K45" s="117">
        <v>20172326.151571725</v>
      </c>
      <c r="L45" s="117">
        <v>25833971</v>
      </c>
      <c r="M45" s="104">
        <v>7.8084496384900007E-3</v>
      </c>
      <c r="N45" s="135">
        <v>9.3068489432000009E-2</v>
      </c>
      <c r="O45" s="101" t="s">
        <v>78</v>
      </c>
      <c r="P45" s="135">
        <v>1.1737278199999999E-4</v>
      </c>
      <c r="Q45" s="143"/>
      <c r="R45" s="106"/>
    </row>
    <row r="46" spans="2:18">
      <c r="B46" s="100" t="s">
        <v>74</v>
      </c>
      <c r="C46" s="101" t="s">
        <v>83</v>
      </c>
      <c r="D46" s="102" t="s">
        <v>75</v>
      </c>
      <c r="E46" s="101" t="s">
        <v>76</v>
      </c>
      <c r="F46" s="103">
        <v>43791.437928240739</v>
      </c>
      <c r="G46" s="103">
        <v>44085</v>
      </c>
      <c r="H46" s="101" t="s">
        <v>77</v>
      </c>
      <c r="I46" s="117">
        <v>533534247</v>
      </c>
      <c r="J46" s="117">
        <v>502928557</v>
      </c>
      <c r="K46" s="117">
        <v>503323203.05746418</v>
      </c>
      <c r="L46" s="117">
        <v>533534247</v>
      </c>
      <c r="M46" s="104">
        <v>9.4337562375300006E-3</v>
      </c>
      <c r="N46" s="135">
        <v>7.8552405217999999E-2</v>
      </c>
      <c r="O46" s="101" t="s">
        <v>78</v>
      </c>
      <c r="P46" s="135">
        <v>2.9285886069999999E-3</v>
      </c>
      <c r="Q46" s="143"/>
      <c r="R46" s="106"/>
    </row>
    <row r="47" spans="2:18" ht="15.75">
      <c r="B47" s="107" t="s">
        <v>84</v>
      </c>
      <c r="C47" s="108"/>
      <c r="D47" s="137"/>
      <c r="E47" s="108"/>
      <c r="F47" s="138"/>
      <c r="G47" s="138"/>
      <c r="H47" s="108"/>
      <c r="I47" s="118">
        <v>2346168079</v>
      </c>
      <c r="J47" s="118">
        <v>2148431084</v>
      </c>
      <c r="K47" s="118">
        <v>2177329737.0476699</v>
      </c>
      <c r="L47" s="118">
        <v>2346168079</v>
      </c>
      <c r="M47" s="139"/>
      <c r="N47" s="140"/>
      <c r="O47" s="108"/>
      <c r="P47" s="140">
        <v>1.2668804105999999E-2</v>
      </c>
      <c r="Q47" s="141"/>
      <c r="R47" s="142"/>
    </row>
    <row r="48" spans="2:18">
      <c r="B48" s="100" t="s">
        <v>74</v>
      </c>
      <c r="C48" s="101" t="s">
        <v>85</v>
      </c>
      <c r="D48" s="102" t="s">
        <v>75</v>
      </c>
      <c r="E48" s="101" t="s">
        <v>76</v>
      </c>
      <c r="F48" s="103">
        <v>43894.655671296299</v>
      </c>
      <c r="G48" s="103">
        <v>44439</v>
      </c>
      <c r="H48" s="101" t="s">
        <v>77</v>
      </c>
      <c r="I48" s="117">
        <v>553478081</v>
      </c>
      <c r="J48" s="117">
        <v>500097090</v>
      </c>
      <c r="K48" s="117">
        <v>502726183.22985578</v>
      </c>
      <c r="L48" s="117">
        <v>553478081</v>
      </c>
      <c r="M48" s="104">
        <v>9.0830368986200005E-3</v>
      </c>
      <c r="N48" s="135">
        <v>7.3455551004000003E-2</v>
      </c>
      <c r="O48" s="101" t="s">
        <v>78</v>
      </c>
      <c r="P48" s="135">
        <v>2.925114844E-3</v>
      </c>
      <c r="Q48" s="143"/>
      <c r="R48" s="106"/>
    </row>
    <row r="49" spans="2:18">
      <c r="B49" s="100" t="s">
        <v>74</v>
      </c>
      <c r="C49" s="101" t="s">
        <v>85</v>
      </c>
      <c r="D49" s="102" t="s">
        <v>75</v>
      </c>
      <c r="E49" s="101" t="s">
        <v>76</v>
      </c>
      <c r="F49" s="103">
        <v>43885.4453587963</v>
      </c>
      <c r="G49" s="103">
        <v>44417</v>
      </c>
      <c r="H49" s="101" t="s">
        <v>77</v>
      </c>
      <c r="I49" s="117">
        <v>554226026</v>
      </c>
      <c r="J49" s="117">
        <v>501380086</v>
      </c>
      <c r="K49" s="117">
        <v>51467311.167805657</v>
      </c>
      <c r="L49" s="117">
        <v>554226026</v>
      </c>
      <c r="M49" s="104">
        <v>9.2863396436000006E-4</v>
      </c>
      <c r="N49" s="135">
        <v>7.4511030244999998E-2</v>
      </c>
      <c r="O49" s="101" t="s">
        <v>78</v>
      </c>
      <c r="P49" s="135">
        <v>2.9946281099999997E-4</v>
      </c>
      <c r="Q49" s="143"/>
      <c r="R49" s="106"/>
    </row>
    <row r="50" spans="2:18">
      <c r="B50" s="100" t="s">
        <v>74</v>
      </c>
      <c r="C50" s="101" t="s">
        <v>85</v>
      </c>
      <c r="D50" s="102" t="s">
        <v>75</v>
      </c>
      <c r="E50" s="101" t="s">
        <v>76</v>
      </c>
      <c r="F50" s="103">
        <v>43892.50922453704</v>
      </c>
      <c r="G50" s="103">
        <v>44435</v>
      </c>
      <c r="H50" s="101" t="s">
        <v>77</v>
      </c>
      <c r="I50" s="117">
        <v>554226026</v>
      </c>
      <c r="J50" s="117">
        <v>500295365</v>
      </c>
      <c r="K50" s="117">
        <v>503159997.30306846</v>
      </c>
      <c r="L50" s="117">
        <v>554226026</v>
      </c>
      <c r="M50" s="104">
        <v>9.0786064475300004E-3</v>
      </c>
      <c r="N50" s="135">
        <v>7.4506619514000005E-2</v>
      </c>
      <c r="O50" s="101" t="s">
        <v>78</v>
      </c>
      <c r="P50" s="135">
        <v>2.9276389940000001E-3</v>
      </c>
      <c r="Q50" s="143"/>
      <c r="R50" s="106"/>
    </row>
    <row r="51" spans="2:18">
      <c r="B51" s="100" t="s">
        <v>74</v>
      </c>
      <c r="C51" s="101" t="s">
        <v>85</v>
      </c>
      <c r="D51" s="102" t="s">
        <v>75</v>
      </c>
      <c r="E51" s="101" t="s">
        <v>76</v>
      </c>
      <c r="F51" s="103">
        <v>43878.630706018521</v>
      </c>
      <c r="G51" s="103">
        <v>44421</v>
      </c>
      <c r="H51" s="101" t="s">
        <v>77</v>
      </c>
      <c r="I51" s="117">
        <v>554226026</v>
      </c>
      <c r="J51" s="117">
        <v>500295364</v>
      </c>
      <c r="K51" s="117">
        <v>504548787.1431753</v>
      </c>
      <c r="L51" s="117">
        <v>554226026</v>
      </c>
      <c r="M51" s="104">
        <v>9.1036646327200006E-3</v>
      </c>
      <c r="N51" s="135">
        <v>7.4506621021999994E-2</v>
      </c>
      <c r="O51" s="101" t="s">
        <v>78</v>
      </c>
      <c r="P51" s="135">
        <v>2.9357196740000002E-3</v>
      </c>
      <c r="Q51" s="143"/>
      <c r="R51" s="106"/>
    </row>
    <row r="52" spans="2:18">
      <c r="B52" s="100" t="s">
        <v>74</v>
      </c>
      <c r="C52" s="101" t="s">
        <v>85</v>
      </c>
      <c r="D52" s="102" t="s">
        <v>75</v>
      </c>
      <c r="E52" s="101" t="s">
        <v>76</v>
      </c>
      <c r="F52" s="103">
        <v>43885.652905092589</v>
      </c>
      <c r="G52" s="103">
        <v>44428</v>
      </c>
      <c r="H52" s="101" t="s">
        <v>77</v>
      </c>
      <c r="I52" s="117">
        <v>554226026</v>
      </c>
      <c r="J52" s="117">
        <v>500295365</v>
      </c>
      <c r="K52" s="117">
        <v>503853914.2052567</v>
      </c>
      <c r="L52" s="117">
        <v>554226026</v>
      </c>
      <c r="M52" s="104">
        <v>9.0911269151600013E-3</v>
      </c>
      <c r="N52" s="135">
        <v>7.4506619514000005E-2</v>
      </c>
      <c r="O52" s="101" t="s">
        <v>78</v>
      </c>
      <c r="P52" s="135">
        <v>2.9316765529999998E-3</v>
      </c>
      <c r="Q52" s="143"/>
      <c r="R52" s="106"/>
    </row>
    <row r="53" spans="2:18">
      <c r="B53" s="100" t="s">
        <v>74</v>
      </c>
      <c r="C53" s="101" t="s">
        <v>85</v>
      </c>
      <c r="D53" s="102" t="s">
        <v>75</v>
      </c>
      <c r="E53" s="101" t="s">
        <v>76</v>
      </c>
      <c r="F53" s="103">
        <v>43885.649965277778</v>
      </c>
      <c r="G53" s="103">
        <v>44428</v>
      </c>
      <c r="H53" s="101" t="s">
        <v>77</v>
      </c>
      <c r="I53" s="117">
        <v>554226026</v>
      </c>
      <c r="J53" s="117">
        <v>500295365</v>
      </c>
      <c r="K53" s="117">
        <v>503853914.2052567</v>
      </c>
      <c r="L53" s="117">
        <v>554226026</v>
      </c>
      <c r="M53" s="104">
        <v>9.0911269151600013E-3</v>
      </c>
      <c r="N53" s="135">
        <v>7.4506619514000005E-2</v>
      </c>
      <c r="O53" s="101" t="s">
        <v>78</v>
      </c>
      <c r="P53" s="135">
        <v>2.9316765529999998E-3</v>
      </c>
      <c r="Q53" s="143"/>
      <c r="R53" s="106"/>
    </row>
    <row r="54" spans="2:18">
      <c r="B54" s="100" t="s">
        <v>74</v>
      </c>
      <c r="C54" s="101" t="s">
        <v>85</v>
      </c>
      <c r="D54" s="102" t="s">
        <v>75</v>
      </c>
      <c r="E54" s="101" t="s">
        <v>76</v>
      </c>
      <c r="F54" s="103">
        <v>43894.657465277778</v>
      </c>
      <c r="G54" s="103">
        <v>44439</v>
      </c>
      <c r="H54" s="101" t="s">
        <v>77</v>
      </c>
      <c r="I54" s="117">
        <v>553478081</v>
      </c>
      <c r="J54" s="117">
        <v>500097090</v>
      </c>
      <c r="K54" s="117">
        <v>502726183.22985578</v>
      </c>
      <c r="L54" s="117">
        <v>553478081</v>
      </c>
      <c r="M54" s="104">
        <v>9.0830368986200005E-3</v>
      </c>
      <c r="N54" s="135">
        <v>7.3455551004000003E-2</v>
      </c>
      <c r="O54" s="101" t="s">
        <v>78</v>
      </c>
      <c r="P54" s="135">
        <v>2.925114844E-3</v>
      </c>
      <c r="Q54" s="143"/>
      <c r="R54" s="106"/>
    </row>
    <row r="55" spans="2:18">
      <c r="B55" s="100" t="s">
        <v>74</v>
      </c>
      <c r="C55" s="101" t="s">
        <v>85</v>
      </c>
      <c r="D55" s="102" t="s">
        <v>75</v>
      </c>
      <c r="E55" s="101" t="s">
        <v>76</v>
      </c>
      <c r="F55" s="103">
        <v>43885.448333333334</v>
      </c>
      <c r="G55" s="103">
        <v>44417</v>
      </c>
      <c r="H55" s="101" t="s">
        <v>77</v>
      </c>
      <c r="I55" s="117">
        <v>554226026</v>
      </c>
      <c r="J55" s="117">
        <v>501380086</v>
      </c>
      <c r="K55" s="117">
        <v>51467311.167805657</v>
      </c>
      <c r="L55" s="117">
        <v>554226026</v>
      </c>
      <c r="M55" s="104">
        <v>9.2863396436000006E-4</v>
      </c>
      <c r="N55" s="135">
        <v>7.4511030244999998E-2</v>
      </c>
      <c r="O55" s="101" t="s">
        <v>78</v>
      </c>
      <c r="P55" s="135">
        <v>2.9946281099999997E-4</v>
      </c>
      <c r="Q55" s="143"/>
      <c r="R55" s="106"/>
    </row>
    <row r="56" spans="2:18">
      <c r="B56" s="100" t="s">
        <v>74</v>
      </c>
      <c r="C56" s="101" t="s">
        <v>85</v>
      </c>
      <c r="D56" s="102" t="s">
        <v>75</v>
      </c>
      <c r="E56" s="101" t="s">
        <v>76</v>
      </c>
      <c r="F56" s="103">
        <v>43894.653599537036</v>
      </c>
      <c r="G56" s="103">
        <v>44439</v>
      </c>
      <c r="H56" s="101" t="s">
        <v>77</v>
      </c>
      <c r="I56" s="117">
        <v>553478081</v>
      </c>
      <c r="J56" s="117">
        <v>500097090</v>
      </c>
      <c r="K56" s="117">
        <v>502726183.22985578</v>
      </c>
      <c r="L56" s="117">
        <v>553478081</v>
      </c>
      <c r="M56" s="104">
        <v>9.0830368986200005E-3</v>
      </c>
      <c r="N56" s="135">
        <v>7.3455551004000003E-2</v>
      </c>
      <c r="O56" s="101" t="s">
        <v>78</v>
      </c>
      <c r="P56" s="135">
        <v>2.925114844E-3</v>
      </c>
      <c r="Q56" s="143"/>
      <c r="R56" s="106"/>
    </row>
    <row r="57" spans="2:18">
      <c r="B57" s="100" t="s">
        <v>74</v>
      </c>
      <c r="C57" s="101" t="s">
        <v>85</v>
      </c>
      <c r="D57" s="102" t="s">
        <v>75</v>
      </c>
      <c r="E57" s="101" t="s">
        <v>76</v>
      </c>
      <c r="F57" s="103">
        <v>43878.635069444441</v>
      </c>
      <c r="G57" s="103">
        <v>44421</v>
      </c>
      <c r="H57" s="101" t="s">
        <v>77</v>
      </c>
      <c r="I57" s="117">
        <v>554226026</v>
      </c>
      <c r="J57" s="117">
        <v>500295364</v>
      </c>
      <c r="K57" s="117">
        <v>504548787.1431753</v>
      </c>
      <c r="L57" s="117">
        <v>554226026</v>
      </c>
      <c r="M57" s="104">
        <v>9.1036646327200006E-3</v>
      </c>
      <c r="N57" s="135">
        <v>7.4506621021999994E-2</v>
      </c>
      <c r="O57" s="101" t="s">
        <v>78</v>
      </c>
      <c r="P57" s="135">
        <v>2.9357196740000002E-3</v>
      </c>
      <c r="Q57" s="143"/>
      <c r="R57" s="106"/>
    </row>
    <row r="58" spans="2:18">
      <c r="B58" s="100" t="s">
        <v>74</v>
      </c>
      <c r="C58" s="101" t="s">
        <v>85</v>
      </c>
      <c r="D58" s="102" t="s">
        <v>75</v>
      </c>
      <c r="E58" s="101" t="s">
        <v>76</v>
      </c>
      <c r="F58" s="103">
        <v>43892.508263888885</v>
      </c>
      <c r="G58" s="103">
        <v>44435</v>
      </c>
      <c r="H58" s="101" t="s">
        <v>77</v>
      </c>
      <c r="I58" s="117">
        <v>554226026</v>
      </c>
      <c r="J58" s="117">
        <v>500295365</v>
      </c>
      <c r="K58" s="117">
        <v>503159997.30306846</v>
      </c>
      <c r="L58" s="117">
        <v>554226026</v>
      </c>
      <c r="M58" s="104">
        <v>9.0786064475300004E-3</v>
      </c>
      <c r="N58" s="135">
        <v>7.4506619514000005E-2</v>
      </c>
      <c r="O58" s="101" t="s">
        <v>78</v>
      </c>
      <c r="P58" s="135">
        <v>2.9276389940000001E-3</v>
      </c>
      <c r="Q58" s="143"/>
      <c r="R58" s="106"/>
    </row>
    <row r="59" spans="2:18">
      <c r="B59" s="100" t="s">
        <v>74</v>
      </c>
      <c r="C59" s="101" t="s">
        <v>85</v>
      </c>
      <c r="D59" s="102" t="s">
        <v>75</v>
      </c>
      <c r="E59" s="101" t="s">
        <v>76</v>
      </c>
      <c r="F59" s="103">
        <v>43866.513761574075</v>
      </c>
      <c r="G59" s="103">
        <v>44411</v>
      </c>
      <c r="H59" s="101" t="s">
        <v>77</v>
      </c>
      <c r="I59" s="117">
        <v>554226026</v>
      </c>
      <c r="J59" s="117">
        <v>500098436</v>
      </c>
      <c r="K59" s="117">
        <v>505543466.10694647</v>
      </c>
      <c r="L59" s="117">
        <v>554226026</v>
      </c>
      <c r="M59" s="104">
        <v>9.1216118043999997E-3</v>
      </c>
      <c r="N59" s="135">
        <v>7.4510970268999999E-2</v>
      </c>
      <c r="O59" s="101" t="s">
        <v>78</v>
      </c>
      <c r="P59" s="135">
        <v>2.9415072190000003E-3</v>
      </c>
      <c r="Q59" s="143"/>
      <c r="R59" s="106"/>
    </row>
    <row r="60" spans="2:18">
      <c r="B60" s="100" t="s">
        <v>74</v>
      </c>
      <c r="C60" s="101" t="s">
        <v>85</v>
      </c>
      <c r="D60" s="102" t="s">
        <v>75</v>
      </c>
      <c r="E60" s="101" t="s">
        <v>76</v>
      </c>
      <c r="F60" s="103">
        <v>43885.651655092595</v>
      </c>
      <c r="G60" s="103">
        <v>44428</v>
      </c>
      <c r="H60" s="101" t="s">
        <v>77</v>
      </c>
      <c r="I60" s="117">
        <v>554226026</v>
      </c>
      <c r="J60" s="117">
        <v>500295365</v>
      </c>
      <c r="K60" s="117">
        <v>503853914.2052567</v>
      </c>
      <c r="L60" s="117">
        <v>554226026</v>
      </c>
      <c r="M60" s="104">
        <v>9.0911269151600013E-3</v>
      </c>
      <c r="N60" s="135">
        <v>7.4506619514000005E-2</v>
      </c>
      <c r="O60" s="101" t="s">
        <v>78</v>
      </c>
      <c r="P60" s="135">
        <v>2.9316765529999998E-3</v>
      </c>
      <c r="Q60" s="143"/>
      <c r="R60" s="106"/>
    </row>
    <row r="61" spans="2:18">
      <c r="B61" s="100" t="s">
        <v>74</v>
      </c>
      <c r="C61" s="101" t="s">
        <v>85</v>
      </c>
      <c r="D61" s="102" t="s">
        <v>75</v>
      </c>
      <c r="E61" s="101" t="s">
        <v>76</v>
      </c>
      <c r="F61" s="103">
        <v>43894.710300925923</v>
      </c>
      <c r="G61" s="103">
        <v>44439</v>
      </c>
      <c r="H61" s="101" t="s">
        <v>77</v>
      </c>
      <c r="I61" s="117">
        <v>553478081</v>
      </c>
      <c r="J61" s="117">
        <v>500097090</v>
      </c>
      <c r="K61" s="117">
        <v>502726183.22985578</v>
      </c>
      <c r="L61" s="117">
        <v>553478081</v>
      </c>
      <c r="M61" s="104">
        <v>9.0830368986200005E-3</v>
      </c>
      <c r="N61" s="135">
        <v>7.3455551004000003E-2</v>
      </c>
      <c r="O61" s="101" t="s">
        <v>78</v>
      </c>
      <c r="P61" s="135">
        <v>2.925114844E-3</v>
      </c>
      <c r="Q61" s="143"/>
      <c r="R61" s="106"/>
    </row>
    <row r="62" spans="2:18">
      <c r="B62" s="100" t="s">
        <v>74</v>
      </c>
      <c r="C62" s="101" t="s">
        <v>85</v>
      </c>
      <c r="D62" s="102" t="s">
        <v>75</v>
      </c>
      <c r="E62" s="101" t="s">
        <v>76</v>
      </c>
      <c r="F62" s="103">
        <v>43885.452164351853</v>
      </c>
      <c r="G62" s="103">
        <v>44417</v>
      </c>
      <c r="H62" s="101" t="s">
        <v>77</v>
      </c>
      <c r="I62" s="117">
        <v>554226026</v>
      </c>
      <c r="J62" s="117">
        <v>501380086</v>
      </c>
      <c r="K62" s="117">
        <v>504946555.13932669</v>
      </c>
      <c r="L62" s="117">
        <v>554226026</v>
      </c>
      <c r="M62" s="104">
        <v>9.110841632310001E-3</v>
      </c>
      <c r="N62" s="135">
        <v>7.4511030244999998E-2</v>
      </c>
      <c r="O62" s="101" t="s">
        <v>78</v>
      </c>
      <c r="P62" s="135">
        <v>2.938034089E-3</v>
      </c>
      <c r="Q62" s="143"/>
      <c r="R62" s="106"/>
    </row>
    <row r="63" spans="2:18">
      <c r="B63" s="100" t="s">
        <v>74</v>
      </c>
      <c r="C63" s="101" t="s">
        <v>85</v>
      </c>
      <c r="D63" s="102" t="s">
        <v>75</v>
      </c>
      <c r="E63" s="101" t="s">
        <v>76</v>
      </c>
      <c r="F63" s="103">
        <v>43894.656087962961</v>
      </c>
      <c r="G63" s="103">
        <v>44439</v>
      </c>
      <c r="H63" s="101" t="s">
        <v>77</v>
      </c>
      <c r="I63" s="117">
        <v>553478081</v>
      </c>
      <c r="J63" s="117">
        <v>500097090</v>
      </c>
      <c r="K63" s="117">
        <v>502726183.22985578</v>
      </c>
      <c r="L63" s="117">
        <v>553478081</v>
      </c>
      <c r="M63" s="104">
        <v>9.0830368986200005E-3</v>
      </c>
      <c r="N63" s="135">
        <v>7.3455551004000003E-2</v>
      </c>
      <c r="O63" s="101" t="s">
        <v>78</v>
      </c>
      <c r="P63" s="135">
        <v>2.925114844E-3</v>
      </c>
      <c r="Q63" s="143"/>
      <c r="R63" s="106"/>
    </row>
    <row r="64" spans="2:18">
      <c r="B64" s="100" t="s">
        <v>74</v>
      </c>
      <c r="C64" s="101" t="s">
        <v>85</v>
      </c>
      <c r="D64" s="102" t="s">
        <v>75</v>
      </c>
      <c r="E64" s="101" t="s">
        <v>76</v>
      </c>
      <c r="F64" s="103">
        <v>43885.445949074077</v>
      </c>
      <c r="G64" s="103">
        <v>44417</v>
      </c>
      <c r="H64" s="101" t="s">
        <v>77</v>
      </c>
      <c r="I64" s="117">
        <v>554226026</v>
      </c>
      <c r="J64" s="117">
        <v>501380086</v>
      </c>
      <c r="K64" s="117">
        <v>51467311.167805657</v>
      </c>
      <c r="L64" s="117">
        <v>554226026</v>
      </c>
      <c r="M64" s="104">
        <v>9.2863396436000006E-4</v>
      </c>
      <c r="N64" s="135">
        <v>7.4511030244999998E-2</v>
      </c>
      <c r="O64" s="101" t="s">
        <v>78</v>
      </c>
      <c r="P64" s="135">
        <v>2.9946281099999997E-4</v>
      </c>
      <c r="Q64" s="143"/>
      <c r="R64" s="106"/>
    </row>
    <row r="65" spans="2:18">
      <c r="B65" s="100" t="s">
        <v>74</v>
      </c>
      <c r="C65" s="101" t="s">
        <v>85</v>
      </c>
      <c r="D65" s="102" t="s">
        <v>75</v>
      </c>
      <c r="E65" s="101" t="s">
        <v>76</v>
      </c>
      <c r="F65" s="103">
        <v>43892.509560185186</v>
      </c>
      <c r="G65" s="103">
        <v>44435</v>
      </c>
      <c r="H65" s="101" t="s">
        <v>77</v>
      </c>
      <c r="I65" s="117">
        <v>554226026</v>
      </c>
      <c r="J65" s="117">
        <v>500295365</v>
      </c>
      <c r="K65" s="117">
        <v>503159997.30306846</v>
      </c>
      <c r="L65" s="117">
        <v>554226026</v>
      </c>
      <c r="M65" s="104">
        <v>9.0786064475300004E-3</v>
      </c>
      <c r="N65" s="135">
        <v>7.4506619514000005E-2</v>
      </c>
      <c r="O65" s="101" t="s">
        <v>78</v>
      </c>
      <c r="P65" s="135">
        <v>2.9276389940000001E-3</v>
      </c>
      <c r="Q65" s="143"/>
      <c r="R65" s="106"/>
    </row>
    <row r="66" spans="2:18">
      <c r="B66" s="100" t="s">
        <v>74</v>
      </c>
      <c r="C66" s="101" t="s">
        <v>85</v>
      </c>
      <c r="D66" s="102" t="s">
        <v>75</v>
      </c>
      <c r="E66" s="101" t="s">
        <v>76</v>
      </c>
      <c r="F66" s="103">
        <v>43878.631423611114</v>
      </c>
      <c r="G66" s="103">
        <v>44421</v>
      </c>
      <c r="H66" s="101" t="s">
        <v>77</v>
      </c>
      <c r="I66" s="117">
        <v>554226026</v>
      </c>
      <c r="J66" s="117">
        <v>500295364</v>
      </c>
      <c r="K66" s="117">
        <v>504548787.1431753</v>
      </c>
      <c r="L66" s="117">
        <v>554226026</v>
      </c>
      <c r="M66" s="104">
        <v>9.1036646327200006E-3</v>
      </c>
      <c r="N66" s="135">
        <v>7.4506621021999994E-2</v>
      </c>
      <c r="O66" s="101" t="s">
        <v>78</v>
      </c>
      <c r="P66" s="135">
        <v>2.9357196740000002E-3</v>
      </c>
      <c r="Q66" s="143"/>
      <c r="R66" s="106"/>
    </row>
    <row r="67" spans="2:18">
      <c r="B67" s="100" t="s">
        <v>74</v>
      </c>
      <c r="C67" s="101" t="s">
        <v>85</v>
      </c>
      <c r="D67" s="102" t="s">
        <v>75</v>
      </c>
      <c r="E67" s="101" t="s">
        <v>76</v>
      </c>
      <c r="F67" s="103">
        <v>43892.507175925923</v>
      </c>
      <c r="G67" s="103">
        <v>44435</v>
      </c>
      <c r="H67" s="101" t="s">
        <v>77</v>
      </c>
      <c r="I67" s="117">
        <v>554226026</v>
      </c>
      <c r="J67" s="117">
        <v>500295365</v>
      </c>
      <c r="K67" s="117">
        <v>503159997.30306846</v>
      </c>
      <c r="L67" s="117">
        <v>554226026</v>
      </c>
      <c r="M67" s="104">
        <v>9.0786064475300004E-3</v>
      </c>
      <c r="N67" s="135">
        <v>7.4506619514000005E-2</v>
      </c>
      <c r="O67" s="101" t="s">
        <v>78</v>
      </c>
      <c r="P67" s="135">
        <v>2.9276389940000001E-3</v>
      </c>
      <c r="Q67" s="143"/>
      <c r="R67" s="106"/>
    </row>
    <row r="68" spans="2:18">
      <c r="B68" s="100" t="s">
        <v>74</v>
      </c>
      <c r="C68" s="101" t="s">
        <v>85</v>
      </c>
      <c r="D68" s="102" t="s">
        <v>75</v>
      </c>
      <c r="E68" s="101" t="s">
        <v>76</v>
      </c>
      <c r="F68" s="103">
        <v>43885.650300925925</v>
      </c>
      <c r="G68" s="103">
        <v>44428</v>
      </c>
      <c r="H68" s="101" t="s">
        <v>77</v>
      </c>
      <c r="I68" s="117">
        <v>554226026</v>
      </c>
      <c r="J68" s="117">
        <v>500295365</v>
      </c>
      <c r="K68" s="117">
        <v>503853914.2052567</v>
      </c>
      <c r="L68" s="117">
        <v>554226026</v>
      </c>
      <c r="M68" s="104">
        <v>9.0911269151600013E-3</v>
      </c>
      <c r="N68" s="135">
        <v>7.4506619514000005E-2</v>
      </c>
      <c r="O68" s="101" t="s">
        <v>78</v>
      </c>
      <c r="P68" s="135">
        <v>2.9316765529999998E-3</v>
      </c>
      <c r="Q68" s="143"/>
      <c r="R68" s="106"/>
    </row>
    <row r="69" spans="2:18">
      <c r="B69" s="100" t="s">
        <v>74</v>
      </c>
      <c r="C69" s="101" t="s">
        <v>85</v>
      </c>
      <c r="D69" s="102" t="s">
        <v>75</v>
      </c>
      <c r="E69" s="101" t="s">
        <v>76</v>
      </c>
      <c r="F69" s="103">
        <v>43894.657916666663</v>
      </c>
      <c r="G69" s="103">
        <v>44439</v>
      </c>
      <c r="H69" s="101" t="s">
        <v>77</v>
      </c>
      <c r="I69" s="117">
        <v>553478081</v>
      </c>
      <c r="J69" s="117">
        <v>500097090</v>
      </c>
      <c r="K69" s="117">
        <v>502726183.22985578</v>
      </c>
      <c r="L69" s="117">
        <v>553478081</v>
      </c>
      <c r="M69" s="104">
        <v>9.0830368986200005E-3</v>
      </c>
      <c r="N69" s="135">
        <v>7.3455551004000003E-2</v>
      </c>
      <c r="O69" s="101" t="s">
        <v>78</v>
      </c>
      <c r="P69" s="135">
        <v>2.925114844E-3</v>
      </c>
      <c r="Q69" s="143"/>
      <c r="R69" s="106"/>
    </row>
    <row r="70" spans="2:18">
      <c r="B70" s="100" t="s">
        <v>74</v>
      </c>
      <c r="C70" s="101" t="s">
        <v>85</v>
      </c>
      <c r="D70" s="102" t="s">
        <v>75</v>
      </c>
      <c r="E70" s="101" t="s">
        <v>76</v>
      </c>
      <c r="F70" s="103">
        <v>43885.449583333335</v>
      </c>
      <c r="G70" s="103">
        <v>44417</v>
      </c>
      <c r="H70" s="101" t="s">
        <v>77</v>
      </c>
      <c r="I70" s="117">
        <v>554226026</v>
      </c>
      <c r="J70" s="117">
        <v>501380086</v>
      </c>
      <c r="K70" s="117">
        <v>504946555.13932669</v>
      </c>
      <c r="L70" s="117">
        <v>554226026</v>
      </c>
      <c r="M70" s="104">
        <v>9.110841632310001E-3</v>
      </c>
      <c r="N70" s="135">
        <v>7.4511030244999998E-2</v>
      </c>
      <c r="O70" s="101" t="s">
        <v>78</v>
      </c>
      <c r="P70" s="135">
        <v>2.938034089E-3</v>
      </c>
      <c r="Q70" s="143"/>
      <c r="R70" s="106"/>
    </row>
    <row r="71" spans="2:18">
      <c r="B71" s="100" t="s">
        <v>74</v>
      </c>
      <c r="C71" s="101" t="s">
        <v>85</v>
      </c>
      <c r="D71" s="102" t="s">
        <v>75</v>
      </c>
      <c r="E71" s="101" t="s">
        <v>76</v>
      </c>
      <c r="F71" s="103">
        <v>43894.654120370367</v>
      </c>
      <c r="G71" s="103">
        <v>44439</v>
      </c>
      <c r="H71" s="101" t="s">
        <v>77</v>
      </c>
      <c r="I71" s="117">
        <v>553478081</v>
      </c>
      <c r="J71" s="117">
        <v>500097090</v>
      </c>
      <c r="K71" s="117">
        <v>502726183.22985578</v>
      </c>
      <c r="L71" s="117">
        <v>553478081</v>
      </c>
      <c r="M71" s="104">
        <v>9.0830368986200005E-3</v>
      </c>
      <c r="N71" s="135">
        <v>7.3455551004000003E-2</v>
      </c>
      <c r="O71" s="101" t="s">
        <v>78</v>
      </c>
      <c r="P71" s="135">
        <v>2.925114844E-3</v>
      </c>
      <c r="Q71" s="143"/>
      <c r="R71" s="106"/>
    </row>
    <row r="72" spans="2:18">
      <c r="B72" s="100" t="s">
        <v>74</v>
      </c>
      <c r="C72" s="101" t="s">
        <v>85</v>
      </c>
      <c r="D72" s="102" t="s">
        <v>75</v>
      </c>
      <c r="E72" s="101" t="s">
        <v>76</v>
      </c>
      <c r="F72" s="103">
        <v>43878.635891203703</v>
      </c>
      <c r="G72" s="103">
        <v>44421</v>
      </c>
      <c r="H72" s="101" t="s">
        <v>77</v>
      </c>
      <c r="I72" s="117">
        <v>554226026</v>
      </c>
      <c r="J72" s="117">
        <v>500295364</v>
      </c>
      <c r="K72" s="117">
        <v>504548787.1431753</v>
      </c>
      <c r="L72" s="117">
        <v>554226026</v>
      </c>
      <c r="M72" s="104">
        <v>9.1036646327200006E-3</v>
      </c>
      <c r="N72" s="135">
        <v>7.4506621021999994E-2</v>
      </c>
      <c r="O72" s="101" t="s">
        <v>78</v>
      </c>
      <c r="P72" s="135">
        <v>2.9357196740000002E-3</v>
      </c>
      <c r="Q72" s="143"/>
      <c r="R72" s="106"/>
    </row>
    <row r="73" spans="2:18">
      <c r="B73" s="100" t="s">
        <v>74</v>
      </c>
      <c r="C73" s="101" t="s">
        <v>85</v>
      </c>
      <c r="D73" s="102" t="s">
        <v>75</v>
      </c>
      <c r="E73" s="101" t="s">
        <v>76</v>
      </c>
      <c r="F73" s="103">
        <v>43892.508587962962</v>
      </c>
      <c r="G73" s="103">
        <v>44435</v>
      </c>
      <c r="H73" s="101" t="s">
        <v>77</v>
      </c>
      <c r="I73" s="117">
        <v>554226026</v>
      </c>
      <c r="J73" s="117">
        <v>500295365</v>
      </c>
      <c r="K73" s="117">
        <v>503159997.30306846</v>
      </c>
      <c r="L73" s="117">
        <v>554226026</v>
      </c>
      <c r="M73" s="104">
        <v>9.0786064475300004E-3</v>
      </c>
      <c r="N73" s="135">
        <v>7.4506619514000005E-2</v>
      </c>
      <c r="O73" s="101" t="s">
        <v>78</v>
      </c>
      <c r="P73" s="135">
        <v>2.9276389940000001E-3</v>
      </c>
      <c r="Q73" s="143"/>
      <c r="R73" s="106"/>
    </row>
    <row r="74" spans="2:18">
      <c r="B74" s="100" t="s">
        <v>74</v>
      </c>
      <c r="C74" s="101" t="s">
        <v>85</v>
      </c>
      <c r="D74" s="102" t="s">
        <v>75</v>
      </c>
      <c r="E74" s="101" t="s">
        <v>76</v>
      </c>
      <c r="F74" s="103">
        <v>43878.572106481479</v>
      </c>
      <c r="G74" s="103">
        <v>44421</v>
      </c>
      <c r="H74" s="101" t="s">
        <v>77</v>
      </c>
      <c r="I74" s="117">
        <v>554226026</v>
      </c>
      <c r="J74" s="117">
        <v>500295364</v>
      </c>
      <c r="K74" s="117">
        <v>504548787.1431753</v>
      </c>
      <c r="L74" s="117">
        <v>554226026</v>
      </c>
      <c r="M74" s="104">
        <v>9.1036646327200006E-3</v>
      </c>
      <c r="N74" s="135">
        <v>7.4506621021999994E-2</v>
      </c>
      <c r="O74" s="101" t="s">
        <v>78</v>
      </c>
      <c r="P74" s="135">
        <v>2.9357196740000002E-3</v>
      </c>
      <c r="Q74" s="143"/>
      <c r="R74" s="106"/>
    </row>
    <row r="75" spans="2:18">
      <c r="B75" s="100" t="s">
        <v>74</v>
      </c>
      <c r="C75" s="101" t="s">
        <v>85</v>
      </c>
      <c r="D75" s="102" t="s">
        <v>75</v>
      </c>
      <c r="E75" s="101" t="s">
        <v>76</v>
      </c>
      <c r="F75" s="103">
        <v>43885.652037037034</v>
      </c>
      <c r="G75" s="103">
        <v>44428</v>
      </c>
      <c r="H75" s="101" t="s">
        <v>77</v>
      </c>
      <c r="I75" s="117">
        <v>554226026</v>
      </c>
      <c r="J75" s="117">
        <v>500295365</v>
      </c>
      <c r="K75" s="117">
        <v>503853914.2052567</v>
      </c>
      <c r="L75" s="117">
        <v>554226026</v>
      </c>
      <c r="M75" s="104">
        <v>9.0911269151600013E-3</v>
      </c>
      <c r="N75" s="135">
        <v>7.4506619514000005E-2</v>
      </c>
      <c r="O75" s="101" t="s">
        <v>78</v>
      </c>
      <c r="P75" s="135">
        <v>2.9316765529999998E-3</v>
      </c>
      <c r="Q75" s="143"/>
      <c r="R75" s="106"/>
    </row>
    <row r="76" spans="2:18">
      <c r="B76" s="100" t="s">
        <v>74</v>
      </c>
      <c r="C76" s="101" t="s">
        <v>85</v>
      </c>
      <c r="D76" s="102" t="s">
        <v>75</v>
      </c>
      <c r="E76" s="101" t="s">
        <v>76</v>
      </c>
      <c r="F76" s="103">
        <v>43885.649074074077</v>
      </c>
      <c r="G76" s="103">
        <v>44428</v>
      </c>
      <c r="H76" s="101" t="s">
        <v>77</v>
      </c>
      <c r="I76" s="117">
        <v>554226026</v>
      </c>
      <c r="J76" s="117">
        <v>500295365</v>
      </c>
      <c r="K76" s="117">
        <v>503853914.2052567</v>
      </c>
      <c r="L76" s="117">
        <v>554226026</v>
      </c>
      <c r="M76" s="104">
        <v>9.0911269151600013E-3</v>
      </c>
      <c r="N76" s="135">
        <v>7.4506619514000005E-2</v>
      </c>
      <c r="O76" s="101" t="s">
        <v>78</v>
      </c>
      <c r="P76" s="135">
        <v>2.9316765529999998E-3</v>
      </c>
      <c r="Q76" s="143"/>
      <c r="R76" s="106"/>
    </row>
    <row r="77" spans="2:18">
      <c r="B77" s="100" t="s">
        <v>74</v>
      </c>
      <c r="C77" s="101" t="s">
        <v>85</v>
      </c>
      <c r="D77" s="102" t="s">
        <v>75</v>
      </c>
      <c r="E77" s="101" t="s">
        <v>76</v>
      </c>
      <c r="F77" s="103">
        <v>43894.656469907408</v>
      </c>
      <c r="G77" s="103">
        <v>44439</v>
      </c>
      <c r="H77" s="101" t="s">
        <v>77</v>
      </c>
      <c r="I77" s="117">
        <v>553478081</v>
      </c>
      <c r="J77" s="117">
        <v>500097090</v>
      </c>
      <c r="K77" s="117">
        <v>502726183.22985578</v>
      </c>
      <c r="L77" s="117">
        <v>553478081</v>
      </c>
      <c r="M77" s="104">
        <v>9.0830368986200005E-3</v>
      </c>
      <c r="N77" s="135">
        <v>7.3455551004000003E-2</v>
      </c>
      <c r="O77" s="101" t="s">
        <v>78</v>
      </c>
      <c r="P77" s="135">
        <v>2.925114844E-3</v>
      </c>
      <c r="Q77" s="143"/>
      <c r="R77" s="106"/>
    </row>
    <row r="78" spans="2:18">
      <c r="B78" s="100" t="s">
        <v>74</v>
      </c>
      <c r="C78" s="101" t="s">
        <v>85</v>
      </c>
      <c r="D78" s="102" t="s">
        <v>75</v>
      </c>
      <c r="E78" s="101" t="s">
        <v>76</v>
      </c>
      <c r="F78" s="103">
        <v>43885.446875000001</v>
      </c>
      <c r="G78" s="103">
        <v>44417</v>
      </c>
      <c r="H78" s="101" t="s">
        <v>77</v>
      </c>
      <c r="I78" s="117">
        <v>554226026</v>
      </c>
      <c r="J78" s="117">
        <v>501380086</v>
      </c>
      <c r="K78" s="117">
        <v>51467311.167805657</v>
      </c>
      <c r="L78" s="117">
        <v>554226026</v>
      </c>
      <c r="M78" s="104">
        <v>9.2863396436000006E-4</v>
      </c>
      <c r="N78" s="135">
        <v>7.4511030244999998E-2</v>
      </c>
      <c r="O78" s="101" t="s">
        <v>78</v>
      </c>
      <c r="P78" s="135">
        <v>2.9946281099999997E-4</v>
      </c>
      <c r="Q78" s="143"/>
      <c r="R78" s="106"/>
    </row>
    <row r="79" spans="2:18">
      <c r="B79" s="100" t="s">
        <v>74</v>
      </c>
      <c r="C79" s="101" t="s">
        <v>85</v>
      </c>
      <c r="D79" s="102" t="s">
        <v>75</v>
      </c>
      <c r="E79" s="101" t="s">
        <v>76</v>
      </c>
      <c r="F79" s="103">
        <v>43892.509930555556</v>
      </c>
      <c r="G79" s="103">
        <v>44435</v>
      </c>
      <c r="H79" s="101" t="s">
        <v>77</v>
      </c>
      <c r="I79" s="117">
        <v>554226026</v>
      </c>
      <c r="J79" s="117">
        <v>500295365</v>
      </c>
      <c r="K79" s="117">
        <v>503159997.30306846</v>
      </c>
      <c r="L79" s="117">
        <v>554226026</v>
      </c>
      <c r="M79" s="104">
        <v>9.0786064475300004E-3</v>
      </c>
      <c r="N79" s="135">
        <v>7.4506619514000005E-2</v>
      </c>
      <c r="O79" s="101" t="s">
        <v>78</v>
      </c>
      <c r="P79" s="135">
        <v>2.9276389940000001E-3</v>
      </c>
      <c r="Q79" s="143"/>
      <c r="R79" s="106"/>
    </row>
    <row r="80" spans="2:18">
      <c r="B80" s="100" t="s">
        <v>74</v>
      </c>
      <c r="C80" s="101" t="s">
        <v>85</v>
      </c>
      <c r="D80" s="102" t="s">
        <v>75</v>
      </c>
      <c r="E80" s="101" t="s">
        <v>76</v>
      </c>
      <c r="F80" s="103">
        <v>43878.632337962961</v>
      </c>
      <c r="G80" s="103">
        <v>44421</v>
      </c>
      <c r="H80" s="101" t="s">
        <v>77</v>
      </c>
      <c r="I80" s="117">
        <v>554226026</v>
      </c>
      <c r="J80" s="117">
        <v>500295364</v>
      </c>
      <c r="K80" s="117">
        <v>504548787.1431753</v>
      </c>
      <c r="L80" s="117">
        <v>554226026</v>
      </c>
      <c r="M80" s="104">
        <v>9.1036646327200006E-3</v>
      </c>
      <c r="N80" s="135">
        <v>7.4506621021999994E-2</v>
      </c>
      <c r="O80" s="101" t="s">
        <v>78</v>
      </c>
      <c r="P80" s="135">
        <v>2.9357196740000002E-3</v>
      </c>
      <c r="Q80" s="143"/>
      <c r="R80" s="106"/>
    </row>
    <row r="81" spans="2:18">
      <c r="B81" s="100" t="s">
        <v>74</v>
      </c>
      <c r="C81" s="101" t="s">
        <v>85</v>
      </c>
      <c r="D81" s="102" t="s">
        <v>75</v>
      </c>
      <c r="E81" s="101" t="s">
        <v>76</v>
      </c>
      <c r="F81" s="103">
        <v>43866.512974537036</v>
      </c>
      <c r="G81" s="103">
        <v>44411</v>
      </c>
      <c r="H81" s="101" t="s">
        <v>77</v>
      </c>
      <c r="I81" s="117">
        <v>554226026</v>
      </c>
      <c r="J81" s="117">
        <v>500098436</v>
      </c>
      <c r="K81" s="117">
        <v>505543466.10694647</v>
      </c>
      <c r="L81" s="117">
        <v>554226026</v>
      </c>
      <c r="M81" s="104">
        <v>9.1216118043999997E-3</v>
      </c>
      <c r="N81" s="135">
        <v>7.4510970268999999E-2</v>
      </c>
      <c r="O81" s="101" t="s">
        <v>78</v>
      </c>
      <c r="P81" s="135">
        <v>2.9415072190000003E-3</v>
      </c>
      <c r="Q81" s="143"/>
      <c r="R81" s="106"/>
    </row>
    <row r="82" spans="2:18">
      <c r="B82" s="100" t="s">
        <v>74</v>
      </c>
      <c r="C82" s="101" t="s">
        <v>85</v>
      </c>
      <c r="D82" s="102" t="s">
        <v>75</v>
      </c>
      <c r="E82" s="101" t="s">
        <v>76</v>
      </c>
      <c r="F82" s="103">
        <v>43892.507581018515</v>
      </c>
      <c r="G82" s="103">
        <v>44435</v>
      </c>
      <c r="H82" s="101" t="s">
        <v>77</v>
      </c>
      <c r="I82" s="117">
        <v>554226026</v>
      </c>
      <c r="J82" s="117">
        <v>500295365</v>
      </c>
      <c r="K82" s="117">
        <v>503159997.30306846</v>
      </c>
      <c r="L82" s="117">
        <v>554226026</v>
      </c>
      <c r="M82" s="104">
        <v>9.0786064475300004E-3</v>
      </c>
      <c r="N82" s="135">
        <v>7.4506619514000005E-2</v>
      </c>
      <c r="O82" s="101" t="s">
        <v>78</v>
      </c>
      <c r="P82" s="135">
        <v>2.9276389940000001E-3</v>
      </c>
      <c r="Q82" s="143"/>
      <c r="R82" s="106"/>
    </row>
    <row r="83" spans="2:18">
      <c r="B83" s="100" t="s">
        <v>74</v>
      </c>
      <c r="C83" s="101" t="s">
        <v>85</v>
      </c>
      <c r="D83" s="102" t="s">
        <v>75</v>
      </c>
      <c r="E83" s="101" t="s">
        <v>76</v>
      </c>
      <c r="F83" s="103">
        <v>43885.650706018518</v>
      </c>
      <c r="G83" s="103">
        <v>44428</v>
      </c>
      <c r="H83" s="101" t="s">
        <v>77</v>
      </c>
      <c r="I83" s="117">
        <v>554226026</v>
      </c>
      <c r="J83" s="117">
        <v>500295365</v>
      </c>
      <c r="K83" s="117">
        <v>503853914.2052567</v>
      </c>
      <c r="L83" s="117">
        <v>554226026</v>
      </c>
      <c r="M83" s="104">
        <v>9.0911269151600013E-3</v>
      </c>
      <c r="N83" s="135">
        <v>7.4506619514000005E-2</v>
      </c>
      <c r="O83" s="101" t="s">
        <v>78</v>
      </c>
      <c r="P83" s="135">
        <v>2.9316765529999998E-3</v>
      </c>
      <c r="Q83" s="143"/>
      <c r="R83" s="106"/>
    </row>
    <row r="84" spans="2:18">
      <c r="B84" s="100" t="s">
        <v>74</v>
      </c>
      <c r="C84" s="101" t="s">
        <v>85</v>
      </c>
      <c r="D84" s="102" t="s">
        <v>75</v>
      </c>
      <c r="E84" s="101" t="s">
        <v>76</v>
      </c>
      <c r="F84" s="103">
        <v>43894.658564814818</v>
      </c>
      <c r="G84" s="103">
        <v>44439</v>
      </c>
      <c r="H84" s="101" t="s">
        <v>77</v>
      </c>
      <c r="I84" s="117">
        <v>553478081</v>
      </c>
      <c r="J84" s="117">
        <v>500097090</v>
      </c>
      <c r="K84" s="117">
        <v>502726183.22985578</v>
      </c>
      <c r="L84" s="117">
        <v>553478081</v>
      </c>
      <c r="M84" s="104">
        <v>9.0830368986200005E-3</v>
      </c>
      <c r="N84" s="135">
        <v>7.3455551004000003E-2</v>
      </c>
      <c r="O84" s="101" t="s">
        <v>78</v>
      </c>
      <c r="P84" s="135">
        <v>2.925114844E-3</v>
      </c>
      <c r="Q84" s="143"/>
      <c r="R84" s="106"/>
    </row>
    <row r="85" spans="2:18">
      <c r="B85" s="100" t="s">
        <v>74</v>
      </c>
      <c r="C85" s="101" t="s">
        <v>85</v>
      </c>
      <c r="D85" s="102" t="s">
        <v>75</v>
      </c>
      <c r="E85" s="101" t="s">
        <v>76</v>
      </c>
      <c r="F85" s="103">
        <v>43885.45034722222</v>
      </c>
      <c r="G85" s="103">
        <v>44417</v>
      </c>
      <c r="H85" s="101" t="s">
        <v>77</v>
      </c>
      <c r="I85" s="117">
        <v>554226026</v>
      </c>
      <c r="J85" s="117">
        <v>501380086</v>
      </c>
      <c r="K85" s="117">
        <v>504946555.13932669</v>
      </c>
      <c r="L85" s="117">
        <v>554226026</v>
      </c>
      <c r="M85" s="104">
        <v>9.110841632310001E-3</v>
      </c>
      <c r="N85" s="135">
        <v>7.4511030244999998E-2</v>
      </c>
      <c r="O85" s="101" t="s">
        <v>78</v>
      </c>
      <c r="P85" s="135">
        <v>2.938034089E-3</v>
      </c>
      <c r="Q85" s="143"/>
      <c r="R85" s="106"/>
    </row>
    <row r="86" spans="2:18">
      <c r="B86" s="100" t="s">
        <v>74</v>
      </c>
      <c r="C86" s="101" t="s">
        <v>85</v>
      </c>
      <c r="D86" s="102" t="s">
        <v>75</v>
      </c>
      <c r="E86" s="101" t="s">
        <v>76</v>
      </c>
      <c r="F86" s="103">
        <v>43894.654849537037</v>
      </c>
      <c r="G86" s="103">
        <v>44439</v>
      </c>
      <c r="H86" s="101" t="s">
        <v>77</v>
      </c>
      <c r="I86" s="117">
        <v>553478081</v>
      </c>
      <c r="J86" s="117">
        <v>500097090</v>
      </c>
      <c r="K86" s="117">
        <v>502726183.22985578</v>
      </c>
      <c r="L86" s="117">
        <v>553478081</v>
      </c>
      <c r="M86" s="104">
        <v>9.0830368986200005E-3</v>
      </c>
      <c r="N86" s="135">
        <v>7.3455551004000003E-2</v>
      </c>
      <c r="O86" s="101" t="s">
        <v>78</v>
      </c>
      <c r="P86" s="135">
        <v>2.925114844E-3</v>
      </c>
      <c r="Q86" s="143"/>
      <c r="R86" s="106"/>
    </row>
    <row r="87" spans="2:18">
      <c r="B87" s="100" t="s">
        <v>74</v>
      </c>
      <c r="C87" s="101" t="s">
        <v>85</v>
      </c>
      <c r="D87" s="102" t="s">
        <v>75</v>
      </c>
      <c r="E87" s="101" t="s">
        <v>76</v>
      </c>
      <c r="F87" s="103">
        <v>43885.444675925923</v>
      </c>
      <c r="G87" s="103">
        <v>44417</v>
      </c>
      <c r="H87" s="101" t="s">
        <v>77</v>
      </c>
      <c r="I87" s="117">
        <v>554226026</v>
      </c>
      <c r="J87" s="117">
        <v>501380086</v>
      </c>
      <c r="K87" s="117">
        <v>51467311.167805657</v>
      </c>
      <c r="L87" s="117">
        <v>554226026</v>
      </c>
      <c r="M87" s="104">
        <v>9.2863396436000006E-4</v>
      </c>
      <c r="N87" s="135">
        <v>7.4511030244999998E-2</v>
      </c>
      <c r="O87" s="101" t="s">
        <v>78</v>
      </c>
      <c r="P87" s="135">
        <v>2.9946281099999997E-4</v>
      </c>
      <c r="Q87" s="143"/>
      <c r="R87" s="106"/>
    </row>
    <row r="88" spans="2:18">
      <c r="B88" s="100" t="s">
        <v>74</v>
      </c>
      <c r="C88" s="101" t="s">
        <v>85</v>
      </c>
      <c r="D88" s="102" t="s">
        <v>75</v>
      </c>
      <c r="E88" s="101" t="s">
        <v>76</v>
      </c>
      <c r="F88" s="103">
        <v>43892.508912037039</v>
      </c>
      <c r="G88" s="103">
        <v>44435</v>
      </c>
      <c r="H88" s="101" t="s">
        <v>77</v>
      </c>
      <c r="I88" s="117">
        <v>554226026</v>
      </c>
      <c r="J88" s="117">
        <v>500295365</v>
      </c>
      <c r="K88" s="117">
        <v>503159997.30306846</v>
      </c>
      <c r="L88" s="117">
        <v>554226026</v>
      </c>
      <c r="M88" s="104">
        <v>9.0786064475300004E-3</v>
      </c>
      <c r="N88" s="135">
        <v>7.4506619514000005E-2</v>
      </c>
      <c r="O88" s="101" t="s">
        <v>78</v>
      </c>
      <c r="P88" s="135">
        <v>2.9276389940000001E-3</v>
      </c>
      <c r="Q88" s="143"/>
      <c r="R88" s="106"/>
    </row>
    <row r="89" spans="2:18">
      <c r="B89" s="100" t="s">
        <v>74</v>
      </c>
      <c r="C89" s="101" t="s">
        <v>85</v>
      </c>
      <c r="D89" s="102" t="s">
        <v>75</v>
      </c>
      <c r="E89" s="101" t="s">
        <v>76</v>
      </c>
      <c r="F89" s="103">
        <v>43878.629699074074</v>
      </c>
      <c r="G89" s="103">
        <v>44421</v>
      </c>
      <c r="H89" s="101" t="s">
        <v>77</v>
      </c>
      <c r="I89" s="117">
        <v>554226026</v>
      </c>
      <c r="J89" s="117">
        <v>500295364</v>
      </c>
      <c r="K89" s="117">
        <v>504548787.1431753</v>
      </c>
      <c r="L89" s="117">
        <v>554226026</v>
      </c>
      <c r="M89" s="104">
        <v>9.1036646327200006E-3</v>
      </c>
      <c r="N89" s="135">
        <v>7.4506621021999994E-2</v>
      </c>
      <c r="O89" s="101" t="s">
        <v>78</v>
      </c>
      <c r="P89" s="135">
        <v>2.9357196740000002E-3</v>
      </c>
      <c r="Q89" s="143"/>
      <c r="R89" s="106"/>
    </row>
    <row r="90" spans="2:18">
      <c r="B90" s="100" t="s">
        <v>74</v>
      </c>
      <c r="C90" s="101" t="s">
        <v>85</v>
      </c>
      <c r="D90" s="102" t="s">
        <v>75</v>
      </c>
      <c r="E90" s="101" t="s">
        <v>76</v>
      </c>
      <c r="F90" s="103">
        <v>43885.65252314815</v>
      </c>
      <c r="G90" s="103">
        <v>44428</v>
      </c>
      <c r="H90" s="101" t="s">
        <v>77</v>
      </c>
      <c r="I90" s="117">
        <v>554226026</v>
      </c>
      <c r="J90" s="117">
        <v>500295365</v>
      </c>
      <c r="K90" s="117">
        <v>503853914.2052567</v>
      </c>
      <c r="L90" s="117">
        <v>554226026</v>
      </c>
      <c r="M90" s="104">
        <v>9.0911269151600013E-3</v>
      </c>
      <c r="N90" s="135">
        <v>7.4506619514000005E-2</v>
      </c>
      <c r="O90" s="101" t="s">
        <v>78</v>
      </c>
      <c r="P90" s="135">
        <v>2.9316765529999998E-3</v>
      </c>
      <c r="Q90" s="143"/>
      <c r="R90" s="106"/>
    </row>
    <row r="91" spans="2:18">
      <c r="B91" s="100" t="s">
        <v>74</v>
      </c>
      <c r="C91" s="101" t="s">
        <v>85</v>
      </c>
      <c r="D91" s="102" t="s">
        <v>75</v>
      </c>
      <c r="E91" s="101" t="s">
        <v>76</v>
      </c>
      <c r="F91" s="103">
        <v>43885.649618055555</v>
      </c>
      <c r="G91" s="103">
        <v>44428</v>
      </c>
      <c r="H91" s="101" t="s">
        <v>77</v>
      </c>
      <c r="I91" s="117">
        <v>554226026</v>
      </c>
      <c r="J91" s="117">
        <v>500295365</v>
      </c>
      <c r="K91" s="117">
        <v>503853914.2052567</v>
      </c>
      <c r="L91" s="117">
        <v>554226026</v>
      </c>
      <c r="M91" s="104">
        <v>9.0911269151600013E-3</v>
      </c>
      <c r="N91" s="135">
        <v>7.4506619514000005E-2</v>
      </c>
      <c r="O91" s="101" t="s">
        <v>78</v>
      </c>
      <c r="P91" s="135">
        <v>2.9316765529999998E-3</v>
      </c>
      <c r="Q91" s="143"/>
      <c r="R91" s="106"/>
    </row>
    <row r="92" spans="2:18">
      <c r="B92" s="100" t="s">
        <v>74</v>
      </c>
      <c r="C92" s="101" t="s">
        <v>85</v>
      </c>
      <c r="D92" s="102" t="s">
        <v>75</v>
      </c>
      <c r="E92" s="101" t="s">
        <v>76</v>
      </c>
      <c r="F92" s="103">
        <v>43894.657037037039</v>
      </c>
      <c r="G92" s="103">
        <v>44439</v>
      </c>
      <c r="H92" s="101" t="s">
        <v>77</v>
      </c>
      <c r="I92" s="117">
        <v>553478081</v>
      </c>
      <c r="J92" s="117">
        <v>500097090</v>
      </c>
      <c r="K92" s="117">
        <v>502726183.22985578</v>
      </c>
      <c r="L92" s="117">
        <v>553478081</v>
      </c>
      <c r="M92" s="104">
        <v>9.0830368986200005E-3</v>
      </c>
      <c r="N92" s="135">
        <v>7.3455551004000003E-2</v>
      </c>
      <c r="O92" s="101" t="s">
        <v>78</v>
      </c>
      <c r="P92" s="135">
        <v>2.925114844E-3</v>
      </c>
      <c r="Q92" s="143"/>
      <c r="R92" s="106"/>
    </row>
    <row r="93" spans="2:18">
      <c r="B93" s="100" t="s">
        <v>74</v>
      </c>
      <c r="C93" s="101" t="s">
        <v>85</v>
      </c>
      <c r="D93" s="102" t="s">
        <v>75</v>
      </c>
      <c r="E93" s="101" t="s">
        <v>76</v>
      </c>
      <c r="F93" s="103">
        <v>43885.447615740741</v>
      </c>
      <c r="G93" s="103">
        <v>44417</v>
      </c>
      <c r="H93" s="101" t="s">
        <v>77</v>
      </c>
      <c r="I93" s="117">
        <v>554226026</v>
      </c>
      <c r="J93" s="117">
        <v>501380086</v>
      </c>
      <c r="K93" s="117">
        <v>51467311.167805657</v>
      </c>
      <c r="L93" s="117">
        <v>554226026</v>
      </c>
      <c r="M93" s="104">
        <v>9.2863396436000006E-4</v>
      </c>
      <c r="N93" s="135">
        <v>7.4511030244999998E-2</v>
      </c>
      <c r="O93" s="101" t="s">
        <v>78</v>
      </c>
      <c r="P93" s="135">
        <v>2.9946281099999997E-4</v>
      </c>
      <c r="Q93" s="143"/>
      <c r="R93" s="106"/>
    </row>
    <row r="94" spans="2:18">
      <c r="B94" s="100" t="s">
        <v>74</v>
      </c>
      <c r="C94" s="101" t="s">
        <v>85</v>
      </c>
      <c r="D94" s="102" t="s">
        <v>75</v>
      </c>
      <c r="E94" s="101" t="s">
        <v>76</v>
      </c>
      <c r="F94" s="103">
        <v>43892.510300925926</v>
      </c>
      <c r="G94" s="103">
        <v>44435</v>
      </c>
      <c r="H94" s="101" t="s">
        <v>77</v>
      </c>
      <c r="I94" s="117">
        <v>554226026</v>
      </c>
      <c r="J94" s="117">
        <v>500295365</v>
      </c>
      <c r="K94" s="117">
        <v>503159997.30306846</v>
      </c>
      <c r="L94" s="117">
        <v>554226026</v>
      </c>
      <c r="M94" s="104">
        <v>9.0786064475300004E-3</v>
      </c>
      <c r="N94" s="135">
        <v>7.4506619514000005E-2</v>
      </c>
      <c r="O94" s="101" t="s">
        <v>78</v>
      </c>
      <c r="P94" s="135">
        <v>2.9276389940000001E-3</v>
      </c>
      <c r="Q94" s="143"/>
      <c r="R94" s="106"/>
    </row>
    <row r="95" spans="2:18">
      <c r="B95" s="100" t="s">
        <v>74</v>
      </c>
      <c r="C95" s="101" t="s">
        <v>85</v>
      </c>
      <c r="D95" s="102" t="s">
        <v>75</v>
      </c>
      <c r="E95" s="101" t="s">
        <v>76</v>
      </c>
      <c r="F95" s="103">
        <v>43878.633020833331</v>
      </c>
      <c r="G95" s="103">
        <v>44421</v>
      </c>
      <c r="H95" s="101" t="s">
        <v>77</v>
      </c>
      <c r="I95" s="117">
        <v>554226026</v>
      </c>
      <c r="J95" s="117">
        <v>500295364</v>
      </c>
      <c r="K95" s="117">
        <v>504548787.1431753</v>
      </c>
      <c r="L95" s="117">
        <v>554226026</v>
      </c>
      <c r="M95" s="104">
        <v>9.1036646327200006E-3</v>
      </c>
      <c r="N95" s="135">
        <v>7.4506621021999994E-2</v>
      </c>
      <c r="O95" s="101" t="s">
        <v>78</v>
      </c>
      <c r="P95" s="135">
        <v>2.9357196740000002E-3</v>
      </c>
      <c r="Q95" s="143"/>
      <c r="R95" s="106"/>
    </row>
    <row r="96" spans="2:18">
      <c r="B96" s="100" t="s">
        <v>74</v>
      </c>
      <c r="C96" s="101" t="s">
        <v>85</v>
      </c>
      <c r="D96" s="102" t="s">
        <v>75</v>
      </c>
      <c r="E96" s="101" t="s">
        <v>76</v>
      </c>
      <c r="F96" s="103">
        <v>43892.507962962962</v>
      </c>
      <c r="G96" s="103">
        <v>44435</v>
      </c>
      <c r="H96" s="101" t="s">
        <v>77</v>
      </c>
      <c r="I96" s="117">
        <v>554226026</v>
      </c>
      <c r="J96" s="117">
        <v>500295365</v>
      </c>
      <c r="K96" s="117">
        <v>503159997.30306846</v>
      </c>
      <c r="L96" s="117">
        <v>554226026</v>
      </c>
      <c r="M96" s="104">
        <v>9.0786064475300004E-3</v>
      </c>
      <c r="N96" s="135">
        <v>7.4506619514000005E-2</v>
      </c>
      <c r="O96" s="101" t="s">
        <v>78</v>
      </c>
      <c r="P96" s="135">
        <v>2.9276389940000001E-3</v>
      </c>
      <c r="Q96" s="143"/>
      <c r="R96" s="106"/>
    </row>
    <row r="97" spans="2:18">
      <c r="B97" s="100" t="s">
        <v>74</v>
      </c>
      <c r="C97" s="101" t="s">
        <v>85</v>
      </c>
      <c r="D97" s="102" t="s">
        <v>75</v>
      </c>
      <c r="E97" s="101" t="s">
        <v>76</v>
      </c>
      <c r="F97" s="103">
        <v>43866.513368055559</v>
      </c>
      <c r="G97" s="103">
        <v>44411</v>
      </c>
      <c r="H97" s="101" t="s">
        <v>77</v>
      </c>
      <c r="I97" s="117">
        <v>554226026</v>
      </c>
      <c r="J97" s="117">
        <v>500098436</v>
      </c>
      <c r="K97" s="117">
        <v>505543466.10694647</v>
      </c>
      <c r="L97" s="117">
        <v>554226026</v>
      </c>
      <c r="M97" s="104">
        <v>9.1216118043999997E-3</v>
      </c>
      <c r="N97" s="135">
        <v>7.4510970268999999E-2</v>
      </c>
      <c r="O97" s="101" t="s">
        <v>78</v>
      </c>
      <c r="P97" s="135">
        <v>2.9415072190000003E-3</v>
      </c>
      <c r="Q97" s="143"/>
      <c r="R97" s="106"/>
    </row>
    <row r="98" spans="2:18">
      <c r="B98" s="100" t="s">
        <v>74</v>
      </c>
      <c r="C98" s="101" t="s">
        <v>85</v>
      </c>
      <c r="D98" s="102" t="s">
        <v>75</v>
      </c>
      <c r="E98" s="101" t="s">
        <v>76</v>
      </c>
      <c r="F98" s="103">
        <v>43885.651203703703</v>
      </c>
      <c r="G98" s="103">
        <v>44428</v>
      </c>
      <c r="H98" s="101" t="s">
        <v>77</v>
      </c>
      <c r="I98" s="117">
        <v>554226026</v>
      </c>
      <c r="J98" s="117">
        <v>500295365</v>
      </c>
      <c r="K98" s="117">
        <v>503853914.2052567</v>
      </c>
      <c r="L98" s="117">
        <v>554226026</v>
      </c>
      <c r="M98" s="104">
        <v>9.0911269151600013E-3</v>
      </c>
      <c r="N98" s="135">
        <v>7.4506619514000005E-2</v>
      </c>
      <c r="O98" s="101" t="s">
        <v>78</v>
      </c>
      <c r="P98" s="135">
        <v>2.9316765529999998E-3</v>
      </c>
      <c r="Q98" s="143"/>
      <c r="R98" s="106"/>
    </row>
    <row r="99" spans="2:18">
      <c r="B99" s="100" t="s">
        <v>74</v>
      </c>
      <c r="C99" s="101" t="s">
        <v>85</v>
      </c>
      <c r="D99" s="102" t="s">
        <v>75</v>
      </c>
      <c r="E99" s="101" t="s">
        <v>76</v>
      </c>
      <c r="F99" s="103">
        <v>43894.709861111114</v>
      </c>
      <c r="G99" s="103">
        <v>44439</v>
      </c>
      <c r="H99" s="101" t="s">
        <v>77</v>
      </c>
      <c r="I99" s="117">
        <v>553478081</v>
      </c>
      <c r="J99" s="117">
        <v>500097090</v>
      </c>
      <c r="K99" s="117">
        <v>502726183.22985578</v>
      </c>
      <c r="L99" s="117">
        <v>553478081</v>
      </c>
      <c r="M99" s="104">
        <v>9.0830368986200005E-3</v>
      </c>
      <c r="N99" s="135">
        <v>7.3455551004000003E-2</v>
      </c>
      <c r="O99" s="101" t="s">
        <v>78</v>
      </c>
      <c r="P99" s="135">
        <v>2.925114844E-3</v>
      </c>
      <c r="Q99" s="143"/>
      <c r="R99" s="106"/>
    </row>
    <row r="100" spans="2:18">
      <c r="B100" s="100" t="s">
        <v>74</v>
      </c>
      <c r="C100" s="101" t="s">
        <v>85</v>
      </c>
      <c r="D100" s="102" t="s">
        <v>75</v>
      </c>
      <c r="E100" s="101" t="s">
        <v>76</v>
      </c>
      <c r="F100" s="103">
        <v>43885.451273148145</v>
      </c>
      <c r="G100" s="103">
        <v>44417</v>
      </c>
      <c r="H100" s="101" t="s">
        <v>77</v>
      </c>
      <c r="I100" s="117">
        <v>554226026</v>
      </c>
      <c r="J100" s="117">
        <v>501380086</v>
      </c>
      <c r="K100" s="117">
        <v>504946555.13932669</v>
      </c>
      <c r="L100" s="117">
        <v>554226026</v>
      </c>
      <c r="M100" s="104">
        <v>9.110841632310001E-3</v>
      </c>
      <c r="N100" s="135">
        <v>7.4511030244999998E-2</v>
      </c>
      <c r="O100" s="101" t="s">
        <v>78</v>
      </c>
      <c r="P100" s="135">
        <v>2.938034089E-3</v>
      </c>
      <c r="Q100" s="143"/>
      <c r="R100" s="106"/>
    </row>
    <row r="101" spans="2:18" ht="15.75">
      <c r="B101" s="107" t="s">
        <v>86</v>
      </c>
      <c r="C101" s="108"/>
      <c r="D101" s="137"/>
      <c r="E101" s="108"/>
      <c r="F101" s="138"/>
      <c r="G101" s="138"/>
      <c r="H101" s="108"/>
      <c r="I101" s="118">
        <v>29365004038</v>
      </c>
      <c r="J101" s="118">
        <v>26523531460</v>
      </c>
      <c r="K101" s="118">
        <v>23984464096.87191</v>
      </c>
      <c r="L101" s="118">
        <v>29365004038</v>
      </c>
      <c r="M101" s="139"/>
      <c r="N101" s="140"/>
      <c r="O101" s="108"/>
      <c r="P101" s="140">
        <v>0.13955372586900006</v>
      </c>
      <c r="Q101" s="141"/>
      <c r="R101" s="142"/>
    </row>
    <row r="102" spans="2:18">
      <c r="B102" s="100" t="s">
        <v>87</v>
      </c>
      <c r="C102" s="101" t="s">
        <v>195</v>
      </c>
      <c r="D102" s="102" t="s">
        <v>75</v>
      </c>
      <c r="E102" s="101" t="s">
        <v>76</v>
      </c>
      <c r="F102" s="103">
        <v>43452.615937499999</v>
      </c>
      <c r="G102" s="103">
        <v>45278</v>
      </c>
      <c r="H102" s="101" t="s">
        <v>77</v>
      </c>
      <c r="I102" s="117">
        <v>718950001</v>
      </c>
      <c r="J102" s="117">
        <v>600000000</v>
      </c>
      <c r="K102" s="117">
        <v>610361014.00742471</v>
      </c>
      <c r="L102" s="117">
        <v>718950001</v>
      </c>
      <c r="M102" s="104">
        <v>8.4896169852999998E-3</v>
      </c>
      <c r="N102" s="135">
        <v>6.1930210976000002E-2</v>
      </c>
      <c r="O102" s="101" t="s">
        <v>78</v>
      </c>
      <c r="P102" s="135">
        <v>3.5513886519999999E-3</v>
      </c>
      <c r="Q102" s="143"/>
      <c r="R102" s="106"/>
    </row>
    <row r="103" spans="2:18" ht="15.75">
      <c r="B103" s="107" t="s">
        <v>127</v>
      </c>
      <c r="C103" s="108"/>
      <c r="D103" s="137"/>
      <c r="E103" s="108"/>
      <c r="F103" s="138"/>
      <c r="G103" s="138"/>
      <c r="H103" s="108"/>
      <c r="I103" s="118">
        <v>718950001</v>
      </c>
      <c r="J103" s="118">
        <v>600000000</v>
      </c>
      <c r="K103" s="118">
        <v>610361014.00742471</v>
      </c>
      <c r="L103" s="118">
        <v>718950001</v>
      </c>
      <c r="M103" s="139"/>
      <c r="N103" s="140"/>
      <c r="O103" s="108"/>
      <c r="P103" s="140">
        <v>3.5513886519999999E-3</v>
      </c>
      <c r="Q103" s="141"/>
      <c r="R103" s="142"/>
    </row>
    <row r="104" spans="2:18">
      <c r="B104" s="100" t="s">
        <v>74</v>
      </c>
      <c r="C104" s="101" t="s">
        <v>88</v>
      </c>
      <c r="D104" s="102" t="s">
        <v>75</v>
      </c>
      <c r="E104" s="101" t="s">
        <v>76</v>
      </c>
      <c r="F104" s="103">
        <v>43710.541030092594</v>
      </c>
      <c r="G104" s="103">
        <v>46414</v>
      </c>
      <c r="H104" s="101" t="s">
        <v>77</v>
      </c>
      <c r="I104" s="117">
        <v>1849797559</v>
      </c>
      <c r="J104" s="117">
        <v>1162666175</v>
      </c>
      <c r="K104" s="117">
        <v>1110342987.6715403</v>
      </c>
      <c r="L104" s="117">
        <v>1849797559</v>
      </c>
      <c r="M104" s="104">
        <v>6.0025108275700003E-3</v>
      </c>
      <c r="N104" s="135">
        <v>8.8892250110000001E-2</v>
      </c>
      <c r="O104" s="101" t="s">
        <v>78</v>
      </c>
      <c r="P104" s="135">
        <v>6.4605362990000003E-3</v>
      </c>
      <c r="Q104" s="143"/>
      <c r="R104" s="106"/>
    </row>
    <row r="105" spans="2:18">
      <c r="B105" s="100" t="s">
        <v>123</v>
      </c>
      <c r="C105" s="101" t="s">
        <v>88</v>
      </c>
      <c r="D105" s="102" t="s">
        <v>75</v>
      </c>
      <c r="E105" s="101" t="s">
        <v>76</v>
      </c>
      <c r="F105" s="103">
        <v>43550.54787037037</v>
      </c>
      <c r="G105" s="103">
        <v>44477</v>
      </c>
      <c r="H105" s="101" t="s">
        <v>77</v>
      </c>
      <c r="I105" s="117">
        <v>36513084</v>
      </c>
      <c r="J105" s="117">
        <v>30989179</v>
      </c>
      <c r="K105" s="117">
        <v>31024955.00925583</v>
      </c>
      <c r="L105" s="117">
        <v>36513084</v>
      </c>
      <c r="M105" s="104">
        <v>8.4969418111200002E-3</v>
      </c>
      <c r="N105" s="135">
        <v>7.3792739915999994E-2</v>
      </c>
      <c r="O105" s="101" t="s">
        <v>78</v>
      </c>
      <c r="P105" s="135">
        <v>1.80518858E-4</v>
      </c>
      <c r="Q105" s="143"/>
      <c r="R105" s="106"/>
    </row>
    <row r="106" spans="2:18">
      <c r="B106" s="100" t="s">
        <v>123</v>
      </c>
      <c r="C106" s="101" t="s">
        <v>88</v>
      </c>
      <c r="D106" s="102" t="s">
        <v>75</v>
      </c>
      <c r="E106" s="101" t="s">
        <v>76</v>
      </c>
      <c r="F106" s="103">
        <v>43654.556446759256</v>
      </c>
      <c r="G106" s="103">
        <v>44477</v>
      </c>
      <c r="H106" s="101" t="s">
        <v>77</v>
      </c>
      <c r="I106" s="117">
        <v>66133314</v>
      </c>
      <c r="J106" s="117">
        <v>56978849</v>
      </c>
      <c r="K106" s="117">
        <v>57917678.673817016</v>
      </c>
      <c r="L106" s="117">
        <v>66133314</v>
      </c>
      <c r="M106" s="104">
        <v>8.7577160693699998E-3</v>
      </c>
      <c r="N106" s="135">
        <v>7.373490292099999E-2</v>
      </c>
      <c r="O106" s="101" t="s">
        <v>78</v>
      </c>
      <c r="P106" s="135">
        <v>3.3699430699999999E-4</v>
      </c>
      <c r="Q106" s="143"/>
      <c r="R106" s="106"/>
    </row>
    <row r="107" spans="2:18">
      <c r="B107" s="100" t="s">
        <v>74</v>
      </c>
      <c r="C107" s="101" t="s">
        <v>88</v>
      </c>
      <c r="D107" s="102" t="s">
        <v>75</v>
      </c>
      <c r="E107" s="101" t="s">
        <v>76</v>
      </c>
      <c r="F107" s="103">
        <v>43747.650405092594</v>
      </c>
      <c r="G107" s="103">
        <v>43930</v>
      </c>
      <c r="H107" s="101" t="s">
        <v>77</v>
      </c>
      <c r="I107" s="117">
        <v>15608219</v>
      </c>
      <c r="J107" s="117">
        <v>15017432</v>
      </c>
      <c r="K107" s="117">
        <v>15578627.823447825</v>
      </c>
      <c r="L107" s="117">
        <v>15608219</v>
      </c>
      <c r="M107" s="104">
        <v>9.9810412856499997E-3</v>
      </c>
      <c r="N107" s="135">
        <v>8.0000060679999999E-2</v>
      </c>
      <c r="O107" s="101" t="s">
        <v>78</v>
      </c>
      <c r="P107" s="135">
        <v>9.0644325000000011E-5</v>
      </c>
      <c r="Q107" s="143"/>
      <c r="R107" s="106"/>
    </row>
    <row r="108" spans="2:18">
      <c r="B108" s="100" t="s">
        <v>74</v>
      </c>
      <c r="C108" s="101" t="s">
        <v>88</v>
      </c>
      <c r="D108" s="102" t="s">
        <v>75</v>
      </c>
      <c r="E108" s="101" t="s">
        <v>76</v>
      </c>
      <c r="F108" s="103">
        <v>43700.617164351854</v>
      </c>
      <c r="G108" s="103">
        <v>45085</v>
      </c>
      <c r="H108" s="101" t="s">
        <v>77</v>
      </c>
      <c r="I108" s="117">
        <v>678767123</v>
      </c>
      <c r="J108" s="117">
        <v>510444161</v>
      </c>
      <c r="K108" s="117">
        <v>534193045.44821954</v>
      </c>
      <c r="L108" s="117">
        <v>678767123</v>
      </c>
      <c r="M108" s="104">
        <v>7.8700489070099994E-3</v>
      </c>
      <c r="N108" s="135">
        <v>7.7999999973999992E-2</v>
      </c>
      <c r="O108" s="101" t="s">
        <v>78</v>
      </c>
      <c r="P108" s="135">
        <v>3.108204941E-3</v>
      </c>
      <c r="Q108" s="143"/>
      <c r="R108" s="106"/>
    </row>
    <row r="109" spans="2:18">
      <c r="B109" s="100" t="s">
        <v>74</v>
      </c>
      <c r="C109" s="101" t="s">
        <v>88</v>
      </c>
      <c r="D109" s="102" t="s">
        <v>75</v>
      </c>
      <c r="E109" s="101" t="s">
        <v>76</v>
      </c>
      <c r="F109" s="103">
        <v>43763.549108796295</v>
      </c>
      <c r="G109" s="103">
        <v>44312</v>
      </c>
      <c r="H109" s="101" t="s">
        <v>77</v>
      </c>
      <c r="I109" s="117">
        <v>65891271</v>
      </c>
      <c r="J109" s="117">
        <v>59523066</v>
      </c>
      <c r="K109" s="117">
        <v>59771197.831325352</v>
      </c>
      <c r="L109" s="117">
        <v>65891271</v>
      </c>
      <c r="M109" s="104">
        <v>9.0711860500200005E-3</v>
      </c>
      <c r="N109" s="135">
        <v>7.3293456137000002E-2</v>
      </c>
      <c r="O109" s="101" t="s">
        <v>78</v>
      </c>
      <c r="P109" s="135">
        <v>3.4777901700000003E-4</v>
      </c>
      <c r="Q109" s="143"/>
      <c r="R109" s="106"/>
    </row>
    <row r="110" spans="2:18">
      <c r="B110" s="100" t="s">
        <v>74</v>
      </c>
      <c r="C110" s="101" t="s">
        <v>88</v>
      </c>
      <c r="D110" s="102" t="s">
        <v>75</v>
      </c>
      <c r="E110" s="101" t="s">
        <v>76</v>
      </c>
      <c r="F110" s="103">
        <v>43594.545023148145</v>
      </c>
      <c r="G110" s="103">
        <v>44214</v>
      </c>
      <c r="H110" s="101" t="s">
        <v>77</v>
      </c>
      <c r="I110" s="117">
        <v>11185517</v>
      </c>
      <c r="J110" s="117">
        <v>9957009</v>
      </c>
      <c r="K110" s="117">
        <v>10019799.755317708</v>
      </c>
      <c r="L110" s="117">
        <v>11185517</v>
      </c>
      <c r="M110" s="104">
        <v>8.9578333798200002E-3</v>
      </c>
      <c r="N110" s="135">
        <v>7.4958306338999997E-2</v>
      </c>
      <c r="O110" s="101" t="s">
        <v>78</v>
      </c>
      <c r="P110" s="135">
        <v>5.8300256000000001E-5</v>
      </c>
      <c r="Q110" s="143"/>
      <c r="R110" s="106"/>
    </row>
    <row r="111" spans="2:18">
      <c r="B111" s="100" t="s">
        <v>74</v>
      </c>
      <c r="C111" s="101" t="s">
        <v>88</v>
      </c>
      <c r="D111" s="102" t="s">
        <v>75</v>
      </c>
      <c r="E111" s="101" t="s">
        <v>76</v>
      </c>
      <c r="F111" s="103">
        <v>43700.617604166669</v>
      </c>
      <c r="G111" s="103">
        <v>45085</v>
      </c>
      <c r="H111" s="101" t="s">
        <v>77</v>
      </c>
      <c r="I111" s="117">
        <v>678767123</v>
      </c>
      <c r="J111" s="117">
        <v>510444161</v>
      </c>
      <c r="K111" s="117">
        <v>534193045.44821954</v>
      </c>
      <c r="L111" s="117">
        <v>678767123</v>
      </c>
      <c r="M111" s="104">
        <v>7.8700489070099994E-3</v>
      </c>
      <c r="N111" s="135">
        <v>7.7999999973999992E-2</v>
      </c>
      <c r="O111" s="101" t="s">
        <v>78</v>
      </c>
      <c r="P111" s="135">
        <v>3.108204941E-3</v>
      </c>
      <c r="Q111" s="143"/>
      <c r="R111" s="106"/>
    </row>
    <row r="112" spans="2:18">
      <c r="B112" s="100" t="s">
        <v>123</v>
      </c>
      <c r="C112" s="101" t="s">
        <v>88</v>
      </c>
      <c r="D112" s="102" t="s">
        <v>75</v>
      </c>
      <c r="E112" s="101" t="s">
        <v>76</v>
      </c>
      <c r="F112" s="103">
        <v>43530.452662037038</v>
      </c>
      <c r="G112" s="103">
        <v>44477</v>
      </c>
      <c r="H112" s="101" t="s">
        <v>77</v>
      </c>
      <c r="I112" s="117">
        <v>517268664</v>
      </c>
      <c r="J112" s="117">
        <v>437325001</v>
      </c>
      <c r="K112" s="117">
        <v>439532971.92403901</v>
      </c>
      <c r="L112" s="117">
        <v>517268664</v>
      </c>
      <c r="M112" s="104">
        <v>8.4971892270700004E-3</v>
      </c>
      <c r="N112" s="135">
        <v>7.3770737528999999E-2</v>
      </c>
      <c r="O112" s="101" t="s">
        <v>78</v>
      </c>
      <c r="P112" s="135">
        <v>2.5574248240000002E-3</v>
      </c>
      <c r="Q112" s="143"/>
      <c r="R112" s="106"/>
    </row>
    <row r="113" spans="2:18">
      <c r="B113" s="100" t="s">
        <v>74</v>
      </c>
      <c r="C113" s="101" t="s">
        <v>88</v>
      </c>
      <c r="D113" s="102" t="s">
        <v>75</v>
      </c>
      <c r="E113" s="101" t="s">
        <v>76</v>
      </c>
      <c r="F113" s="103">
        <v>43612.657037037039</v>
      </c>
      <c r="G113" s="103">
        <v>44405</v>
      </c>
      <c r="H113" s="101" t="s">
        <v>77</v>
      </c>
      <c r="I113" s="117">
        <v>135448548</v>
      </c>
      <c r="J113" s="117">
        <v>116932458</v>
      </c>
      <c r="K113" s="117">
        <v>123825662.48388316</v>
      </c>
      <c r="L113" s="117">
        <v>135448548</v>
      </c>
      <c r="M113" s="104">
        <v>9.1418966325000003E-3</v>
      </c>
      <c r="N113" s="135">
        <v>6.9999998795999996E-2</v>
      </c>
      <c r="O113" s="101" t="s">
        <v>78</v>
      </c>
      <c r="P113" s="135">
        <v>7.2048024500000001E-4</v>
      </c>
      <c r="Q113" s="143"/>
      <c r="R113" s="106"/>
    </row>
    <row r="114" spans="2:18" ht="15.75">
      <c r="B114" s="107" t="s">
        <v>89</v>
      </c>
      <c r="C114" s="108"/>
      <c r="D114" s="137"/>
      <c r="E114" s="108"/>
      <c r="F114" s="138"/>
      <c r="G114" s="138"/>
      <c r="H114" s="108"/>
      <c r="I114" s="118">
        <v>4055380422</v>
      </c>
      <c r="J114" s="118">
        <v>2910277491</v>
      </c>
      <c r="K114" s="118">
        <v>2916399972.0690656</v>
      </c>
      <c r="L114" s="118">
        <v>4055380422</v>
      </c>
      <c r="M114" s="139"/>
      <c r="N114" s="140"/>
      <c r="O114" s="108"/>
      <c r="P114" s="140">
        <v>1.6969088013000001E-2</v>
      </c>
      <c r="Q114" s="141"/>
      <c r="R114" s="142"/>
    </row>
    <row r="115" spans="2:18">
      <c r="B115" s="100" t="s">
        <v>74</v>
      </c>
      <c r="C115" s="101" t="s">
        <v>196</v>
      </c>
      <c r="D115" s="102" t="s">
        <v>75</v>
      </c>
      <c r="E115" s="101" t="s">
        <v>76</v>
      </c>
      <c r="F115" s="103">
        <v>43641.682210648149</v>
      </c>
      <c r="G115" s="103">
        <v>44193</v>
      </c>
      <c r="H115" s="101" t="s">
        <v>77</v>
      </c>
      <c r="I115" s="117">
        <v>500500000</v>
      </c>
      <c r="J115" s="117">
        <v>448646370</v>
      </c>
      <c r="K115" s="117">
        <v>474240153.32981884</v>
      </c>
      <c r="L115" s="117">
        <v>500500000</v>
      </c>
      <c r="M115" s="104">
        <v>9.4753277388599996E-3</v>
      </c>
      <c r="N115" s="135">
        <v>7.4999999302999998E-2</v>
      </c>
      <c r="O115" s="101" t="s">
        <v>78</v>
      </c>
      <c r="P115" s="135">
        <v>2.759368735E-3</v>
      </c>
      <c r="Q115" s="143"/>
      <c r="R115" s="106"/>
    </row>
    <row r="116" spans="2:18">
      <c r="B116" s="100" t="s">
        <v>74</v>
      </c>
      <c r="C116" s="101" t="s">
        <v>196</v>
      </c>
      <c r="D116" s="102" t="s">
        <v>75</v>
      </c>
      <c r="E116" s="101" t="s">
        <v>76</v>
      </c>
      <c r="F116" s="103">
        <v>43392.681898148148</v>
      </c>
      <c r="G116" s="103">
        <v>43983</v>
      </c>
      <c r="H116" s="101" t="s">
        <v>77</v>
      </c>
      <c r="I116" s="117">
        <v>590960233</v>
      </c>
      <c r="J116" s="117">
        <v>524930685</v>
      </c>
      <c r="K116" s="117">
        <v>44825391.032111496</v>
      </c>
      <c r="L116" s="117">
        <v>590960233</v>
      </c>
      <c r="M116" s="104">
        <v>7.5851789222000003E-4</v>
      </c>
      <c r="N116" s="135">
        <v>8.0000000591999992E-2</v>
      </c>
      <c r="O116" s="101" t="s">
        <v>78</v>
      </c>
      <c r="P116" s="135">
        <v>2.6081676500000001E-4</v>
      </c>
      <c r="Q116" s="143"/>
      <c r="R116" s="106"/>
    </row>
    <row r="117" spans="2:18">
      <c r="B117" s="100" t="s">
        <v>74</v>
      </c>
      <c r="C117" s="101" t="s">
        <v>196</v>
      </c>
      <c r="D117" s="102" t="s">
        <v>75</v>
      </c>
      <c r="E117" s="101" t="s">
        <v>76</v>
      </c>
      <c r="F117" s="103">
        <v>43095.691168981481</v>
      </c>
      <c r="G117" s="103">
        <v>44193</v>
      </c>
      <c r="H117" s="101" t="s">
        <v>77</v>
      </c>
      <c r="I117" s="117">
        <v>613421027</v>
      </c>
      <c r="J117" s="117">
        <v>500500000</v>
      </c>
      <c r="K117" s="117">
        <v>35860525.436841719</v>
      </c>
      <c r="L117" s="117">
        <v>613421027</v>
      </c>
      <c r="M117" s="104">
        <v>5.8459889469999993E-4</v>
      </c>
      <c r="N117" s="135">
        <v>7.4992980010000002E-2</v>
      </c>
      <c r="O117" s="101" t="s">
        <v>78</v>
      </c>
      <c r="P117" s="135">
        <v>2.0865464899999999E-4</v>
      </c>
      <c r="Q117" s="143"/>
      <c r="R117" s="106"/>
    </row>
    <row r="118" spans="2:18">
      <c r="B118" s="100" t="s">
        <v>74</v>
      </c>
      <c r="C118" s="101" t="s">
        <v>196</v>
      </c>
      <c r="D118" s="102" t="s">
        <v>75</v>
      </c>
      <c r="E118" s="101" t="s">
        <v>76</v>
      </c>
      <c r="F118" s="103">
        <v>43643.668981481482</v>
      </c>
      <c r="G118" s="103">
        <v>43983</v>
      </c>
      <c r="H118" s="101" t="s">
        <v>77</v>
      </c>
      <c r="I118" s="117">
        <v>500500000</v>
      </c>
      <c r="J118" s="117">
        <v>465875235</v>
      </c>
      <c r="K118" s="117">
        <v>493999628.1728189</v>
      </c>
      <c r="L118" s="117">
        <v>500500000</v>
      </c>
      <c r="M118" s="104">
        <v>9.8701224410200003E-3</v>
      </c>
      <c r="N118" s="135">
        <v>7.9999999512E-2</v>
      </c>
      <c r="O118" s="101" t="s">
        <v>78</v>
      </c>
      <c r="P118" s="135">
        <v>2.874339339E-3</v>
      </c>
      <c r="Q118" s="143"/>
      <c r="R118" s="106"/>
    </row>
    <row r="119" spans="2:18">
      <c r="B119" s="100" t="s">
        <v>74</v>
      </c>
      <c r="C119" s="101" t="s">
        <v>196</v>
      </c>
      <c r="D119" s="102" t="s">
        <v>75</v>
      </c>
      <c r="E119" s="101" t="s">
        <v>76</v>
      </c>
      <c r="F119" s="103">
        <v>43641.68650462963</v>
      </c>
      <c r="G119" s="103">
        <v>44193</v>
      </c>
      <c r="H119" s="101" t="s">
        <v>77</v>
      </c>
      <c r="I119" s="117">
        <v>500500000</v>
      </c>
      <c r="J119" s="117">
        <v>448646370</v>
      </c>
      <c r="K119" s="117">
        <v>474240153.32981884</v>
      </c>
      <c r="L119" s="117">
        <v>500500000</v>
      </c>
      <c r="M119" s="104">
        <v>9.4753277388599996E-3</v>
      </c>
      <c r="N119" s="135">
        <v>7.4999999302999998E-2</v>
      </c>
      <c r="O119" s="101" t="s">
        <v>78</v>
      </c>
      <c r="P119" s="135">
        <v>2.759368735E-3</v>
      </c>
      <c r="Q119" s="143"/>
      <c r="R119" s="106"/>
    </row>
    <row r="120" spans="2:18">
      <c r="B120" s="100" t="s">
        <v>74</v>
      </c>
      <c r="C120" s="101" t="s">
        <v>196</v>
      </c>
      <c r="D120" s="102" t="s">
        <v>75</v>
      </c>
      <c r="E120" s="101" t="s">
        <v>76</v>
      </c>
      <c r="F120" s="103">
        <v>43392.683599537035</v>
      </c>
      <c r="G120" s="103">
        <v>43983</v>
      </c>
      <c r="H120" s="101" t="s">
        <v>77</v>
      </c>
      <c r="I120" s="117">
        <v>590960233</v>
      </c>
      <c r="J120" s="117">
        <v>524930685</v>
      </c>
      <c r="K120" s="117">
        <v>44825391.032111496</v>
      </c>
      <c r="L120" s="117">
        <v>590960233</v>
      </c>
      <c r="M120" s="104">
        <v>7.5851789222000003E-4</v>
      </c>
      <c r="N120" s="135">
        <v>8.0000000591999992E-2</v>
      </c>
      <c r="O120" s="101" t="s">
        <v>78</v>
      </c>
      <c r="P120" s="135">
        <v>2.6081676500000001E-4</v>
      </c>
      <c r="Q120" s="143"/>
      <c r="R120" s="106"/>
    </row>
    <row r="121" spans="2:18">
      <c r="B121" s="100" t="s">
        <v>74</v>
      </c>
      <c r="C121" s="101" t="s">
        <v>196</v>
      </c>
      <c r="D121" s="102" t="s">
        <v>75</v>
      </c>
      <c r="E121" s="101" t="s">
        <v>76</v>
      </c>
      <c r="F121" s="103">
        <v>43392.680567129632</v>
      </c>
      <c r="G121" s="103">
        <v>43983</v>
      </c>
      <c r="H121" s="101" t="s">
        <v>77</v>
      </c>
      <c r="I121" s="117">
        <v>590960233</v>
      </c>
      <c r="J121" s="117">
        <v>524930685</v>
      </c>
      <c r="K121" s="117">
        <v>44825391.032111496</v>
      </c>
      <c r="L121" s="117">
        <v>590960233</v>
      </c>
      <c r="M121" s="104">
        <v>7.5851789222000003E-4</v>
      </c>
      <c r="N121" s="135">
        <v>8.0000000591999992E-2</v>
      </c>
      <c r="O121" s="101" t="s">
        <v>78</v>
      </c>
      <c r="P121" s="135">
        <v>2.6081676500000001E-4</v>
      </c>
      <c r="Q121" s="143"/>
      <c r="R121" s="106"/>
    </row>
    <row r="122" spans="2:18">
      <c r="B122" s="100" t="s">
        <v>74</v>
      </c>
      <c r="C122" s="101" t="s">
        <v>196</v>
      </c>
      <c r="D122" s="102" t="s">
        <v>75</v>
      </c>
      <c r="E122" s="101" t="s">
        <v>76</v>
      </c>
      <c r="F122" s="103">
        <v>43055.678587962961</v>
      </c>
      <c r="G122" s="103">
        <v>43983</v>
      </c>
      <c r="H122" s="101" t="s">
        <v>77</v>
      </c>
      <c r="I122" s="117">
        <v>636005233</v>
      </c>
      <c r="J122" s="117">
        <v>532155451</v>
      </c>
      <c r="K122" s="117">
        <v>44825391.033267811</v>
      </c>
      <c r="L122" s="117">
        <v>636005233</v>
      </c>
      <c r="M122" s="104">
        <v>7.0479594675000004E-4</v>
      </c>
      <c r="N122" s="135">
        <v>8.0000000427999998E-2</v>
      </c>
      <c r="O122" s="101" t="s">
        <v>78</v>
      </c>
      <c r="P122" s="135">
        <v>2.6081676500000001E-4</v>
      </c>
      <c r="Q122" s="143"/>
      <c r="R122" s="106"/>
    </row>
    <row r="123" spans="2:18">
      <c r="B123" s="100" t="s">
        <v>74</v>
      </c>
      <c r="C123" s="101" t="s">
        <v>196</v>
      </c>
      <c r="D123" s="102" t="s">
        <v>75</v>
      </c>
      <c r="E123" s="101" t="s">
        <v>76</v>
      </c>
      <c r="F123" s="103">
        <v>43643.670335648145</v>
      </c>
      <c r="G123" s="103">
        <v>43983</v>
      </c>
      <c r="H123" s="101" t="s">
        <v>77</v>
      </c>
      <c r="I123" s="117">
        <v>500500000</v>
      </c>
      <c r="J123" s="117">
        <v>465875235</v>
      </c>
      <c r="K123" s="117">
        <v>493999628.1728189</v>
      </c>
      <c r="L123" s="117">
        <v>500500000</v>
      </c>
      <c r="M123" s="104">
        <v>9.8701224410200003E-3</v>
      </c>
      <c r="N123" s="135">
        <v>7.9999999512E-2</v>
      </c>
      <c r="O123" s="101" t="s">
        <v>78</v>
      </c>
      <c r="P123" s="135">
        <v>2.874339339E-3</v>
      </c>
      <c r="Q123" s="143"/>
      <c r="R123" s="106"/>
    </row>
    <row r="124" spans="2:18">
      <c r="B124" s="100" t="s">
        <v>74</v>
      </c>
      <c r="C124" s="101" t="s">
        <v>196</v>
      </c>
      <c r="D124" s="102" t="s">
        <v>75</v>
      </c>
      <c r="E124" s="101" t="s">
        <v>76</v>
      </c>
      <c r="F124" s="103">
        <v>43643.66684027778</v>
      </c>
      <c r="G124" s="103">
        <v>43983</v>
      </c>
      <c r="H124" s="101" t="s">
        <v>77</v>
      </c>
      <c r="I124" s="117">
        <v>500500000</v>
      </c>
      <c r="J124" s="117">
        <v>465875235</v>
      </c>
      <c r="K124" s="117">
        <v>493999628.1728189</v>
      </c>
      <c r="L124" s="117">
        <v>500500000</v>
      </c>
      <c r="M124" s="104">
        <v>9.8701224410200003E-3</v>
      </c>
      <c r="N124" s="135">
        <v>7.9999999512E-2</v>
      </c>
      <c r="O124" s="101" t="s">
        <v>78</v>
      </c>
      <c r="P124" s="135">
        <v>2.874339339E-3</v>
      </c>
      <c r="Q124" s="143"/>
      <c r="R124" s="106"/>
    </row>
    <row r="125" spans="2:18">
      <c r="B125" s="100" t="s">
        <v>74</v>
      </c>
      <c r="C125" s="101" t="s">
        <v>196</v>
      </c>
      <c r="D125" s="102" t="s">
        <v>75</v>
      </c>
      <c r="E125" s="101" t="s">
        <v>76</v>
      </c>
      <c r="F125" s="103">
        <v>43641.682685185187</v>
      </c>
      <c r="G125" s="103">
        <v>44193</v>
      </c>
      <c r="H125" s="101" t="s">
        <v>77</v>
      </c>
      <c r="I125" s="117">
        <v>500500000</v>
      </c>
      <c r="J125" s="117">
        <v>448646370</v>
      </c>
      <c r="K125" s="117">
        <v>474240153.32981884</v>
      </c>
      <c r="L125" s="117">
        <v>500500000</v>
      </c>
      <c r="M125" s="104">
        <v>9.4753277388599996E-3</v>
      </c>
      <c r="N125" s="135">
        <v>7.4999999302999998E-2</v>
      </c>
      <c r="O125" s="101" t="s">
        <v>78</v>
      </c>
      <c r="P125" s="135">
        <v>2.759368735E-3</v>
      </c>
      <c r="Q125" s="143"/>
      <c r="R125" s="106"/>
    </row>
    <row r="126" spans="2:18">
      <c r="B126" s="100" t="s">
        <v>74</v>
      </c>
      <c r="C126" s="101" t="s">
        <v>196</v>
      </c>
      <c r="D126" s="102" t="s">
        <v>75</v>
      </c>
      <c r="E126" s="101" t="s">
        <v>76</v>
      </c>
      <c r="F126" s="103">
        <v>43392.682245370372</v>
      </c>
      <c r="G126" s="103">
        <v>43983</v>
      </c>
      <c r="H126" s="101" t="s">
        <v>77</v>
      </c>
      <c r="I126" s="117">
        <v>590960233</v>
      </c>
      <c r="J126" s="117">
        <v>524930685</v>
      </c>
      <c r="K126" s="117">
        <v>44825391.032111496</v>
      </c>
      <c r="L126" s="117">
        <v>590960233</v>
      </c>
      <c r="M126" s="104">
        <v>7.5851789222000003E-4</v>
      </c>
      <c r="N126" s="135">
        <v>8.0000000591999992E-2</v>
      </c>
      <c r="O126" s="101" t="s">
        <v>78</v>
      </c>
      <c r="P126" s="135">
        <v>2.6081676500000001E-4</v>
      </c>
      <c r="Q126" s="143"/>
      <c r="R126" s="106"/>
    </row>
    <row r="127" spans="2:18">
      <c r="B127" s="100" t="s">
        <v>74</v>
      </c>
      <c r="C127" s="101" t="s">
        <v>196</v>
      </c>
      <c r="D127" s="102" t="s">
        <v>75</v>
      </c>
      <c r="E127" s="101" t="s">
        <v>76</v>
      </c>
      <c r="F127" s="103">
        <v>43095.691574074073</v>
      </c>
      <c r="G127" s="103">
        <v>44193</v>
      </c>
      <c r="H127" s="101" t="s">
        <v>77</v>
      </c>
      <c r="I127" s="117">
        <v>613421027</v>
      </c>
      <c r="J127" s="117">
        <v>500500000</v>
      </c>
      <c r="K127" s="117">
        <v>35860525.436841719</v>
      </c>
      <c r="L127" s="117">
        <v>613421027</v>
      </c>
      <c r="M127" s="104">
        <v>5.8459889469999993E-4</v>
      </c>
      <c r="N127" s="135">
        <v>7.4992980010000002E-2</v>
      </c>
      <c r="O127" s="101" t="s">
        <v>78</v>
      </c>
      <c r="P127" s="135">
        <v>2.0865464899999999E-4</v>
      </c>
      <c r="Q127" s="143"/>
      <c r="R127" s="106"/>
    </row>
    <row r="128" spans="2:18">
      <c r="B128" s="100" t="s">
        <v>74</v>
      </c>
      <c r="C128" s="101" t="s">
        <v>196</v>
      </c>
      <c r="D128" s="102" t="s">
        <v>75</v>
      </c>
      <c r="E128" s="101" t="s">
        <v>76</v>
      </c>
      <c r="F128" s="103">
        <v>43643.669293981482</v>
      </c>
      <c r="G128" s="103">
        <v>43983</v>
      </c>
      <c r="H128" s="101" t="s">
        <v>77</v>
      </c>
      <c r="I128" s="117">
        <v>500500000</v>
      </c>
      <c r="J128" s="117">
        <v>465875235</v>
      </c>
      <c r="K128" s="117">
        <v>493999628.1728189</v>
      </c>
      <c r="L128" s="117">
        <v>500500000</v>
      </c>
      <c r="M128" s="104">
        <v>9.8701224410200003E-3</v>
      </c>
      <c r="N128" s="135">
        <v>7.9999999512E-2</v>
      </c>
      <c r="O128" s="101" t="s">
        <v>78</v>
      </c>
      <c r="P128" s="135">
        <v>2.874339339E-3</v>
      </c>
      <c r="Q128" s="143"/>
      <c r="R128" s="106"/>
    </row>
    <row r="129" spans="2:18">
      <c r="B129" s="100" t="s">
        <v>74</v>
      </c>
      <c r="C129" s="101" t="s">
        <v>196</v>
      </c>
      <c r="D129" s="102" t="s">
        <v>75</v>
      </c>
      <c r="E129" s="101" t="s">
        <v>76</v>
      </c>
      <c r="F129" s="103">
        <v>43641.68712962963</v>
      </c>
      <c r="G129" s="103">
        <v>44193</v>
      </c>
      <c r="H129" s="101" t="s">
        <v>77</v>
      </c>
      <c r="I129" s="117">
        <v>500500000</v>
      </c>
      <c r="J129" s="117">
        <v>448646370</v>
      </c>
      <c r="K129" s="117">
        <v>474240153.32981884</v>
      </c>
      <c r="L129" s="117">
        <v>500500000</v>
      </c>
      <c r="M129" s="104">
        <v>9.4753277388599996E-3</v>
      </c>
      <c r="N129" s="135">
        <v>7.4999999302999998E-2</v>
      </c>
      <c r="O129" s="101" t="s">
        <v>78</v>
      </c>
      <c r="P129" s="135">
        <v>2.759368735E-3</v>
      </c>
      <c r="Q129" s="143"/>
      <c r="R129" s="106"/>
    </row>
    <row r="130" spans="2:18">
      <c r="B130" s="100" t="s">
        <v>74</v>
      </c>
      <c r="C130" s="101" t="s">
        <v>196</v>
      </c>
      <c r="D130" s="102" t="s">
        <v>75</v>
      </c>
      <c r="E130" s="101" t="s">
        <v>76</v>
      </c>
      <c r="F130" s="103">
        <v>43392.684062499997</v>
      </c>
      <c r="G130" s="103">
        <v>43983</v>
      </c>
      <c r="H130" s="101" t="s">
        <v>77</v>
      </c>
      <c r="I130" s="117">
        <v>590960233</v>
      </c>
      <c r="J130" s="117">
        <v>524930685</v>
      </c>
      <c r="K130" s="117">
        <v>44825391.032111496</v>
      </c>
      <c r="L130" s="117">
        <v>590960233</v>
      </c>
      <c r="M130" s="104">
        <v>7.5851789222000003E-4</v>
      </c>
      <c r="N130" s="135">
        <v>8.0000000591999992E-2</v>
      </c>
      <c r="O130" s="101" t="s">
        <v>78</v>
      </c>
      <c r="P130" s="135">
        <v>2.6081676500000001E-4</v>
      </c>
      <c r="Q130" s="143"/>
      <c r="R130" s="106"/>
    </row>
    <row r="131" spans="2:18">
      <c r="B131" s="100" t="s">
        <v>74</v>
      </c>
      <c r="C131" s="101" t="s">
        <v>196</v>
      </c>
      <c r="D131" s="102" t="s">
        <v>75</v>
      </c>
      <c r="E131" s="101" t="s">
        <v>76</v>
      </c>
      <c r="F131" s="103">
        <v>43392.681030092594</v>
      </c>
      <c r="G131" s="103">
        <v>43983</v>
      </c>
      <c r="H131" s="101" t="s">
        <v>77</v>
      </c>
      <c r="I131" s="117">
        <v>590960233</v>
      </c>
      <c r="J131" s="117">
        <v>524930685</v>
      </c>
      <c r="K131" s="117">
        <v>44825391.032111496</v>
      </c>
      <c r="L131" s="117">
        <v>590960233</v>
      </c>
      <c r="M131" s="104">
        <v>7.5851789222000003E-4</v>
      </c>
      <c r="N131" s="135">
        <v>8.0000000591999992E-2</v>
      </c>
      <c r="O131" s="101" t="s">
        <v>78</v>
      </c>
      <c r="P131" s="135">
        <v>2.6081676500000001E-4</v>
      </c>
      <c r="Q131" s="143"/>
      <c r="R131" s="106"/>
    </row>
    <row r="132" spans="2:18">
      <c r="B132" s="100" t="s">
        <v>74</v>
      </c>
      <c r="C132" s="101" t="s">
        <v>196</v>
      </c>
      <c r="D132" s="102" t="s">
        <v>75</v>
      </c>
      <c r="E132" s="101" t="s">
        <v>76</v>
      </c>
      <c r="F132" s="103">
        <v>43095.690324074072</v>
      </c>
      <c r="G132" s="103">
        <v>44193</v>
      </c>
      <c r="H132" s="101" t="s">
        <v>77</v>
      </c>
      <c r="I132" s="117">
        <v>613421027</v>
      </c>
      <c r="J132" s="117">
        <v>500500000</v>
      </c>
      <c r="K132" s="117">
        <v>35860525.436841719</v>
      </c>
      <c r="L132" s="117">
        <v>613421027</v>
      </c>
      <c r="M132" s="104">
        <v>5.8459889469999993E-4</v>
      </c>
      <c r="N132" s="135">
        <v>7.4992980010000002E-2</v>
      </c>
      <c r="O132" s="101" t="s">
        <v>78</v>
      </c>
      <c r="P132" s="135">
        <v>2.0865464899999999E-4</v>
      </c>
      <c r="Q132" s="143"/>
      <c r="R132" s="106"/>
    </row>
    <row r="133" spans="2:18">
      <c r="B133" s="100" t="s">
        <v>74</v>
      </c>
      <c r="C133" s="101" t="s">
        <v>196</v>
      </c>
      <c r="D133" s="102" t="s">
        <v>75</v>
      </c>
      <c r="E133" s="101" t="s">
        <v>76</v>
      </c>
      <c r="F133" s="103">
        <v>43643.670717592591</v>
      </c>
      <c r="G133" s="103">
        <v>43983</v>
      </c>
      <c r="H133" s="101" t="s">
        <v>77</v>
      </c>
      <c r="I133" s="117">
        <v>500500000</v>
      </c>
      <c r="J133" s="117">
        <v>465875235</v>
      </c>
      <c r="K133" s="117">
        <v>493999628.1728189</v>
      </c>
      <c r="L133" s="117">
        <v>500500000</v>
      </c>
      <c r="M133" s="104">
        <v>9.8701224410200003E-3</v>
      </c>
      <c r="N133" s="135">
        <v>7.9999999512E-2</v>
      </c>
      <c r="O133" s="101" t="s">
        <v>78</v>
      </c>
      <c r="P133" s="135">
        <v>2.874339339E-3</v>
      </c>
      <c r="Q133" s="143"/>
      <c r="R133" s="106"/>
    </row>
    <row r="134" spans="2:18">
      <c r="B134" s="100" t="s">
        <v>74</v>
      </c>
      <c r="C134" s="101" t="s">
        <v>196</v>
      </c>
      <c r="D134" s="102" t="s">
        <v>75</v>
      </c>
      <c r="E134" s="101" t="s">
        <v>76</v>
      </c>
      <c r="F134" s="103">
        <v>43643.667233796295</v>
      </c>
      <c r="G134" s="103">
        <v>43983</v>
      </c>
      <c r="H134" s="101" t="s">
        <v>77</v>
      </c>
      <c r="I134" s="117">
        <v>500500000</v>
      </c>
      <c r="J134" s="117">
        <v>465875235</v>
      </c>
      <c r="K134" s="117">
        <v>493999628.1728189</v>
      </c>
      <c r="L134" s="117">
        <v>500500000</v>
      </c>
      <c r="M134" s="104">
        <v>9.8701224410200003E-3</v>
      </c>
      <c r="N134" s="135">
        <v>7.9999999512E-2</v>
      </c>
      <c r="O134" s="101" t="s">
        <v>78</v>
      </c>
      <c r="P134" s="135">
        <v>2.874339339E-3</v>
      </c>
      <c r="Q134" s="143"/>
      <c r="R134" s="106"/>
    </row>
    <row r="135" spans="2:18">
      <c r="B135" s="100" t="s">
        <v>74</v>
      </c>
      <c r="C135" s="101" t="s">
        <v>196</v>
      </c>
      <c r="D135" s="102" t="s">
        <v>75</v>
      </c>
      <c r="E135" s="101" t="s">
        <v>76</v>
      </c>
      <c r="F135" s="103">
        <v>43641.683159722219</v>
      </c>
      <c r="G135" s="103">
        <v>44193</v>
      </c>
      <c r="H135" s="101" t="s">
        <v>77</v>
      </c>
      <c r="I135" s="117">
        <v>500500000</v>
      </c>
      <c r="J135" s="117">
        <v>448646370</v>
      </c>
      <c r="K135" s="117">
        <v>474240153.32981884</v>
      </c>
      <c r="L135" s="117">
        <v>500500000</v>
      </c>
      <c r="M135" s="104">
        <v>9.4753277388599996E-3</v>
      </c>
      <c r="N135" s="135">
        <v>7.4999999302999998E-2</v>
      </c>
      <c r="O135" s="101" t="s">
        <v>78</v>
      </c>
      <c r="P135" s="135">
        <v>2.759368735E-3</v>
      </c>
      <c r="Q135" s="143"/>
      <c r="R135" s="106"/>
    </row>
    <row r="136" spans="2:18">
      <c r="B136" s="100" t="s">
        <v>74</v>
      </c>
      <c r="C136" s="101" t="s">
        <v>196</v>
      </c>
      <c r="D136" s="102" t="s">
        <v>75</v>
      </c>
      <c r="E136" s="101" t="s">
        <v>76</v>
      </c>
      <c r="F136" s="103">
        <v>43392.682638888888</v>
      </c>
      <c r="G136" s="103">
        <v>43983</v>
      </c>
      <c r="H136" s="101" t="s">
        <v>77</v>
      </c>
      <c r="I136" s="117">
        <v>590960233</v>
      </c>
      <c r="J136" s="117">
        <v>524930685</v>
      </c>
      <c r="K136" s="117">
        <v>44825391.032111496</v>
      </c>
      <c r="L136" s="117">
        <v>590960233</v>
      </c>
      <c r="M136" s="104">
        <v>7.5851789222000003E-4</v>
      </c>
      <c r="N136" s="135">
        <v>8.0000000591999992E-2</v>
      </c>
      <c r="O136" s="101" t="s">
        <v>78</v>
      </c>
      <c r="P136" s="135">
        <v>2.6081676500000001E-4</v>
      </c>
      <c r="Q136" s="143"/>
      <c r="R136" s="106"/>
    </row>
    <row r="137" spans="2:18">
      <c r="B137" s="100" t="s">
        <v>74</v>
      </c>
      <c r="C137" s="101" t="s">
        <v>196</v>
      </c>
      <c r="D137" s="102" t="s">
        <v>75</v>
      </c>
      <c r="E137" s="101" t="s">
        <v>76</v>
      </c>
      <c r="F137" s="103">
        <v>43095.694641203707</v>
      </c>
      <c r="G137" s="103">
        <v>44193</v>
      </c>
      <c r="H137" s="101" t="s">
        <v>77</v>
      </c>
      <c r="I137" s="117">
        <v>613421027</v>
      </c>
      <c r="J137" s="117">
        <v>500500000</v>
      </c>
      <c r="K137" s="117">
        <v>35860525.436841719</v>
      </c>
      <c r="L137" s="117">
        <v>613421027</v>
      </c>
      <c r="M137" s="104">
        <v>5.8459889469999993E-4</v>
      </c>
      <c r="N137" s="135">
        <v>7.4992980010000002E-2</v>
      </c>
      <c r="O137" s="101" t="s">
        <v>78</v>
      </c>
      <c r="P137" s="135">
        <v>2.0865464899999999E-4</v>
      </c>
      <c r="Q137" s="143"/>
      <c r="R137" s="106"/>
    </row>
    <row r="138" spans="2:18">
      <c r="B138" s="100" t="s">
        <v>74</v>
      </c>
      <c r="C138" s="101" t="s">
        <v>196</v>
      </c>
      <c r="D138" s="102" t="s">
        <v>75</v>
      </c>
      <c r="E138" s="101" t="s">
        <v>76</v>
      </c>
      <c r="F138" s="103">
        <v>43643.669641203705</v>
      </c>
      <c r="G138" s="103">
        <v>43983</v>
      </c>
      <c r="H138" s="101" t="s">
        <v>77</v>
      </c>
      <c r="I138" s="117">
        <v>500500000</v>
      </c>
      <c r="J138" s="117">
        <v>465875235</v>
      </c>
      <c r="K138" s="117">
        <v>493999628.1728189</v>
      </c>
      <c r="L138" s="117">
        <v>500500000</v>
      </c>
      <c r="M138" s="104">
        <v>9.8701224410200003E-3</v>
      </c>
      <c r="N138" s="135">
        <v>7.9999999512E-2</v>
      </c>
      <c r="O138" s="101" t="s">
        <v>78</v>
      </c>
      <c r="P138" s="135">
        <v>2.874339339E-3</v>
      </c>
      <c r="Q138" s="143"/>
      <c r="R138" s="106"/>
    </row>
    <row r="139" spans="2:18">
      <c r="B139" s="100" t="s">
        <v>74</v>
      </c>
      <c r="C139" s="101" t="s">
        <v>196</v>
      </c>
      <c r="D139" s="102" t="s">
        <v>75</v>
      </c>
      <c r="E139" s="101" t="s">
        <v>76</v>
      </c>
      <c r="F139" s="103">
        <v>43643.65587962963</v>
      </c>
      <c r="G139" s="103">
        <v>43983</v>
      </c>
      <c r="H139" s="101" t="s">
        <v>77</v>
      </c>
      <c r="I139" s="117">
        <v>500500000</v>
      </c>
      <c r="J139" s="117">
        <v>465875235</v>
      </c>
      <c r="K139" s="117">
        <v>493999628.1728189</v>
      </c>
      <c r="L139" s="117">
        <v>500500000</v>
      </c>
      <c r="M139" s="104">
        <v>9.8701224410200003E-3</v>
      </c>
      <c r="N139" s="135">
        <v>7.9999999512E-2</v>
      </c>
      <c r="O139" s="101" t="s">
        <v>78</v>
      </c>
      <c r="P139" s="135">
        <v>2.874339339E-3</v>
      </c>
      <c r="Q139" s="143"/>
      <c r="R139" s="106"/>
    </row>
    <row r="140" spans="2:18">
      <c r="B140" s="100" t="s">
        <v>74</v>
      </c>
      <c r="C140" s="101" t="s">
        <v>196</v>
      </c>
      <c r="D140" s="102" t="s">
        <v>75</v>
      </c>
      <c r="E140" s="101" t="s">
        <v>76</v>
      </c>
      <c r="F140" s="103">
        <v>43410.652638888889</v>
      </c>
      <c r="G140" s="103">
        <v>43983</v>
      </c>
      <c r="H140" s="101" t="s">
        <v>77</v>
      </c>
      <c r="I140" s="117">
        <v>590960233</v>
      </c>
      <c r="J140" s="117">
        <v>526926759</v>
      </c>
      <c r="K140" s="117">
        <v>44825391.028083362</v>
      </c>
      <c r="L140" s="117">
        <v>590960233</v>
      </c>
      <c r="M140" s="104">
        <v>7.5851789215000004E-4</v>
      </c>
      <c r="N140" s="135">
        <v>8.0000001163000004E-2</v>
      </c>
      <c r="O140" s="101" t="s">
        <v>78</v>
      </c>
      <c r="P140" s="135">
        <v>2.6081676500000001E-4</v>
      </c>
      <c r="Q140" s="143"/>
      <c r="R140" s="106"/>
    </row>
    <row r="141" spans="2:18">
      <c r="B141" s="100" t="s">
        <v>74</v>
      </c>
      <c r="C141" s="101" t="s">
        <v>196</v>
      </c>
      <c r="D141" s="102" t="s">
        <v>75</v>
      </c>
      <c r="E141" s="101" t="s">
        <v>76</v>
      </c>
      <c r="F141" s="103">
        <v>43392.681493055556</v>
      </c>
      <c r="G141" s="103">
        <v>43983</v>
      </c>
      <c r="H141" s="101" t="s">
        <v>77</v>
      </c>
      <c r="I141" s="117">
        <v>590960233</v>
      </c>
      <c r="J141" s="117">
        <v>524930685</v>
      </c>
      <c r="K141" s="117">
        <v>44825391.032111496</v>
      </c>
      <c r="L141" s="117">
        <v>590960233</v>
      </c>
      <c r="M141" s="104">
        <v>7.5851789222000003E-4</v>
      </c>
      <c r="N141" s="135">
        <v>8.0000000591999992E-2</v>
      </c>
      <c r="O141" s="101" t="s">
        <v>78</v>
      </c>
      <c r="P141" s="135">
        <v>2.6081676500000001E-4</v>
      </c>
      <c r="Q141" s="143"/>
      <c r="R141" s="106"/>
    </row>
    <row r="142" spans="2:18">
      <c r="B142" s="100" t="s">
        <v>74</v>
      </c>
      <c r="C142" s="101" t="s">
        <v>196</v>
      </c>
      <c r="D142" s="102" t="s">
        <v>75</v>
      </c>
      <c r="E142" s="101" t="s">
        <v>76</v>
      </c>
      <c r="F142" s="103">
        <v>43643.670983796299</v>
      </c>
      <c r="G142" s="103">
        <v>43983</v>
      </c>
      <c r="H142" s="101" t="s">
        <v>77</v>
      </c>
      <c r="I142" s="117">
        <v>500500000</v>
      </c>
      <c r="J142" s="117">
        <v>465875235</v>
      </c>
      <c r="K142" s="117">
        <v>493999628.1728189</v>
      </c>
      <c r="L142" s="117">
        <v>500500000</v>
      </c>
      <c r="M142" s="104">
        <v>9.8701224410200003E-3</v>
      </c>
      <c r="N142" s="135">
        <v>7.9999999512E-2</v>
      </c>
      <c r="O142" s="101" t="s">
        <v>78</v>
      </c>
      <c r="P142" s="135">
        <v>2.874339339E-3</v>
      </c>
      <c r="Q142" s="143"/>
      <c r="R142" s="106"/>
    </row>
    <row r="143" spans="2:18">
      <c r="B143" s="100" t="s">
        <v>74</v>
      </c>
      <c r="C143" s="101" t="s">
        <v>196</v>
      </c>
      <c r="D143" s="102" t="s">
        <v>75</v>
      </c>
      <c r="E143" s="101" t="s">
        <v>76</v>
      </c>
      <c r="F143" s="103">
        <v>43095.690717592595</v>
      </c>
      <c r="G143" s="103">
        <v>44193</v>
      </c>
      <c r="H143" s="101" t="s">
        <v>77</v>
      </c>
      <c r="I143" s="117">
        <v>613421027</v>
      </c>
      <c r="J143" s="117">
        <v>500500000</v>
      </c>
      <c r="K143" s="117">
        <v>35860525.436841719</v>
      </c>
      <c r="L143" s="117">
        <v>613421027</v>
      </c>
      <c r="M143" s="104">
        <v>5.8459889469999993E-4</v>
      </c>
      <c r="N143" s="135">
        <v>7.4992980010000002E-2</v>
      </c>
      <c r="O143" s="101" t="s">
        <v>78</v>
      </c>
      <c r="P143" s="135">
        <v>2.0865464899999999E-4</v>
      </c>
      <c r="Q143" s="143"/>
      <c r="R143" s="106"/>
    </row>
    <row r="144" spans="2:18">
      <c r="B144" s="100" t="s">
        <v>74</v>
      </c>
      <c r="C144" s="101" t="s">
        <v>196</v>
      </c>
      <c r="D144" s="102" t="s">
        <v>75</v>
      </c>
      <c r="E144" s="101" t="s">
        <v>76</v>
      </c>
      <c r="F144" s="103">
        <v>43643.66815972222</v>
      </c>
      <c r="G144" s="103">
        <v>43983</v>
      </c>
      <c r="H144" s="101" t="s">
        <v>77</v>
      </c>
      <c r="I144" s="117">
        <v>500500000</v>
      </c>
      <c r="J144" s="117">
        <v>465875235</v>
      </c>
      <c r="K144" s="117">
        <v>493999628.1728189</v>
      </c>
      <c r="L144" s="117">
        <v>500500000</v>
      </c>
      <c r="M144" s="104">
        <v>9.8701224410200003E-3</v>
      </c>
      <c r="N144" s="135">
        <v>7.9999999512E-2</v>
      </c>
      <c r="O144" s="101" t="s">
        <v>78</v>
      </c>
      <c r="P144" s="135">
        <v>2.874339339E-3</v>
      </c>
      <c r="Q144" s="143"/>
      <c r="R144" s="106"/>
    </row>
    <row r="145" spans="2:18">
      <c r="B145" s="100" t="s">
        <v>74</v>
      </c>
      <c r="C145" s="101" t="s">
        <v>196</v>
      </c>
      <c r="D145" s="102" t="s">
        <v>75</v>
      </c>
      <c r="E145" s="101" t="s">
        <v>76</v>
      </c>
      <c r="F145" s="103">
        <v>43641.685057870367</v>
      </c>
      <c r="G145" s="103">
        <v>44193</v>
      </c>
      <c r="H145" s="101" t="s">
        <v>77</v>
      </c>
      <c r="I145" s="117">
        <v>500500000</v>
      </c>
      <c r="J145" s="117">
        <v>448646370</v>
      </c>
      <c r="K145" s="117">
        <v>474240153.32981884</v>
      </c>
      <c r="L145" s="117">
        <v>500500000</v>
      </c>
      <c r="M145" s="104">
        <v>9.4753277388599996E-3</v>
      </c>
      <c r="N145" s="135">
        <v>7.4999999302999998E-2</v>
      </c>
      <c r="O145" s="101" t="s">
        <v>78</v>
      </c>
      <c r="P145" s="135">
        <v>2.759368735E-3</v>
      </c>
      <c r="Q145" s="143"/>
      <c r="R145" s="106"/>
    </row>
    <row r="146" spans="2:18">
      <c r="B146" s="100" t="s">
        <v>74</v>
      </c>
      <c r="C146" s="101" t="s">
        <v>196</v>
      </c>
      <c r="D146" s="102" t="s">
        <v>75</v>
      </c>
      <c r="E146" s="101" t="s">
        <v>76</v>
      </c>
      <c r="F146" s="103">
        <v>43392.68304398148</v>
      </c>
      <c r="G146" s="103">
        <v>43983</v>
      </c>
      <c r="H146" s="101" t="s">
        <v>77</v>
      </c>
      <c r="I146" s="117">
        <v>590960233</v>
      </c>
      <c r="J146" s="117">
        <v>524930685</v>
      </c>
      <c r="K146" s="117">
        <v>44825391.032111496</v>
      </c>
      <c r="L146" s="117">
        <v>590960233</v>
      </c>
      <c r="M146" s="104">
        <v>7.5851789222000003E-4</v>
      </c>
      <c r="N146" s="135">
        <v>8.0000000591999992E-2</v>
      </c>
      <c r="O146" s="101" t="s">
        <v>78</v>
      </c>
      <c r="P146" s="135">
        <v>2.6081676500000001E-4</v>
      </c>
      <c r="Q146" s="143"/>
      <c r="R146" s="106"/>
    </row>
    <row r="147" spans="2:18">
      <c r="B147" s="100" t="s">
        <v>74</v>
      </c>
      <c r="C147" s="101" t="s">
        <v>196</v>
      </c>
      <c r="D147" s="102" t="s">
        <v>75</v>
      </c>
      <c r="E147" s="101" t="s">
        <v>76</v>
      </c>
      <c r="F147" s="103">
        <v>43095.696550925924</v>
      </c>
      <c r="G147" s="103">
        <v>44193</v>
      </c>
      <c r="H147" s="101" t="s">
        <v>77</v>
      </c>
      <c r="I147" s="117">
        <v>613421027</v>
      </c>
      <c r="J147" s="117">
        <v>500500000</v>
      </c>
      <c r="K147" s="117">
        <v>35860525.436841719</v>
      </c>
      <c r="L147" s="117">
        <v>613421027</v>
      </c>
      <c r="M147" s="104">
        <v>5.8459889469999993E-4</v>
      </c>
      <c r="N147" s="135">
        <v>7.4992980010000002E-2</v>
      </c>
      <c r="O147" s="101" t="s">
        <v>78</v>
      </c>
      <c r="P147" s="135">
        <v>2.0865464899999999E-4</v>
      </c>
      <c r="Q147" s="143"/>
      <c r="R147" s="106"/>
    </row>
    <row r="148" spans="2:18">
      <c r="B148" s="100" t="s">
        <v>74</v>
      </c>
      <c r="C148" s="101" t="s">
        <v>196</v>
      </c>
      <c r="D148" s="102" t="s">
        <v>75</v>
      </c>
      <c r="E148" s="101" t="s">
        <v>76</v>
      </c>
      <c r="F148" s="103">
        <v>43055.678240740737</v>
      </c>
      <c r="G148" s="103">
        <v>43983</v>
      </c>
      <c r="H148" s="101" t="s">
        <v>77</v>
      </c>
      <c r="I148" s="117">
        <v>636005233</v>
      </c>
      <c r="J148" s="117">
        <v>532155451</v>
      </c>
      <c r="K148" s="117">
        <v>44825391.033267811</v>
      </c>
      <c r="L148" s="117">
        <v>636005233</v>
      </c>
      <c r="M148" s="104">
        <v>7.0479594675000004E-4</v>
      </c>
      <c r="N148" s="135">
        <v>8.0000000427999998E-2</v>
      </c>
      <c r="O148" s="101" t="s">
        <v>78</v>
      </c>
      <c r="P148" s="135">
        <v>2.6081676500000001E-4</v>
      </c>
      <c r="Q148" s="143"/>
      <c r="R148" s="106"/>
    </row>
    <row r="149" spans="2:18">
      <c r="B149" s="100" t="s">
        <v>74</v>
      </c>
      <c r="C149" s="101" t="s">
        <v>196</v>
      </c>
      <c r="D149" s="102" t="s">
        <v>75</v>
      </c>
      <c r="E149" s="101" t="s">
        <v>76</v>
      </c>
      <c r="F149" s="103">
        <v>43643.670011574075</v>
      </c>
      <c r="G149" s="103">
        <v>43983</v>
      </c>
      <c r="H149" s="101" t="s">
        <v>77</v>
      </c>
      <c r="I149" s="117">
        <v>500500000</v>
      </c>
      <c r="J149" s="117">
        <v>465875235</v>
      </c>
      <c r="K149" s="117">
        <v>493999628.1728189</v>
      </c>
      <c r="L149" s="117">
        <v>500500000</v>
      </c>
      <c r="M149" s="104">
        <v>9.8701224410200003E-3</v>
      </c>
      <c r="N149" s="135">
        <v>7.9999999512E-2</v>
      </c>
      <c r="O149" s="101" t="s">
        <v>78</v>
      </c>
      <c r="P149" s="135">
        <v>2.874339339E-3</v>
      </c>
      <c r="Q149" s="143"/>
      <c r="R149" s="106"/>
    </row>
    <row r="150" spans="2:18">
      <c r="B150" s="100" t="s">
        <v>74</v>
      </c>
      <c r="C150" s="101" t="s">
        <v>196</v>
      </c>
      <c r="D150" s="102" t="s">
        <v>75</v>
      </c>
      <c r="E150" s="101" t="s">
        <v>76</v>
      </c>
      <c r="F150" s="103">
        <v>43643.656307870369</v>
      </c>
      <c r="G150" s="103">
        <v>43983</v>
      </c>
      <c r="H150" s="101" t="s">
        <v>77</v>
      </c>
      <c r="I150" s="117">
        <v>500500000</v>
      </c>
      <c r="J150" s="117">
        <v>465875235</v>
      </c>
      <c r="K150" s="117">
        <v>493999628.1728189</v>
      </c>
      <c r="L150" s="117">
        <v>500500000</v>
      </c>
      <c r="M150" s="104">
        <v>9.8701224410200003E-3</v>
      </c>
      <c r="N150" s="135">
        <v>7.9999999512E-2</v>
      </c>
      <c r="O150" s="101" t="s">
        <v>78</v>
      </c>
      <c r="P150" s="135">
        <v>2.874339339E-3</v>
      </c>
      <c r="Q150" s="143"/>
      <c r="R150" s="106"/>
    </row>
    <row r="151" spans="2:18" ht="15.75">
      <c r="B151" s="107" t="s">
        <v>109</v>
      </c>
      <c r="C151" s="108"/>
      <c r="D151" s="137"/>
      <c r="E151" s="108"/>
      <c r="F151" s="138"/>
      <c r="G151" s="138"/>
      <c r="H151" s="108"/>
      <c r="I151" s="118">
        <v>19871138958</v>
      </c>
      <c r="J151" s="118">
        <v>17600994866</v>
      </c>
      <c r="K151" s="118">
        <v>9526504303.0574131</v>
      </c>
      <c r="L151" s="118">
        <v>19871138958</v>
      </c>
      <c r="M151" s="139"/>
      <c r="N151" s="140"/>
      <c r="O151" s="108"/>
      <c r="P151" s="140">
        <v>5.5430013551999995E-2</v>
      </c>
      <c r="Q151" s="141"/>
      <c r="R151" s="142"/>
    </row>
    <row r="152" spans="2:18">
      <c r="B152" s="100" t="s">
        <v>74</v>
      </c>
      <c r="C152" s="101" t="s">
        <v>90</v>
      </c>
      <c r="D152" s="102" t="s">
        <v>75</v>
      </c>
      <c r="E152" s="101" t="s">
        <v>76</v>
      </c>
      <c r="F152" s="103">
        <v>43616.664571759262</v>
      </c>
      <c r="G152" s="103">
        <v>44419</v>
      </c>
      <c r="H152" s="101" t="s">
        <v>77</v>
      </c>
      <c r="I152" s="117">
        <v>184256096</v>
      </c>
      <c r="J152" s="117">
        <v>155501075</v>
      </c>
      <c r="K152" s="117">
        <v>152906569.19213209</v>
      </c>
      <c r="L152" s="117">
        <v>184256096</v>
      </c>
      <c r="M152" s="104">
        <v>8.2985894367400004E-3</v>
      </c>
      <c r="N152" s="135">
        <v>8.8370563515E-2</v>
      </c>
      <c r="O152" s="101" t="s">
        <v>78</v>
      </c>
      <c r="P152" s="135">
        <v>8.8968764800000002E-4</v>
      </c>
      <c r="Q152" s="143"/>
      <c r="R152" s="106"/>
    </row>
    <row r="153" spans="2:18">
      <c r="B153" s="100" t="s">
        <v>74</v>
      </c>
      <c r="C153" s="101" t="s">
        <v>90</v>
      </c>
      <c r="D153" s="102" t="s">
        <v>75</v>
      </c>
      <c r="E153" s="101" t="s">
        <v>76</v>
      </c>
      <c r="F153" s="103">
        <v>43903.560671296298</v>
      </c>
      <c r="G153" s="103">
        <v>44270</v>
      </c>
      <c r="H153" s="101" t="s">
        <v>77</v>
      </c>
      <c r="I153" s="117">
        <v>216526029</v>
      </c>
      <c r="J153" s="117">
        <v>200632956</v>
      </c>
      <c r="K153" s="117">
        <v>201408382.99164021</v>
      </c>
      <c r="L153" s="117">
        <v>216526029</v>
      </c>
      <c r="M153" s="104">
        <v>9.3018092984899995E-3</v>
      </c>
      <c r="N153" s="135">
        <v>8.1361280043E-2</v>
      </c>
      <c r="O153" s="101" t="s">
        <v>78</v>
      </c>
      <c r="P153" s="135">
        <v>1.1718956969999999E-3</v>
      </c>
      <c r="Q153" s="143"/>
      <c r="R153" s="106"/>
    </row>
    <row r="154" spans="2:18">
      <c r="B154" s="100" t="s">
        <v>74</v>
      </c>
      <c r="C154" s="101" t="s">
        <v>90</v>
      </c>
      <c r="D154" s="102" t="s">
        <v>75</v>
      </c>
      <c r="E154" s="101" t="s">
        <v>76</v>
      </c>
      <c r="F154" s="103">
        <v>43913.64707175926</v>
      </c>
      <c r="G154" s="103">
        <v>44419</v>
      </c>
      <c r="H154" s="101" t="s">
        <v>77</v>
      </c>
      <c r="I154" s="117">
        <v>170719110</v>
      </c>
      <c r="J154" s="117">
        <v>151661008</v>
      </c>
      <c r="K154" s="117">
        <v>151957903.97359517</v>
      </c>
      <c r="L154" s="117">
        <v>170719110</v>
      </c>
      <c r="M154" s="104">
        <v>8.90104827594E-3</v>
      </c>
      <c r="N154" s="135">
        <v>9.3331553383999996E-2</v>
      </c>
      <c r="O154" s="101" t="s">
        <v>78</v>
      </c>
      <c r="P154" s="135">
        <v>8.8416783400000008E-4</v>
      </c>
      <c r="Q154" s="143"/>
      <c r="R154" s="106"/>
    </row>
    <row r="155" spans="2:18" ht="15.75">
      <c r="B155" s="107" t="s">
        <v>91</v>
      </c>
      <c r="C155" s="108"/>
      <c r="D155" s="137"/>
      <c r="E155" s="108"/>
      <c r="F155" s="138"/>
      <c r="G155" s="138"/>
      <c r="H155" s="108"/>
      <c r="I155" s="118">
        <v>571501235</v>
      </c>
      <c r="J155" s="118">
        <v>507795039</v>
      </c>
      <c r="K155" s="118">
        <v>506272856.15736747</v>
      </c>
      <c r="L155" s="118">
        <v>571501235</v>
      </c>
      <c r="M155" s="139"/>
      <c r="N155" s="140"/>
      <c r="O155" s="108"/>
      <c r="P155" s="140">
        <v>2.9457511790000001E-3</v>
      </c>
      <c r="Q155" s="141"/>
      <c r="R155" s="142"/>
    </row>
    <row r="156" spans="2:18">
      <c r="B156" s="100" t="s">
        <v>74</v>
      </c>
      <c r="C156" s="101" t="s">
        <v>128</v>
      </c>
      <c r="D156" s="102" t="s">
        <v>75</v>
      </c>
      <c r="E156" s="101" t="s">
        <v>76</v>
      </c>
      <c r="F156" s="103">
        <v>43815.701296296298</v>
      </c>
      <c r="G156" s="103">
        <v>43941</v>
      </c>
      <c r="H156" s="101" t="s">
        <v>77</v>
      </c>
      <c r="I156" s="117">
        <v>156204452</v>
      </c>
      <c r="J156" s="117">
        <v>151823012</v>
      </c>
      <c r="K156" s="117">
        <v>152299559.47478282</v>
      </c>
      <c r="L156" s="117">
        <v>156204452</v>
      </c>
      <c r="M156" s="104">
        <v>9.7500140056700005E-3</v>
      </c>
      <c r="N156" s="135">
        <v>8.5087619095000011E-2</v>
      </c>
      <c r="O156" s="101" t="s">
        <v>78</v>
      </c>
      <c r="P156" s="135">
        <v>8.8615575800000002E-4</v>
      </c>
      <c r="Q156" s="143"/>
      <c r="R156" s="106"/>
    </row>
    <row r="157" spans="2:18">
      <c r="B157" s="100" t="s">
        <v>74</v>
      </c>
      <c r="C157" s="101" t="s">
        <v>128</v>
      </c>
      <c r="D157" s="102" t="s">
        <v>75</v>
      </c>
      <c r="E157" s="101" t="s">
        <v>76</v>
      </c>
      <c r="F157" s="103">
        <v>43523.470451388886</v>
      </c>
      <c r="G157" s="103">
        <v>44361</v>
      </c>
      <c r="H157" s="101" t="s">
        <v>77</v>
      </c>
      <c r="I157" s="117">
        <v>661480134</v>
      </c>
      <c r="J157" s="117">
        <v>558334963</v>
      </c>
      <c r="K157" s="117">
        <v>528074983.47396004</v>
      </c>
      <c r="L157" s="117">
        <v>661480134</v>
      </c>
      <c r="M157" s="104">
        <v>7.9832326978699995E-3</v>
      </c>
      <c r="N157" s="135">
        <v>8.7747961972999999E-2</v>
      </c>
      <c r="O157" s="101" t="s">
        <v>78</v>
      </c>
      <c r="P157" s="135">
        <v>3.0726069669999999E-3</v>
      </c>
      <c r="Q157" s="143"/>
      <c r="R157" s="106"/>
    </row>
    <row r="158" spans="2:18">
      <c r="B158" s="100" t="s">
        <v>74</v>
      </c>
      <c r="C158" s="101" t="s">
        <v>128</v>
      </c>
      <c r="D158" s="102" t="s">
        <v>75</v>
      </c>
      <c r="E158" s="101" t="s">
        <v>76</v>
      </c>
      <c r="F158" s="103">
        <v>43887.703113425923</v>
      </c>
      <c r="G158" s="103">
        <v>44946</v>
      </c>
      <c r="H158" s="101" t="s">
        <v>77</v>
      </c>
      <c r="I158" s="117">
        <v>672684931</v>
      </c>
      <c r="J158" s="117">
        <v>535852644</v>
      </c>
      <c r="K158" s="117">
        <v>527042331.34970677</v>
      </c>
      <c r="L158" s="117">
        <v>672684931</v>
      </c>
      <c r="M158" s="104">
        <v>7.8349061657499997E-3</v>
      </c>
      <c r="N158" s="135">
        <v>9.5222947773000013E-2</v>
      </c>
      <c r="O158" s="101" t="s">
        <v>78</v>
      </c>
      <c r="P158" s="135">
        <v>3.0665984750000001E-3</v>
      </c>
      <c r="Q158" s="143"/>
      <c r="R158" s="106"/>
    </row>
    <row r="159" spans="2:18">
      <c r="B159" s="100" t="s">
        <v>74</v>
      </c>
      <c r="C159" s="101" t="s">
        <v>128</v>
      </c>
      <c r="D159" s="102" t="s">
        <v>75</v>
      </c>
      <c r="E159" s="101" t="s">
        <v>76</v>
      </c>
      <c r="F159" s="103">
        <v>43706.677268518521</v>
      </c>
      <c r="G159" s="103">
        <v>43985</v>
      </c>
      <c r="H159" s="101" t="s">
        <v>77</v>
      </c>
      <c r="I159" s="117">
        <v>267739726</v>
      </c>
      <c r="J159" s="117">
        <v>253088434</v>
      </c>
      <c r="K159" s="117">
        <v>255474018.44853306</v>
      </c>
      <c r="L159" s="117">
        <v>267739726</v>
      </c>
      <c r="M159" s="104">
        <v>9.5418794313899997E-3</v>
      </c>
      <c r="N159" s="135">
        <v>7.8216621914000001E-2</v>
      </c>
      <c r="O159" s="101" t="s">
        <v>78</v>
      </c>
      <c r="P159" s="135">
        <v>1.486476871E-3</v>
      </c>
      <c r="Q159" s="143"/>
      <c r="R159" s="106"/>
    </row>
    <row r="160" spans="2:18">
      <c r="B160" s="100" t="s">
        <v>74</v>
      </c>
      <c r="C160" s="101" t="s">
        <v>128</v>
      </c>
      <c r="D160" s="102" t="s">
        <v>75</v>
      </c>
      <c r="E160" s="101" t="s">
        <v>76</v>
      </c>
      <c r="F160" s="103">
        <v>43523.468738425923</v>
      </c>
      <c r="G160" s="103">
        <v>44361</v>
      </c>
      <c r="H160" s="101" t="s">
        <v>77</v>
      </c>
      <c r="I160" s="117">
        <v>661480134</v>
      </c>
      <c r="J160" s="117">
        <v>558334963</v>
      </c>
      <c r="K160" s="117">
        <v>528074983.47396004</v>
      </c>
      <c r="L160" s="117">
        <v>661480134</v>
      </c>
      <c r="M160" s="104">
        <v>7.9832326978699995E-3</v>
      </c>
      <c r="N160" s="135">
        <v>8.7747961972999999E-2</v>
      </c>
      <c r="O160" s="101" t="s">
        <v>78</v>
      </c>
      <c r="P160" s="135">
        <v>3.0726069669999999E-3</v>
      </c>
      <c r="Q160" s="143"/>
      <c r="R160" s="106"/>
    </row>
    <row r="161" spans="2:18">
      <c r="B161" s="100" t="s">
        <v>123</v>
      </c>
      <c r="C161" s="101" t="s">
        <v>128</v>
      </c>
      <c r="D161" s="102" t="s">
        <v>75</v>
      </c>
      <c r="E161" s="101" t="s">
        <v>76</v>
      </c>
      <c r="F161" s="103">
        <v>43913.646539351852</v>
      </c>
      <c r="G161" s="103">
        <v>44988</v>
      </c>
      <c r="H161" s="101" t="s">
        <v>77</v>
      </c>
      <c r="I161" s="117">
        <v>168893152</v>
      </c>
      <c r="J161" s="117">
        <v>132230479</v>
      </c>
      <c r="K161" s="117">
        <v>132499750.79767297</v>
      </c>
      <c r="L161" s="117">
        <v>168893152</v>
      </c>
      <c r="M161" s="104">
        <v>7.8451819525300007E-3</v>
      </c>
      <c r="N161" s="135">
        <v>9.7259235351999998E-2</v>
      </c>
      <c r="O161" s="101" t="s">
        <v>78</v>
      </c>
      <c r="P161" s="135">
        <v>7.7095047099999992E-4</v>
      </c>
      <c r="Q161" s="143"/>
      <c r="R161" s="106"/>
    </row>
    <row r="162" spans="2:18">
      <c r="B162" s="100" t="s">
        <v>74</v>
      </c>
      <c r="C162" s="101" t="s">
        <v>128</v>
      </c>
      <c r="D162" s="102" t="s">
        <v>75</v>
      </c>
      <c r="E162" s="101" t="s">
        <v>76</v>
      </c>
      <c r="F162" s="103">
        <v>43816.672789351855</v>
      </c>
      <c r="G162" s="103">
        <v>44098</v>
      </c>
      <c r="H162" s="101" t="s">
        <v>77</v>
      </c>
      <c r="I162" s="117">
        <v>32128767</v>
      </c>
      <c r="J162" s="117">
        <v>30283225</v>
      </c>
      <c r="K162" s="117">
        <v>29898509.051214833</v>
      </c>
      <c r="L162" s="117">
        <v>32128767</v>
      </c>
      <c r="M162" s="104">
        <v>9.3058376784899994E-3</v>
      </c>
      <c r="N162" s="135">
        <v>8.2432150449E-2</v>
      </c>
      <c r="O162" s="101" t="s">
        <v>78</v>
      </c>
      <c r="P162" s="135">
        <v>1.73964626E-4</v>
      </c>
      <c r="Q162" s="143"/>
      <c r="R162" s="106"/>
    </row>
    <row r="163" spans="2:18">
      <c r="B163" s="100" t="s">
        <v>74</v>
      </c>
      <c r="C163" s="101" t="s">
        <v>128</v>
      </c>
      <c r="D163" s="102" t="s">
        <v>75</v>
      </c>
      <c r="E163" s="101" t="s">
        <v>76</v>
      </c>
      <c r="F163" s="103">
        <v>43581.690520833334</v>
      </c>
      <c r="G163" s="103">
        <v>43984</v>
      </c>
      <c r="H163" s="101" t="s">
        <v>77</v>
      </c>
      <c r="I163" s="117">
        <v>252831904</v>
      </c>
      <c r="J163" s="117">
        <v>234693027</v>
      </c>
      <c r="K163" s="117">
        <v>249906494.01257652</v>
      </c>
      <c r="L163" s="117">
        <v>252831904</v>
      </c>
      <c r="M163" s="104">
        <v>9.8842942705700005E-3</v>
      </c>
      <c r="N163" s="135">
        <v>6.9751842622000002E-2</v>
      </c>
      <c r="O163" s="101" t="s">
        <v>78</v>
      </c>
      <c r="P163" s="135">
        <v>1.4540822019999998E-3</v>
      </c>
      <c r="Q163" s="143"/>
      <c r="R163" s="106"/>
    </row>
    <row r="164" spans="2:18">
      <c r="B164" s="100" t="s">
        <v>74</v>
      </c>
      <c r="C164" s="101" t="s">
        <v>128</v>
      </c>
      <c r="D164" s="102" t="s">
        <v>75</v>
      </c>
      <c r="E164" s="101" t="s">
        <v>76</v>
      </c>
      <c r="F164" s="103">
        <v>43887.705983796295</v>
      </c>
      <c r="G164" s="103">
        <v>44946</v>
      </c>
      <c r="H164" s="101" t="s">
        <v>77</v>
      </c>
      <c r="I164" s="117">
        <v>672684931</v>
      </c>
      <c r="J164" s="117">
        <v>535852644</v>
      </c>
      <c r="K164" s="117">
        <v>527042331.34970677</v>
      </c>
      <c r="L164" s="117">
        <v>672684931</v>
      </c>
      <c r="M164" s="104">
        <v>7.8349061657499997E-3</v>
      </c>
      <c r="N164" s="135">
        <v>9.5222947773000013E-2</v>
      </c>
      <c r="O164" s="101" t="s">
        <v>78</v>
      </c>
      <c r="P164" s="135">
        <v>3.0665984750000001E-3</v>
      </c>
      <c r="Q164" s="143"/>
      <c r="R164" s="106"/>
    </row>
    <row r="165" spans="2:18">
      <c r="B165" s="100" t="s">
        <v>74</v>
      </c>
      <c r="C165" s="101" t="s">
        <v>128</v>
      </c>
      <c r="D165" s="102" t="s">
        <v>75</v>
      </c>
      <c r="E165" s="101" t="s">
        <v>76</v>
      </c>
      <c r="F165" s="103">
        <v>43795.646168981482</v>
      </c>
      <c r="G165" s="103">
        <v>44783</v>
      </c>
      <c r="H165" s="101" t="s">
        <v>77</v>
      </c>
      <c r="I165" s="117">
        <v>1318849315</v>
      </c>
      <c r="J165" s="117">
        <v>1068724474</v>
      </c>
      <c r="K165" s="117">
        <v>1048191287.0791821</v>
      </c>
      <c r="L165" s="117">
        <v>1318849315</v>
      </c>
      <c r="M165" s="104">
        <v>7.9477714031299992E-3</v>
      </c>
      <c r="N165" s="135">
        <v>9.3083318666999995E-2</v>
      </c>
      <c r="O165" s="101" t="s">
        <v>78</v>
      </c>
      <c r="P165" s="135">
        <v>6.0989063150000003E-3</v>
      </c>
      <c r="Q165" s="143"/>
      <c r="R165" s="106"/>
    </row>
    <row r="166" spans="2:18">
      <c r="B166" s="100" t="s">
        <v>74</v>
      </c>
      <c r="C166" s="101" t="s">
        <v>128</v>
      </c>
      <c r="D166" s="102" t="s">
        <v>75</v>
      </c>
      <c r="E166" s="101" t="s">
        <v>76</v>
      </c>
      <c r="F166" s="103">
        <v>43523.469699074078</v>
      </c>
      <c r="G166" s="103">
        <v>44361</v>
      </c>
      <c r="H166" s="101" t="s">
        <v>77</v>
      </c>
      <c r="I166" s="117">
        <v>661480134</v>
      </c>
      <c r="J166" s="117">
        <v>558334963</v>
      </c>
      <c r="K166" s="117">
        <v>528074983.47396004</v>
      </c>
      <c r="L166" s="117">
        <v>661480134</v>
      </c>
      <c r="M166" s="104">
        <v>7.9832326978699995E-3</v>
      </c>
      <c r="N166" s="135">
        <v>8.7747961972999999E-2</v>
      </c>
      <c r="O166" s="101" t="s">
        <v>78</v>
      </c>
      <c r="P166" s="135">
        <v>3.0726069669999999E-3</v>
      </c>
      <c r="Q166" s="143"/>
      <c r="R166" s="106"/>
    </row>
    <row r="167" spans="2:18">
      <c r="B167" s="100" t="s">
        <v>74</v>
      </c>
      <c r="C167" s="101" t="s">
        <v>128</v>
      </c>
      <c r="D167" s="102" t="s">
        <v>75</v>
      </c>
      <c r="E167" s="101" t="s">
        <v>76</v>
      </c>
      <c r="F167" s="103">
        <v>43887.701574074075</v>
      </c>
      <c r="G167" s="103">
        <v>44946</v>
      </c>
      <c r="H167" s="101" t="s">
        <v>77</v>
      </c>
      <c r="I167" s="117">
        <v>672684931</v>
      </c>
      <c r="J167" s="117">
        <v>535852644</v>
      </c>
      <c r="K167" s="117">
        <v>527042331.34970677</v>
      </c>
      <c r="L167" s="117">
        <v>672684931</v>
      </c>
      <c r="M167" s="104">
        <v>7.8349061657499997E-3</v>
      </c>
      <c r="N167" s="135">
        <v>9.5222947773000013E-2</v>
      </c>
      <c r="O167" s="101" t="s">
        <v>78</v>
      </c>
      <c r="P167" s="135">
        <v>3.0665984750000001E-3</v>
      </c>
      <c r="Q167" s="143"/>
      <c r="R167" s="106"/>
    </row>
    <row r="168" spans="2:18">
      <c r="B168" s="100" t="s">
        <v>74</v>
      </c>
      <c r="C168" s="101" t="s">
        <v>128</v>
      </c>
      <c r="D168" s="102" t="s">
        <v>75</v>
      </c>
      <c r="E168" s="101" t="s">
        <v>76</v>
      </c>
      <c r="F168" s="103">
        <v>43671.696435185186</v>
      </c>
      <c r="G168" s="103">
        <v>44435</v>
      </c>
      <c r="H168" s="101" t="s">
        <v>77</v>
      </c>
      <c r="I168" s="117">
        <v>164899680</v>
      </c>
      <c r="J168" s="117">
        <v>140168486</v>
      </c>
      <c r="K168" s="117">
        <v>139872451.56648317</v>
      </c>
      <c r="L168" s="117">
        <v>164899680</v>
      </c>
      <c r="M168" s="104">
        <v>8.482275500260001E-3</v>
      </c>
      <c r="N168" s="135">
        <v>8.774796281000001E-2</v>
      </c>
      <c r="O168" s="101" t="s">
        <v>78</v>
      </c>
      <c r="P168" s="135">
        <v>8.1384856800000005E-4</v>
      </c>
      <c r="Q168" s="143"/>
      <c r="R168" s="106"/>
    </row>
    <row r="169" spans="2:18">
      <c r="B169" s="100" t="s">
        <v>74</v>
      </c>
      <c r="C169" s="101" t="s">
        <v>128</v>
      </c>
      <c r="D169" s="102" t="s">
        <v>75</v>
      </c>
      <c r="E169" s="101" t="s">
        <v>76</v>
      </c>
      <c r="F169" s="103">
        <v>43887.706400462965</v>
      </c>
      <c r="G169" s="103">
        <v>44946</v>
      </c>
      <c r="H169" s="101" t="s">
        <v>77</v>
      </c>
      <c r="I169" s="117">
        <v>672684931</v>
      </c>
      <c r="J169" s="117">
        <v>535852644</v>
      </c>
      <c r="K169" s="117">
        <v>527042331.34970677</v>
      </c>
      <c r="L169" s="117">
        <v>672684931</v>
      </c>
      <c r="M169" s="104">
        <v>7.8349061657499997E-3</v>
      </c>
      <c r="N169" s="135">
        <v>9.5222947773000013E-2</v>
      </c>
      <c r="O169" s="101" t="s">
        <v>78</v>
      </c>
      <c r="P169" s="135">
        <v>3.0665984750000001E-3</v>
      </c>
      <c r="Q169" s="143"/>
      <c r="R169" s="106"/>
    </row>
    <row r="170" spans="2:18">
      <c r="B170" s="100" t="s">
        <v>74</v>
      </c>
      <c r="C170" s="101" t="s">
        <v>128</v>
      </c>
      <c r="D170" s="102" t="s">
        <v>75</v>
      </c>
      <c r="E170" s="101" t="s">
        <v>76</v>
      </c>
      <c r="F170" s="103">
        <v>43811.650752314818</v>
      </c>
      <c r="G170" s="103">
        <v>44459</v>
      </c>
      <c r="H170" s="101" t="s">
        <v>77</v>
      </c>
      <c r="I170" s="117">
        <v>2454958900</v>
      </c>
      <c r="J170" s="117">
        <v>2124949008</v>
      </c>
      <c r="K170" s="117">
        <v>2068455279.8720748</v>
      </c>
      <c r="L170" s="117">
        <v>2454958900</v>
      </c>
      <c r="M170" s="104">
        <v>8.4256208112999994E-3</v>
      </c>
      <c r="N170" s="135">
        <v>9.3990993190999989E-2</v>
      </c>
      <c r="O170" s="101" t="s">
        <v>78</v>
      </c>
      <c r="P170" s="135">
        <v>1.2035317526000001E-2</v>
      </c>
      <c r="Q170" s="143"/>
      <c r="R170" s="106"/>
    </row>
    <row r="171" spans="2:18">
      <c r="B171" s="100" t="s">
        <v>74</v>
      </c>
      <c r="C171" s="101" t="s">
        <v>128</v>
      </c>
      <c r="D171" s="102" t="s">
        <v>75</v>
      </c>
      <c r="E171" s="101" t="s">
        <v>76</v>
      </c>
      <c r="F171" s="103">
        <v>43523.470127314817</v>
      </c>
      <c r="G171" s="103">
        <v>44361</v>
      </c>
      <c r="H171" s="101" t="s">
        <v>77</v>
      </c>
      <c r="I171" s="117">
        <v>661480134</v>
      </c>
      <c r="J171" s="117">
        <v>558334963</v>
      </c>
      <c r="K171" s="117">
        <v>528074983.47396004</v>
      </c>
      <c r="L171" s="117">
        <v>661480134</v>
      </c>
      <c r="M171" s="104">
        <v>7.9832326978699995E-3</v>
      </c>
      <c r="N171" s="135">
        <v>8.7747961972999999E-2</v>
      </c>
      <c r="O171" s="101" t="s">
        <v>78</v>
      </c>
      <c r="P171" s="135">
        <v>3.0726069669999999E-3</v>
      </c>
      <c r="Q171" s="143"/>
      <c r="R171" s="106"/>
    </row>
    <row r="172" spans="2:18">
      <c r="B172" s="100" t="s">
        <v>74</v>
      </c>
      <c r="C172" s="101" t="s">
        <v>128</v>
      </c>
      <c r="D172" s="102" t="s">
        <v>75</v>
      </c>
      <c r="E172" s="101" t="s">
        <v>76</v>
      </c>
      <c r="F172" s="103">
        <v>43887.702314814815</v>
      </c>
      <c r="G172" s="103">
        <v>44946</v>
      </c>
      <c r="H172" s="101" t="s">
        <v>77</v>
      </c>
      <c r="I172" s="117">
        <v>672684931</v>
      </c>
      <c r="J172" s="117">
        <v>535852644</v>
      </c>
      <c r="K172" s="117">
        <v>527042331.34970677</v>
      </c>
      <c r="L172" s="117">
        <v>672684931</v>
      </c>
      <c r="M172" s="104">
        <v>7.8349061657499997E-3</v>
      </c>
      <c r="N172" s="135">
        <v>9.5222947773000013E-2</v>
      </c>
      <c r="O172" s="101" t="s">
        <v>78</v>
      </c>
      <c r="P172" s="135">
        <v>3.0665984750000001E-3</v>
      </c>
      <c r="Q172" s="143"/>
      <c r="R172" s="106"/>
    </row>
    <row r="173" spans="2:18">
      <c r="B173" s="100" t="s">
        <v>74</v>
      </c>
      <c r="C173" s="101" t="s">
        <v>128</v>
      </c>
      <c r="D173" s="102" t="s">
        <v>75</v>
      </c>
      <c r="E173" s="101" t="s">
        <v>76</v>
      </c>
      <c r="F173" s="103">
        <v>43706.676666666666</v>
      </c>
      <c r="G173" s="103">
        <v>44039</v>
      </c>
      <c r="H173" s="101" t="s">
        <v>77</v>
      </c>
      <c r="I173" s="117">
        <v>152703561</v>
      </c>
      <c r="J173" s="117">
        <v>143215691</v>
      </c>
      <c r="K173" s="117">
        <v>143200937.41395798</v>
      </c>
      <c r="L173" s="117">
        <v>152703561</v>
      </c>
      <c r="M173" s="104">
        <v>9.3777077938599993E-3</v>
      </c>
      <c r="N173" s="135">
        <v>7.7344719310000004E-2</v>
      </c>
      <c r="O173" s="101" t="s">
        <v>78</v>
      </c>
      <c r="P173" s="135">
        <v>8.3321538E-4</v>
      </c>
      <c r="Q173" s="143"/>
      <c r="R173" s="106"/>
    </row>
    <row r="174" spans="2:18">
      <c r="B174" s="100" t="s">
        <v>74</v>
      </c>
      <c r="C174" s="101" t="s">
        <v>128</v>
      </c>
      <c r="D174" s="102" t="s">
        <v>75</v>
      </c>
      <c r="E174" s="101" t="s">
        <v>76</v>
      </c>
      <c r="F174" s="103">
        <v>43523.460868055554</v>
      </c>
      <c r="G174" s="103">
        <v>44361</v>
      </c>
      <c r="H174" s="101" t="s">
        <v>77</v>
      </c>
      <c r="I174" s="117">
        <v>661480134</v>
      </c>
      <c r="J174" s="117">
        <v>558334963</v>
      </c>
      <c r="K174" s="117">
        <v>528074983.47396004</v>
      </c>
      <c r="L174" s="117">
        <v>661480134</v>
      </c>
      <c r="M174" s="104">
        <v>7.9832326978699995E-3</v>
      </c>
      <c r="N174" s="135">
        <v>8.7747961972999999E-2</v>
      </c>
      <c r="O174" s="101" t="s">
        <v>78</v>
      </c>
      <c r="P174" s="135">
        <v>3.0726069669999999E-3</v>
      </c>
      <c r="Q174" s="143"/>
      <c r="R174" s="106"/>
    </row>
    <row r="175" spans="2:18">
      <c r="B175" s="100" t="s">
        <v>74</v>
      </c>
      <c r="C175" s="101" t="s">
        <v>128</v>
      </c>
      <c r="D175" s="102" t="s">
        <v>75</v>
      </c>
      <c r="E175" s="101" t="s">
        <v>76</v>
      </c>
      <c r="F175" s="103">
        <v>43887.70722222222</v>
      </c>
      <c r="G175" s="103">
        <v>44946</v>
      </c>
      <c r="H175" s="101" t="s">
        <v>77</v>
      </c>
      <c r="I175" s="117">
        <v>672684931</v>
      </c>
      <c r="J175" s="117">
        <v>535852644</v>
      </c>
      <c r="K175" s="117">
        <v>527042331.34970677</v>
      </c>
      <c r="L175" s="117">
        <v>672684931</v>
      </c>
      <c r="M175" s="104">
        <v>7.8349061657499997E-3</v>
      </c>
      <c r="N175" s="135">
        <v>9.5222947773000013E-2</v>
      </c>
      <c r="O175" s="101" t="s">
        <v>78</v>
      </c>
      <c r="P175" s="135">
        <v>3.0665984750000001E-3</v>
      </c>
      <c r="Q175" s="143"/>
      <c r="R175" s="106"/>
    </row>
    <row r="176" spans="2:18" ht="15.75">
      <c r="B176" s="107" t="s">
        <v>129</v>
      </c>
      <c r="C176" s="108"/>
      <c r="D176" s="137"/>
      <c r="E176" s="108"/>
      <c r="F176" s="138"/>
      <c r="G176" s="138"/>
      <c r="H176" s="108"/>
      <c r="I176" s="118">
        <v>12312719713</v>
      </c>
      <c r="J176" s="118">
        <v>10285966515</v>
      </c>
      <c r="K176" s="118">
        <v>10022427193.184521</v>
      </c>
      <c r="L176" s="118">
        <v>12312719713</v>
      </c>
      <c r="M176" s="139"/>
      <c r="N176" s="140"/>
      <c r="O176" s="108"/>
      <c r="P176" s="140">
        <v>5.8315543402E-2</v>
      </c>
      <c r="Q176" s="141"/>
      <c r="R176" s="142"/>
    </row>
    <row r="177" spans="2:18">
      <c r="B177" s="100" t="s">
        <v>74</v>
      </c>
      <c r="C177" s="101" t="s">
        <v>197</v>
      </c>
      <c r="D177" s="102" t="s">
        <v>75</v>
      </c>
      <c r="E177" s="101" t="s">
        <v>76</v>
      </c>
      <c r="F177" s="103">
        <v>43706.672361111108</v>
      </c>
      <c r="G177" s="103">
        <v>44431</v>
      </c>
      <c r="H177" s="101" t="s">
        <v>77</v>
      </c>
      <c r="I177" s="117">
        <v>579037671</v>
      </c>
      <c r="J177" s="117">
        <v>504803528</v>
      </c>
      <c r="K177" s="117">
        <v>526596468.59348464</v>
      </c>
      <c r="L177" s="117">
        <v>579037671</v>
      </c>
      <c r="M177" s="104">
        <v>9.0943386754800005E-3</v>
      </c>
      <c r="N177" s="135">
        <v>7.4389526691000005E-2</v>
      </c>
      <c r="O177" s="101" t="s">
        <v>78</v>
      </c>
      <c r="P177" s="135">
        <v>3.0640042199999999E-3</v>
      </c>
      <c r="Q177" s="143"/>
      <c r="R177" s="106"/>
    </row>
    <row r="178" spans="2:18">
      <c r="B178" s="100" t="s">
        <v>74</v>
      </c>
      <c r="C178" s="101" t="s">
        <v>197</v>
      </c>
      <c r="D178" s="102" t="s">
        <v>75</v>
      </c>
      <c r="E178" s="101" t="s">
        <v>76</v>
      </c>
      <c r="F178" s="103">
        <v>43706.673229166663</v>
      </c>
      <c r="G178" s="103">
        <v>44431</v>
      </c>
      <c r="H178" s="101" t="s">
        <v>77</v>
      </c>
      <c r="I178" s="117">
        <v>579037671</v>
      </c>
      <c r="J178" s="117">
        <v>504698603</v>
      </c>
      <c r="K178" s="117">
        <v>526522410.97255975</v>
      </c>
      <c r="L178" s="117">
        <v>579037671</v>
      </c>
      <c r="M178" s="104">
        <v>9.0930596978800009E-3</v>
      </c>
      <c r="N178" s="135">
        <v>7.4512159450000004E-2</v>
      </c>
      <c r="O178" s="101" t="s">
        <v>78</v>
      </c>
      <c r="P178" s="135">
        <v>3.063573316E-3</v>
      </c>
      <c r="Q178" s="143"/>
      <c r="R178" s="106"/>
    </row>
    <row r="179" spans="2:18">
      <c r="B179" s="100" t="s">
        <v>74</v>
      </c>
      <c r="C179" s="101" t="s">
        <v>197</v>
      </c>
      <c r="D179" s="102" t="s">
        <v>75</v>
      </c>
      <c r="E179" s="101" t="s">
        <v>76</v>
      </c>
      <c r="F179" s="103">
        <v>43706.671712962961</v>
      </c>
      <c r="G179" s="103">
        <v>44431</v>
      </c>
      <c r="H179" s="101" t="s">
        <v>77</v>
      </c>
      <c r="I179" s="117">
        <v>579037671</v>
      </c>
      <c r="J179" s="117">
        <v>504803528</v>
      </c>
      <c r="K179" s="117">
        <v>526596468.59348464</v>
      </c>
      <c r="L179" s="117">
        <v>579037671</v>
      </c>
      <c r="M179" s="104">
        <v>9.0943386754800005E-3</v>
      </c>
      <c r="N179" s="135">
        <v>7.4389526691000005E-2</v>
      </c>
      <c r="O179" s="101" t="s">
        <v>78</v>
      </c>
      <c r="P179" s="135">
        <v>3.0640042199999999E-3</v>
      </c>
      <c r="Q179" s="143"/>
      <c r="R179" s="106"/>
    </row>
    <row r="180" spans="2:18">
      <c r="B180" s="100" t="s">
        <v>74</v>
      </c>
      <c r="C180" s="101" t="s">
        <v>197</v>
      </c>
      <c r="D180" s="102" t="s">
        <v>75</v>
      </c>
      <c r="E180" s="101" t="s">
        <v>76</v>
      </c>
      <c r="F180" s="103">
        <v>43910.681087962963</v>
      </c>
      <c r="G180" s="103">
        <v>44389</v>
      </c>
      <c r="H180" s="101" t="s">
        <v>77</v>
      </c>
      <c r="I180" s="117">
        <v>100300683</v>
      </c>
      <c r="J180" s="117">
        <v>90888578</v>
      </c>
      <c r="K180" s="117">
        <v>91105804.301732391</v>
      </c>
      <c r="L180" s="117">
        <v>100300683</v>
      </c>
      <c r="M180" s="104">
        <v>9.0832685856900002E-3</v>
      </c>
      <c r="N180" s="135">
        <v>8.2432157829E-2</v>
      </c>
      <c r="O180" s="101" t="s">
        <v>78</v>
      </c>
      <c r="P180" s="135">
        <v>5.3009958399999996E-4</v>
      </c>
      <c r="Q180" s="143"/>
      <c r="R180" s="106"/>
    </row>
    <row r="181" spans="2:18">
      <c r="B181" s="100" t="s">
        <v>74</v>
      </c>
      <c r="C181" s="101" t="s">
        <v>197</v>
      </c>
      <c r="D181" s="102" t="s">
        <v>75</v>
      </c>
      <c r="E181" s="101" t="s">
        <v>76</v>
      </c>
      <c r="F181" s="103">
        <v>43706.672025462962</v>
      </c>
      <c r="G181" s="103">
        <v>44431</v>
      </c>
      <c r="H181" s="101" t="s">
        <v>77</v>
      </c>
      <c r="I181" s="117">
        <v>579037671</v>
      </c>
      <c r="J181" s="117">
        <v>504803528</v>
      </c>
      <c r="K181" s="117">
        <v>526596468.59348464</v>
      </c>
      <c r="L181" s="117">
        <v>579037671</v>
      </c>
      <c r="M181" s="104">
        <v>9.0943386754800005E-3</v>
      </c>
      <c r="N181" s="135">
        <v>7.4389526691000005E-2</v>
      </c>
      <c r="O181" s="101" t="s">
        <v>78</v>
      </c>
      <c r="P181" s="135">
        <v>3.0640042199999999E-3</v>
      </c>
      <c r="Q181" s="143"/>
      <c r="R181" s="106"/>
    </row>
    <row r="182" spans="2:18" ht="15.75">
      <c r="B182" s="107" t="s">
        <v>198</v>
      </c>
      <c r="C182" s="108"/>
      <c r="D182" s="137"/>
      <c r="E182" s="108"/>
      <c r="F182" s="138"/>
      <c r="G182" s="138"/>
      <c r="H182" s="108"/>
      <c r="I182" s="118">
        <v>2416451367</v>
      </c>
      <c r="J182" s="118">
        <v>2109997765</v>
      </c>
      <c r="K182" s="118">
        <v>2197417621.0547457</v>
      </c>
      <c r="L182" s="118">
        <v>2416451367</v>
      </c>
      <c r="M182" s="139"/>
      <c r="N182" s="140"/>
      <c r="O182" s="108"/>
      <c r="P182" s="140">
        <v>1.2785685559999999E-2</v>
      </c>
      <c r="Q182" s="141"/>
      <c r="R182" s="142"/>
    </row>
    <row r="183" spans="2:18">
      <c r="B183" s="100" t="s">
        <v>74</v>
      </c>
      <c r="C183" s="101" t="s">
        <v>92</v>
      </c>
      <c r="D183" s="102" t="s">
        <v>75</v>
      </c>
      <c r="E183" s="101" t="s">
        <v>76</v>
      </c>
      <c r="F183" s="103">
        <v>43789.547430555554</v>
      </c>
      <c r="G183" s="103">
        <v>44153</v>
      </c>
      <c r="H183" s="101" t="s">
        <v>77</v>
      </c>
      <c r="I183" s="117">
        <v>535000000</v>
      </c>
      <c r="J183" s="117">
        <v>500095070</v>
      </c>
      <c r="K183" s="117">
        <v>25678209.584680133</v>
      </c>
      <c r="L183" s="117">
        <v>535000000</v>
      </c>
      <c r="M183" s="104">
        <v>4.7996653429000001E-4</v>
      </c>
      <c r="N183" s="135">
        <v>7.1859077984E-2</v>
      </c>
      <c r="O183" s="101" t="s">
        <v>78</v>
      </c>
      <c r="P183" s="135">
        <v>1.4940879299999999E-4</v>
      </c>
      <c r="Q183" s="143"/>
      <c r="R183" s="106"/>
    </row>
    <row r="184" spans="2:18">
      <c r="B184" s="100" t="s">
        <v>74</v>
      </c>
      <c r="C184" s="101" t="s">
        <v>92</v>
      </c>
      <c r="D184" s="102" t="s">
        <v>75</v>
      </c>
      <c r="E184" s="101" t="s">
        <v>76</v>
      </c>
      <c r="F184" s="103">
        <v>43789.543807870374</v>
      </c>
      <c r="G184" s="103">
        <v>44153</v>
      </c>
      <c r="H184" s="101" t="s">
        <v>77</v>
      </c>
      <c r="I184" s="117">
        <v>535000000</v>
      </c>
      <c r="J184" s="117">
        <v>500095070</v>
      </c>
      <c r="K184" s="117">
        <v>504103349.82363629</v>
      </c>
      <c r="L184" s="117">
        <v>535000000</v>
      </c>
      <c r="M184" s="104">
        <v>9.4224925200700003E-3</v>
      </c>
      <c r="N184" s="135">
        <v>7.1859077984E-2</v>
      </c>
      <c r="O184" s="101" t="s">
        <v>78</v>
      </c>
      <c r="P184" s="135">
        <v>2.9331278950000001E-3</v>
      </c>
      <c r="Q184" s="143"/>
      <c r="R184" s="106"/>
    </row>
    <row r="185" spans="2:18">
      <c r="B185" s="100" t="s">
        <v>74</v>
      </c>
      <c r="C185" s="101" t="s">
        <v>92</v>
      </c>
      <c r="D185" s="102" t="s">
        <v>75</v>
      </c>
      <c r="E185" s="101" t="s">
        <v>76</v>
      </c>
      <c r="F185" s="103">
        <v>43789.54614583333</v>
      </c>
      <c r="G185" s="103">
        <v>44153</v>
      </c>
      <c r="H185" s="101" t="s">
        <v>77</v>
      </c>
      <c r="I185" s="117">
        <v>535000000</v>
      </c>
      <c r="J185" s="117">
        <v>500095070</v>
      </c>
      <c r="K185" s="117">
        <v>504103349.82363629</v>
      </c>
      <c r="L185" s="117">
        <v>535000000</v>
      </c>
      <c r="M185" s="104">
        <v>9.4224925200700003E-3</v>
      </c>
      <c r="N185" s="135">
        <v>7.1859077984E-2</v>
      </c>
      <c r="O185" s="101" t="s">
        <v>78</v>
      </c>
      <c r="P185" s="135">
        <v>2.9331278950000001E-3</v>
      </c>
      <c r="Q185" s="143"/>
      <c r="R185" s="106"/>
    </row>
    <row r="186" spans="2:18">
      <c r="B186" s="100" t="s">
        <v>74</v>
      </c>
      <c r="C186" s="101" t="s">
        <v>92</v>
      </c>
      <c r="D186" s="102" t="s">
        <v>75</v>
      </c>
      <c r="E186" s="101" t="s">
        <v>76</v>
      </c>
      <c r="F186" s="103">
        <v>43734.685879629629</v>
      </c>
      <c r="G186" s="103">
        <v>43934</v>
      </c>
      <c r="H186" s="101" t="s">
        <v>77</v>
      </c>
      <c r="I186" s="117">
        <v>264005480</v>
      </c>
      <c r="J186" s="117">
        <v>254134637</v>
      </c>
      <c r="K186" s="117">
        <v>254382782.16497648</v>
      </c>
      <c r="L186" s="117">
        <v>264005480</v>
      </c>
      <c r="M186" s="104">
        <v>9.63551143578E-3</v>
      </c>
      <c r="N186" s="135">
        <v>7.3967434538999996E-2</v>
      </c>
      <c r="O186" s="101" t="s">
        <v>78</v>
      </c>
      <c r="P186" s="135">
        <v>1.4801275070000001E-3</v>
      </c>
      <c r="Q186" s="143"/>
      <c r="R186" s="106"/>
    </row>
    <row r="187" spans="2:18">
      <c r="B187" s="100" t="s">
        <v>74</v>
      </c>
      <c r="C187" s="101" t="s">
        <v>92</v>
      </c>
      <c r="D187" s="102" t="s">
        <v>75</v>
      </c>
      <c r="E187" s="101" t="s">
        <v>76</v>
      </c>
      <c r="F187" s="103">
        <v>43790.786747685182</v>
      </c>
      <c r="G187" s="103">
        <v>44155</v>
      </c>
      <c r="H187" s="101" t="s">
        <v>77</v>
      </c>
      <c r="I187" s="117">
        <v>535000000</v>
      </c>
      <c r="J187" s="117">
        <v>500000001</v>
      </c>
      <c r="K187" s="117">
        <v>25668368.432884928</v>
      </c>
      <c r="L187" s="117">
        <v>535000000</v>
      </c>
      <c r="M187" s="104">
        <v>4.7978258752999996E-4</v>
      </c>
      <c r="N187" s="135">
        <v>7.1858904714999991E-2</v>
      </c>
      <c r="O187" s="101" t="s">
        <v>78</v>
      </c>
      <c r="P187" s="135">
        <v>1.49351532E-4</v>
      </c>
      <c r="Q187" s="143"/>
      <c r="R187" s="106"/>
    </row>
    <row r="188" spans="2:18">
      <c r="B188" s="100" t="s">
        <v>74</v>
      </c>
      <c r="C188" s="101" t="s">
        <v>92</v>
      </c>
      <c r="D188" s="102" t="s">
        <v>75</v>
      </c>
      <c r="E188" s="101" t="s">
        <v>76</v>
      </c>
      <c r="F188" s="103">
        <v>43789.544999999998</v>
      </c>
      <c r="G188" s="103">
        <v>44153</v>
      </c>
      <c r="H188" s="101" t="s">
        <v>77</v>
      </c>
      <c r="I188" s="117">
        <v>535000000</v>
      </c>
      <c r="J188" s="117">
        <v>500095070</v>
      </c>
      <c r="K188" s="117">
        <v>504103349.82363629</v>
      </c>
      <c r="L188" s="117">
        <v>535000000</v>
      </c>
      <c r="M188" s="104">
        <v>9.4224925200700003E-3</v>
      </c>
      <c r="N188" s="135">
        <v>7.1859077984E-2</v>
      </c>
      <c r="O188" s="101" t="s">
        <v>78</v>
      </c>
      <c r="P188" s="135">
        <v>2.9331278950000001E-3</v>
      </c>
      <c r="Q188" s="143"/>
      <c r="R188" s="106"/>
    </row>
    <row r="189" spans="2:18">
      <c r="B189" s="100" t="s">
        <v>74</v>
      </c>
      <c r="C189" s="101" t="s">
        <v>92</v>
      </c>
      <c r="D189" s="102" t="s">
        <v>75</v>
      </c>
      <c r="E189" s="101" t="s">
        <v>76</v>
      </c>
      <c r="F189" s="103">
        <v>43789.546655092592</v>
      </c>
      <c r="G189" s="103">
        <v>44153</v>
      </c>
      <c r="H189" s="101" t="s">
        <v>77</v>
      </c>
      <c r="I189" s="117">
        <v>535000000</v>
      </c>
      <c r="J189" s="117">
        <v>500095070</v>
      </c>
      <c r="K189" s="117">
        <v>25678209.584680133</v>
      </c>
      <c r="L189" s="117">
        <v>535000000</v>
      </c>
      <c r="M189" s="104">
        <v>4.7996653429000001E-4</v>
      </c>
      <c r="N189" s="135">
        <v>7.1859077984E-2</v>
      </c>
      <c r="O189" s="101" t="s">
        <v>78</v>
      </c>
      <c r="P189" s="135">
        <v>1.4940879299999999E-4</v>
      </c>
      <c r="Q189" s="143"/>
      <c r="R189" s="106"/>
    </row>
    <row r="190" spans="2:18">
      <c r="B190" s="100" t="s">
        <v>74</v>
      </c>
      <c r="C190" s="101" t="s">
        <v>92</v>
      </c>
      <c r="D190" s="102" t="s">
        <v>75</v>
      </c>
      <c r="E190" s="101" t="s">
        <v>76</v>
      </c>
      <c r="F190" s="103">
        <v>43789.539027777777</v>
      </c>
      <c r="G190" s="103">
        <v>44153</v>
      </c>
      <c r="H190" s="101" t="s">
        <v>77</v>
      </c>
      <c r="I190" s="117">
        <v>535000000</v>
      </c>
      <c r="J190" s="117">
        <v>500095070</v>
      </c>
      <c r="K190" s="117">
        <v>504103349.82363629</v>
      </c>
      <c r="L190" s="117">
        <v>535000000</v>
      </c>
      <c r="M190" s="104">
        <v>9.4224925200700003E-3</v>
      </c>
      <c r="N190" s="135">
        <v>7.1859077984E-2</v>
      </c>
      <c r="O190" s="101" t="s">
        <v>78</v>
      </c>
      <c r="P190" s="135">
        <v>2.9331278950000001E-3</v>
      </c>
      <c r="Q190" s="143"/>
      <c r="R190" s="106"/>
    </row>
    <row r="191" spans="2:18">
      <c r="B191" s="100" t="s">
        <v>74</v>
      </c>
      <c r="C191" s="101" t="s">
        <v>92</v>
      </c>
      <c r="D191" s="102" t="s">
        <v>75</v>
      </c>
      <c r="E191" s="101" t="s">
        <v>76</v>
      </c>
      <c r="F191" s="103">
        <v>43790.787291666667</v>
      </c>
      <c r="G191" s="103">
        <v>44155</v>
      </c>
      <c r="H191" s="101" t="s">
        <v>77</v>
      </c>
      <c r="I191" s="117">
        <v>535000000</v>
      </c>
      <c r="J191" s="117">
        <v>500000001</v>
      </c>
      <c r="K191" s="117">
        <v>25668368.432884928</v>
      </c>
      <c r="L191" s="117">
        <v>535000000</v>
      </c>
      <c r="M191" s="104">
        <v>4.7978258752999996E-4</v>
      </c>
      <c r="N191" s="135">
        <v>7.1858904714999991E-2</v>
      </c>
      <c r="O191" s="101" t="s">
        <v>78</v>
      </c>
      <c r="P191" s="135">
        <v>1.49351532E-4</v>
      </c>
      <c r="Q191" s="143"/>
      <c r="R191" s="106"/>
    </row>
    <row r="192" spans="2:18">
      <c r="B192" s="100" t="s">
        <v>74</v>
      </c>
      <c r="C192" s="101" t="s">
        <v>92</v>
      </c>
      <c r="D192" s="102" t="s">
        <v>75</v>
      </c>
      <c r="E192" s="101" t="s">
        <v>76</v>
      </c>
      <c r="F192" s="103">
        <v>43789.545381944445</v>
      </c>
      <c r="G192" s="103">
        <v>44153</v>
      </c>
      <c r="H192" s="101" t="s">
        <v>77</v>
      </c>
      <c r="I192" s="117">
        <v>535000000</v>
      </c>
      <c r="J192" s="117">
        <v>500095070</v>
      </c>
      <c r="K192" s="117">
        <v>504103349.82363629</v>
      </c>
      <c r="L192" s="117">
        <v>535000000</v>
      </c>
      <c r="M192" s="104">
        <v>9.4224925200700003E-3</v>
      </c>
      <c r="N192" s="135">
        <v>7.1859077984E-2</v>
      </c>
      <c r="O192" s="101" t="s">
        <v>78</v>
      </c>
      <c r="P192" s="135">
        <v>2.9331278950000001E-3</v>
      </c>
      <c r="Q192" s="143"/>
      <c r="R192" s="106"/>
    </row>
    <row r="193" spans="2:18">
      <c r="B193" s="100" t="s">
        <v>74</v>
      </c>
      <c r="C193" s="101" t="s">
        <v>92</v>
      </c>
      <c r="D193" s="102" t="s">
        <v>75</v>
      </c>
      <c r="E193" s="101" t="s">
        <v>76</v>
      </c>
      <c r="F193" s="103">
        <v>43789.546979166669</v>
      </c>
      <c r="G193" s="103">
        <v>44153</v>
      </c>
      <c r="H193" s="101" t="s">
        <v>77</v>
      </c>
      <c r="I193" s="117">
        <v>535000000</v>
      </c>
      <c r="J193" s="117">
        <v>500095070</v>
      </c>
      <c r="K193" s="117">
        <v>25678209.584680133</v>
      </c>
      <c r="L193" s="117">
        <v>535000000</v>
      </c>
      <c r="M193" s="104">
        <v>4.7996653429000001E-4</v>
      </c>
      <c r="N193" s="135">
        <v>7.1859077984E-2</v>
      </c>
      <c r="O193" s="101" t="s">
        <v>78</v>
      </c>
      <c r="P193" s="135">
        <v>1.4940879299999999E-4</v>
      </c>
      <c r="Q193" s="143"/>
      <c r="R193" s="106"/>
    </row>
    <row r="194" spans="2:18">
      <c r="B194" s="100" t="s">
        <v>74</v>
      </c>
      <c r="C194" s="101" t="s">
        <v>92</v>
      </c>
      <c r="D194" s="102" t="s">
        <v>75</v>
      </c>
      <c r="E194" s="101" t="s">
        <v>76</v>
      </c>
      <c r="F194" s="103">
        <v>43789.542986111112</v>
      </c>
      <c r="G194" s="103">
        <v>44153</v>
      </c>
      <c r="H194" s="101" t="s">
        <v>77</v>
      </c>
      <c r="I194" s="117">
        <v>535000000</v>
      </c>
      <c r="J194" s="117">
        <v>500095070</v>
      </c>
      <c r="K194" s="117">
        <v>504103349.82363629</v>
      </c>
      <c r="L194" s="117">
        <v>535000000</v>
      </c>
      <c r="M194" s="104">
        <v>9.4224925200700003E-3</v>
      </c>
      <c r="N194" s="135">
        <v>7.1859077984E-2</v>
      </c>
      <c r="O194" s="101" t="s">
        <v>78</v>
      </c>
      <c r="P194" s="135">
        <v>2.9331278950000001E-3</v>
      </c>
      <c r="Q194" s="143"/>
      <c r="R194" s="106"/>
    </row>
    <row r="195" spans="2:18">
      <c r="B195" s="100" t="s">
        <v>74</v>
      </c>
      <c r="C195" s="101" t="s">
        <v>92</v>
      </c>
      <c r="D195" s="102" t="s">
        <v>75</v>
      </c>
      <c r="E195" s="101" t="s">
        <v>76</v>
      </c>
      <c r="F195" s="103">
        <v>43790.787986111114</v>
      </c>
      <c r="G195" s="103">
        <v>44155</v>
      </c>
      <c r="H195" s="101" t="s">
        <v>77</v>
      </c>
      <c r="I195" s="117">
        <v>535000000</v>
      </c>
      <c r="J195" s="117">
        <v>500000001</v>
      </c>
      <c r="K195" s="117">
        <v>25668368.432884928</v>
      </c>
      <c r="L195" s="117">
        <v>535000000</v>
      </c>
      <c r="M195" s="104">
        <v>4.7978258752999996E-4</v>
      </c>
      <c r="N195" s="135">
        <v>7.1858904714999991E-2</v>
      </c>
      <c r="O195" s="101" t="s">
        <v>78</v>
      </c>
      <c r="P195" s="135">
        <v>1.49351532E-4</v>
      </c>
      <c r="Q195" s="143"/>
      <c r="R195" s="106"/>
    </row>
    <row r="196" spans="2:18">
      <c r="B196" s="100" t="s">
        <v>74</v>
      </c>
      <c r="C196" s="101" t="s">
        <v>92</v>
      </c>
      <c r="D196" s="102" t="s">
        <v>75</v>
      </c>
      <c r="E196" s="101" t="s">
        <v>76</v>
      </c>
      <c r="F196" s="103">
        <v>43789.545740740738</v>
      </c>
      <c r="G196" s="103">
        <v>44153</v>
      </c>
      <c r="H196" s="101" t="s">
        <v>77</v>
      </c>
      <c r="I196" s="117">
        <v>535000000</v>
      </c>
      <c r="J196" s="117">
        <v>500095070</v>
      </c>
      <c r="K196" s="117">
        <v>504103349.82363629</v>
      </c>
      <c r="L196" s="117">
        <v>535000000</v>
      </c>
      <c r="M196" s="104">
        <v>9.4224925200700003E-3</v>
      </c>
      <c r="N196" s="135">
        <v>7.1859077984E-2</v>
      </c>
      <c r="O196" s="101" t="s">
        <v>78</v>
      </c>
      <c r="P196" s="135">
        <v>2.9331278950000001E-3</v>
      </c>
      <c r="Q196" s="143"/>
      <c r="R196" s="106"/>
    </row>
    <row r="197" spans="2:18">
      <c r="B197" s="100" t="s">
        <v>74</v>
      </c>
      <c r="C197" s="101" t="s">
        <v>92</v>
      </c>
      <c r="D197" s="102" t="s">
        <v>75</v>
      </c>
      <c r="E197" s="101" t="s">
        <v>76</v>
      </c>
      <c r="F197" s="103">
        <v>43734.685312499998</v>
      </c>
      <c r="G197" s="103">
        <v>43934</v>
      </c>
      <c r="H197" s="101" t="s">
        <v>77</v>
      </c>
      <c r="I197" s="117">
        <v>264005480</v>
      </c>
      <c r="J197" s="117">
        <v>254134637</v>
      </c>
      <c r="K197" s="117">
        <v>254382782.16497648</v>
      </c>
      <c r="L197" s="117">
        <v>264005480</v>
      </c>
      <c r="M197" s="104">
        <v>9.63551143578E-3</v>
      </c>
      <c r="N197" s="135">
        <v>7.3967434538999996E-2</v>
      </c>
      <c r="O197" s="101" t="s">
        <v>78</v>
      </c>
      <c r="P197" s="135">
        <v>1.4801275070000001E-3</v>
      </c>
      <c r="Q197" s="143"/>
      <c r="R197" s="106"/>
    </row>
    <row r="198" spans="2:18" ht="15.75">
      <c r="B198" s="107" t="s">
        <v>93</v>
      </c>
      <c r="C198" s="108"/>
      <c r="D198" s="137"/>
      <c r="E198" s="108"/>
      <c r="F198" s="138"/>
      <c r="G198" s="138"/>
      <c r="H198" s="108"/>
      <c r="I198" s="118">
        <v>7483010960</v>
      </c>
      <c r="J198" s="118">
        <v>7009219977</v>
      </c>
      <c r="K198" s="118">
        <v>4191528747.1481023</v>
      </c>
      <c r="L198" s="118">
        <v>7483010960</v>
      </c>
      <c r="M198" s="139"/>
      <c r="N198" s="140"/>
      <c r="O198" s="108"/>
      <c r="P198" s="140">
        <v>2.4388431254E-2</v>
      </c>
      <c r="Q198" s="141"/>
      <c r="R198" s="142"/>
    </row>
    <row r="199" spans="2:18">
      <c r="B199" s="100" t="s">
        <v>87</v>
      </c>
      <c r="C199" s="101" t="s">
        <v>199</v>
      </c>
      <c r="D199" s="102" t="s">
        <v>75</v>
      </c>
      <c r="E199" s="101" t="s">
        <v>76</v>
      </c>
      <c r="F199" s="103">
        <v>43920.669027777774</v>
      </c>
      <c r="G199" s="103">
        <v>47560</v>
      </c>
      <c r="H199" s="101" t="s">
        <v>77</v>
      </c>
      <c r="I199" s="117">
        <v>26360547960</v>
      </c>
      <c r="J199" s="117">
        <v>12000000002</v>
      </c>
      <c r="K199" s="117">
        <v>12003887980.041788</v>
      </c>
      <c r="L199" s="117">
        <v>26360547960</v>
      </c>
      <c r="M199" s="104">
        <v>4.5537323420800002E-3</v>
      </c>
      <c r="N199" s="135">
        <v>0.12551414599299998</v>
      </c>
      <c r="O199" s="101" t="s">
        <v>78</v>
      </c>
      <c r="P199" s="135">
        <v>6.9844683029000001E-2</v>
      </c>
      <c r="Q199" s="143"/>
      <c r="R199" s="106"/>
    </row>
    <row r="200" spans="2:18">
      <c r="B200" s="100" t="s">
        <v>87</v>
      </c>
      <c r="C200" s="101" t="s">
        <v>199</v>
      </c>
      <c r="D200" s="102" t="s">
        <v>75</v>
      </c>
      <c r="E200" s="101" t="s">
        <v>76</v>
      </c>
      <c r="F200" s="103">
        <v>43921.612256944441</v>
      </c>
      <c r="G200" s="103">
        <v>43924</v>
      </c>
      <c r="H200" s="101" t="s">
        <v>77</v>
      </c>
      <c r="I200" s="117">
        <v>3993608152</v>
      </c>
      <c r="J200" s="117">
        <v>3991311781</v>
      </c>
      <c r="K200" s="117">
        <v>3991311781.0229573</v>
      </c>
      <c r="L200" s="117">
        <v>3993608152</v>
      </c>
      <c r="M200" s="104">
        <v>9.9942498840899993E-3</v>
      </c>
      <c r="N200" s="135">
        <v>7.2486587386999993E-2</v>
      </c>
      <c r="O200" s="101" t="s">
        <v>78</v>
      </c>
      <c r="P200" s="135">
        <v>2.322346782E-2</v>
      </c>
      <c r="Q200" s="143"/>
      <c r="R200" s="106"/>
    </row>
    <row r="201" spans="2:18" ht="15.75">
      <c r="B201" s="107" t="s">
        <v>200</v>
      </c>
      <c r="C201" s="108"/>
      <c r="D201" s="137"/>
      <c r="E201" s="108"/>
      <c r="F201" s="138"/>
      <c r="G201" s="138"/>
      <c r="H201" s="108"/>
      <c r="I201" s="118">
        <v>30354156112</v>
      </c>
      <c r="J201" s="118">
        <v>15991311783</v>
      </c>
      <c r="K201" s="118">
        <v>15995199761.064745</v>
      </c>
      <c r="L201" s="118">
        <v>30354156112</v>
      </c>
      <c r="M201" s="139"/>
      <c r="N201" s="140"/>
      <c r="O201" s="108"/>
      <c r="P201" s="140">
        <v>9.3068150848999998E-2</v>
      </c>
      <c r="Q201" s="141"/>
      <c r="R201" s="142"/>
    </row>
    <row r="202" spans="2:18">
      <c r="B202" s="100" t="s">
        <v>74</v>
      </c>
      <c r="C202" s="101" t="s">
        <v>94</v>
      </c>
      <c r="D202" s="102" t="s">
        <v>75</v>
      </c>
      <c r="E202" s="101" t="s">
        <v>76</v>
      </c>
      <c r="F202" s="103">
        <v>43711.674108796295</v>
      </c>
      <c r="G202" s="103">
        <v>44526</v>
      </c>
      <c r="H202" s="101" t="s">
        <v>77</v>
      </c>
      <c r="I202" s="117">
        <v>300671251</v>
      </c>
      <c r="J202" s="117">
        <v>254526737</v>
      </c>
      <c r="K202" s="117">
        <v>253350051.97203076</v>
      </c>
      <c r="L202" s="117">
        <v>300671251</v>
      </c>
      <c r="M202" s="104">
        <v>8.4261481977199997E-3</v>
      </c>
      <c r="N202" s="135">
        <v>8.5099937622999999E-2</v>
      </c>
      <c r="O202" s="101" t="s">
        <v>78</v>
      </c>
      <c r="P202" s="135">
        <v>1.4741185609999999E-3</v>
      </c>
      <c r="Q202" s="143"/>
      <c r="R202" s="106"/>
    </row>
    <row r="203" spans="2:18">
      <c r="B203" s="100" t="s">
        <v>74</v>
      </c>
      <c r="C203" s="101" t="s">
        <v>94</v>
      </c>
      <c r="D203" s="102" t="s">
        <v>75</v>
      </c>
      <c r="E203" s="101" t="s">
        <v>76</v>
      </c>
      <c r="F203" s="103">
        <v>43776.649907407409</v>
      </c>
      <c r="G203" s="103">
        <v>44249</v>
      </c>
      <c r="H203" s="101" t="s">
        <v>77</v>
      </c>
      <c r="I203" s="117">
        <v>340610961</v>
      </c>
      <c r="J203" s="117">
        <v>305544463</v>
      </c>
      <c r="K203" s="117">
        <v>302757482.07228482</v>
      </c>
      <c r="L203" s="117">
        <v>340610961</v>
      </c>
      <c r="M203" s="104">
        <v>8.8886594014300005E-3</v>
      </c>
      <c r="N203" s="135">
        <v>9.202499873400001E-2</v>
      </c>
      <c r="O203" s="101" t="s">
        <v>78</v>
      </c>
      <c r="P203" s="135">
        <v>1.761595943E-3</v>
      </c>
      <c r="Q203" s="143"/>
      <c r="R203" s="106"/>
    </row>
    <row r="204" spans="2:18">
      <c r="B204" s="100" t="s">
        <v>123</v>
      </c>
      <c r="C204" s="101" t="s">
        <v>94</v>
      </c>
      <c r="D204" s="102" t="s">
        <v>75</v>
      </c>
      <c r="E204" s="101" t="s">
        <v>76</v>
      </c>
      <c r="F204" s="103">
        <v>43920.656736111108</v>
      </c>
      <c r="G204" s="103">
        <v>44035</v>
      </c>
      <c r="H204" s="101" t="s">
        <v>77</v>
      </c>
      <c r="I204" s="117">
        <v>2082986614</v>
      </c>
      <c r="J204" s="117">
        <v>2031774756</v>
      </c>
      <c r="K204" s="117">
        <v>2032229385.7656856</v>
      </c>
      <c r="L204" s="117">
        <v>2082986614</v>
      </c>
      <c r="M204" s="104">
        <v>9.7563247507499989E-3</v>
      </c>
      <c r="N204" s="135">
        <v>8.5090324442000001E-2</v>
      </c>
      <c r="O204" s="101" t="s">
        <v>78</v>
      </c>
      <c r="P204" s="135">
        <v>1.1824536977E-2</v>
      </c>
      <c r="Q204" s="143"/>
      <c r="R204" s="106"/>
    </row>
    <row r="205" spans="2:18">
      <c r="B205" s="100" t="s">
        <v>74</v>
      </c>
      <c r="C205" s="101" t="s">
        <v>94</v>
      </c>
      <c r="D205" s="102" t="s">
        <v>75</v>
      </c>
      <c r="E205" s="101" t="s">
        <v>76</v>
      </c>
      <c r="F205" s="103">
        <v>43711.67496527778</v>
      </c>
      <c r="G205" s="103">
        <v>44526</v>
      </c>
      <c r="H205" s="101" t="s">
        <v>77</v>
      </c>
      <c r="I205" s="117">
        <v>300671251</v>
      </c>
      <c r="J205" s="117">
        <v>254526737</v>
      </c>
      <c r="K205" s="117">
        <v>253350051.97203076</v>
      </c>
      <c r="L205" s="117">
        <v>300671251</v>
      </c>
      <c r="M205" s="104">
        <v>8.4261481977199997E-3</v>
      </c>
      <c r="N205" s="135">
        <v>8.5099937622999999E-2</v>
      </c>
      <c r="O205" s="101" t="s">
        <v>78</v>
      </c>
      <c r="P205" s="135">
        <v>1.4741185609999999E-3</v>
      </c>
      <c r="Q205" s="143"/>
      <c r="R205" s="106"/>
    </row>
    <row r="206" spans="2:18">
      <c r="B206" s="100" t="s">
        <v>74</v>
      </c>
      <c r="C206" s="101" t="s">
        <v>94</v>
      </c>
      <c r="D206" s="102" t="s">
        <v>75</v>
      </c>
      <c r="E206" s="101" t="s">
        <v>76</v>
      </c>
      <c r="F206" s="103">
        <v>43789.567303240743</v>
      </c>
      <c r="G206" s="103">
        <v>44158</v>
      </c>
      <c r="H206" s="101" t="s">
        <v>77</v>
      </c>
      <c r="I206" s="117">
        <v>34443476</v>
      </c>
      <c r="J206" s="117">
        <v>32047915</v>
      </c>
      <c r="K206" s="117">
        <v>31651323.746984791</v>
      </c>
      <c r="L206" s="117">
        <v>34443476</v>
      </c>
      <c r="M206" s="104">
        <v>9.1893523600800001E-3</v>
      </c>
      <c r="N206" s="135">
        <v>7.7632623385000002E-2</v>
      </c>
      <c r="O206" s="101" t="s">
        <v>78</v>
      </c>
      <c r="P206" s="135">
        <v>1.8416338800000001E-4</v>
      </c>
      <c r="Q206" s="143"/>
      <c r="R206" s="106"/>
    </row>
    <row r="207" spans="2:18">
      <c r="B207" s="100" t="s">
        <v>123</v>
      </c>
      <c r="C207" s="101" t="s">
        <v>94</v>
      </c>
      <c r="D207" s="102" t="s">
        <v>75</v>
      </c>
      <c r="E207" s="101" t="s">
        <v>76</v>
      </c>
      <c r="F207" s="103">
        <v>43920.662268518521</v>
      </c>
      <c r="G207" s="103">
        <v>44040</v>
      </c>
      <c r="H207" s="101" t="s">
        <v>77</v>
      </c>
      <c r="I207" s="117">
        <v>1917592092</v>
      </c>
      <c r="J207" s="117">
        <v>1868449315</v>
      </c>
      <c r="K207" s="117">
        <v>1868860490.4362917</v>
      </c>
      <c r="L207" s="117">
        <v>1917592092</v>
      </c>
      <c r="M207" s="104">
        <v>9.74587086708E-3</v>
      </c>
      <c r="N207" s="135">
        <v>8.3627197686999999E-2</v>
      </c>
      <c r="O207" s="101" t="s">
        <v>78</v>
      </c>
      <c r="P207" s="135">
        <v>1.0873974232000001E-2</v>
      </c>
      <c r="Q207" s="143"/>
      <c r="R207" s="106"/>
    </row>
    <row r="208" spans="2:18">
      <c r="B208" s="100" t="s">
        <v>74</v>
      </c>
      <c r="C208" s="101" t="s">
        <v>94</v>
      </c>
      <c r="D208" s="102" t="s">
        <v>75</v>
      </c>
      <c r="E208" s="101" t="s">
        <v>76</v>
      </c>
      <c r="F208" s="103">
        <v>43768.662499999999</v>
      </c>
      <c r="G208" s="103">
        <v>45321</v>
      </c>
      <c r="H208" s="101" t="s">
        <v>77</v>
      </c>
      <c r="I208" s="117">
        <v>693480961</v>
      </c>
      <c r="J208" s="117">
        <v>503795677</v>
      </c>
      <c r="K208" s="117">
        <v>511135213.06909192</v>
      </c>
      <c r="L208" s="117">
        <v>693480961</v>
      </c>
      <c r="M208" s="104">
        <v>7.3705731204499999E-3</v>
      </c>
      <c r="N208" s="135">
        <v>9.1779624399000004E-2</v>
      </c>
      <c r="O208" s="101" t="s">
        <v>78</v>
      </c>
      <c r="P208" s="135">
        <v>2.9740428270000003E-3</v>
      </c>
      <c r="Q208" s="143"/>
      <c r="R208" s="106"/>
    </row>
    <row r="209" spans="2:18">
      <c r="B209" s="100" t="s">
        <v>74</v>
      </c>
      <c r="C209" s="101" t="s">
        <v>94</v>
      </c>
      <c r="D209" s="102" t="s">
        <v>75</v>
      </c>
      <c r="E209" s="101" t="s">
        <v>76</v>
      </c>
      <c r="F209" s="103">
        <v>43769.706550925926</v>
      </c>
      <c r="G209" s="103">
        <v>44361</v>
      </c>
      <c r="H209" s="101" t="s">
        <v>77</v>
      </c>
      <c r="I209" s="117">
        <v>575051380</v>
      </c>
      <c r="J209" s="117">
        <v>505827876</v>
      </c>
      <c r="K209" s="117">
        <v>504885118.7363351</v>
      </c>
      <c r="L209" s="117">
        <v>575051380</v>
      </c>
      <c r="M209" s="104">
        <v>8.7798262259000011E-3</v>
      </c>
      <c r="N209" s="135">
        <v>8.8390905579000006E-2</v>
      </c>
      <c r="O209" s="101" t="s">
        <v>78</v>
      </c>
      <c r="P209" s="135">
        <v>2.9376766209999999E-3</v>
      </c>
      <c r="Q209" s="143"/>
      <c r="R209" s="106"/>
    </row>
    <row r="210" spans="2:18">
      <c r="B210" s="100" t="s">
        <v>74</v>
      </c>
      <c r="C210" s="101" t="s">
        <v>94</v>
      </c>
      <c r="D210" s="102" t="s">
        <v>75</v>
      </c>
      <c r="E210" s="101" t="s">
        <v>76</v>
      </c>
      <c r="F210" s="103">
        <v>43859.560486111113</v>
      </c>
      <c r="G210" s="103">
        <v>44263</v>
      </c>
      <c r="H210" s="101" t="s">
        <v>77</v>
      </c>
      <c r="I210" s="117">
        <v>500000000</v>
      </c>
      <c r="J210" s="117">
        <v>455667754</v>
      </c>
      <c r="K210" s="117">
        <v>462206747.38891244</v>
      </c>
      <c r="L210" s="117">
        <v>500000000</v>
      </c>
      <c r="M210" s="104">
        <v>9.2441349477799997E-3</v>
      </c>
      <c r="N210" s="135">
        <v>8.7500001012999998E-2</v>
      </c>
      <c r="O210" s="101" t="s">
        <v>78</v>
      </c>
      <c r="P210" s="135">
        <v>2.689352301E-3</v>
      </c>
      <c r="Q210" s="143"/>
      <c r="R210" s="106"/>
    </row>
    <row r="211" spans="2:18">
      <c r="B211" s="100" t="s">
        <v>74</v>
      </c>
      <c r="C211" s="101" t="s">
        <v>94</v>
      </c>
      <c r="D211" s="102" t="s">
        <v>75</v>
      </c>
      <c r="E211" s="101" t="s">
        <v>76</v>
      </c>
      <c r="F211" s="103">
        <v>43661.658530092594</v>
      </c>
      <c r="G211" s="103">
        <v>44484</v>
      </c>
      <c r="H211" s="101" t="s">
        <v>77</v>
      </c>
      <c r="I211" s="117">
        <v>142970979</v>
      </c>
      <c r="J211" s="117">
        <v>118750055</v>
      </c>
      <c r="K211" s="117">
        <v>119568667.53350261</v>
      </c>
      <c r="L211" s="117">
        <v>142970979</v>
      </c>
      <c r="M211" s="104">
        <v>8.3631425321300003E-3</v>
      </c>
      <c r="N211" s="135">
        <v>9.3806899826000004E-2</v>
      </c>
      <c r="O211" s="101" t="s">
        <v>78</v>
      </c>
      <c r="P211" s="135">
        <v>6.9571089799999998E-4</v>
      </c>
      <c r="Q211" s="143"/>
      <c r="R211" s="106"/>
    </row>
    <row r="212" spans="2:18">
      <c r="B212" s="100" t="s">
        <v>74</v>
      </c>
      <c r="C212" s="101" t="s">
        <v>94</v>
      </c>
      <c r="D212" s="102" t="s">
        <v>75</v>
      </c>
      <c r="E212" s="101" t="s">
        <v>76</v>
      </c>
      <c r="F212" s="103">
        <v>43768.662974537037</v>
      </c>
      <c r="G212" s="103">
        <v>45321</v>
      </c>
      <c r="H212" s="101" t="s">
        <v>77</v>
      </c>
      <c r="I212" s="117">
        <v>693480961</v>
      </c>
      <c r="J212" s="117">
        <v>503795677</v>
      </c>
      <c r="K212" s="117">
        <v>511135213.06909192</v>
      </c>
      <c r="L212" s="117">
        <v>693480961</v>
      </c>
      <c r="M212" s="104">
        <v>7.3705731204499999E-3</v>
      </c>
      <c r="N212" s="135">
        <v>9.1779624399000004E-2</v>
      </c>
      <c r="O212" s="101" t="s">
        <v>78</v>
      </c>
      <c r="P212" s="135">
        <v>2.9740428270000003E-3</v>
      </c>
      <c r="Q212" s="143"/>
      <c r="R212" s="106"/>
    </row>
    <row r="213" spans="2:18">
      <c r="B213" s="100" t="s">
        <v>74</v>
      </c>
      <c r="C213" s="101" t="s">
        <v>94</v>
      </c>
      <c r="D213" s="102" t="s">
        <v>75</v>
      </c>
      <c r="E213" s="101" t="s">
        <v>76</v>
      </c>
      <c r="F213" s="103">
        <v>43773.681493055556</v>
      </c>
      <c r="G213" s="103">
        <v>44163</v>
      </c>
      <c r="H213" s="101" t="s">
        <v>77</v>
      </c>
      <c r="I213" s="117">
        <v>197566029</v>
      </c>
      <c r="J213" s="117">
        <v>182095866</v>
      </c>
      <c r="K213" s="117">
        <v>181228967.77417612</v>
      </c>
      <c r="L213" s="117">
        <v>197566029</v>
      </c>
      <c r="M213" s="104">
        <v>9.1730834846200007E-3</v>
      </c>
      <c r="N213" s="135">
        <v>8.2999505451999994E-2</v>
      </c>
      <c r="O213" s="101" t="s">
        <v>78</v>
      </c>
      <c r="P213" s="135">
        <v>1.0544816670000001E-3</v>
      </c>
      <c r="Q213" s="143"/>
      <c r="R213" s="106"/>
    </row>
    <row r="214" spans="2:18">
      <c r="B214" s="100" t="s">
        <v>123</v>
      </c>
      <c r="C214" s="101" t="s">
        <v>94</v>
      </c>
      <c r="D214" s="102" t="s">
        <v>75</v>
      </c>
      <c r="E214" s="101" t="s">
        <v>76</v>
      </c>
      <c r="F214" s="103">
        <v>43920.649085648147</v>
      </c>
      <c r="G214" s="103">
        <v>43928</v>
      </c>
      <c r="H214" s="101" t="s">
        <v>77</v>
      </c>
      <c r="I214" s="117">
        <v>1983307756</v>
      </c>
      <c r="J214" s="117">
        <v>1980269534</v>
      </c>
      <c r="K214" s="117">
        <v>1980652863.9151275</v>
      </c>
      <c r="L214" s="117">
        <v>1983307756</v>
      </c>
      <c r="M214" s="104">
        <v>9.9866138168599999E-3</v>
      </c>
      <c r="N214" s="135">
        <v>7.3203276351000005E-2</v>
      </c>
      <c r="O214" s="101" t="s">
        <v>78</v>
      </c>
      <c r="P214" s="135">
        <v>1.1524438723999999E-2</v>
      </c>
      <c r="Q214" s="143"/>
      <c r="R214" s="106"/>
    </row>
    <row r="215" spans="2:18" ht="15.75">
      <c r="B215" s="107" t="s">
        <v>95</v>
      </c>
      <c r="C215" s="108"/>
      <c r="D215" s="137"/>
      <c r="E215" s="108"/>
      <c r="F215" s="138"/>
      <c r="G215" s="138"/>
      <c r="H215" s="108"/>
      <c r="I215" s="118">
        <v>9762833711</v>
      </c>
      <c r="J215" s="118">
        <v>8997072362</v>
      </c>
      <c r="K215" s="118">
        <v>9013011577.4515457</v>
      </c>
      <c r="L215" s="118">
        <v>9762833711</v>
      </c>
      <c r="M215" s="139"/>
      <c r="N215" s="140"/>
      <c r="O215" s="108"/>
      <c r="P215" s="140">
        <v>5.2442253527E-2</v>
      </c>
      <c r="Q215" s="141"/>
      <c r="R215" s="142"/>
    </row>
    <row r="216" spans="2:18">
      <c r="B216" s="100" t="s">
        <v>87</v>
      </c>
      <c r="C216" s="101" t="s">
        <v>130</v>
      </c>
      <c r="D216" s="102" t="s">
        <v>75</v>
      </c>
      <c r="E216" s="101" t="s">
        <v>76</v>
      </c>
      <c r="F216" s="103">
        <v>43920.654363425929</v>
      </c>
      <c r="G216" s="103">
        <v>44011</v>
      </c>
      <c r="H216" s="101" t="s">
        <v>77</v>
      </c>
      <c r="I216" s="117">
        <v>2764050343</v>
      </c>
      <c r="J216" s="117">
        <v>2713315068</v>
      </c>
      <c r="K216" s="117">
        <v>2713870485.4818563</v>
      </c>
      <c r="L216" s="117">
        <v>2764050343</v>
      </c>
      <c r="M216" s="104">
        <v>9.8184553416500002E-3</v>
      </c>
      <c r="N216" s="135">
        <v>7.7569556760999997E-2</v>
      </c>
      <c r="O216" s="101" t="s">
        <v>78</v>
      </c>
      <c r="P216" s="135">
        <v>1.579066917E-2</v>
      </c>
      <c r="Q216" s="143"/>
      <c r="R216" s="106"/>
    </row>
    <row r="217" spans="2:18">
      <c r="B217" s="100" t="s">
        <v>87</v>
      </c>
      <c r="C217" s="101" t="s">
        <v>130</v>
      </c>
      <c r="D217" s="102" t="s">
        <v>75</v>
      </c>
      <c r="E217" s="101" t="s">
        <v>76</v>
      </c>
      <c r="F217" s="103">
        <v>43874.66574074074</v>
      </c>
      <c r="G217" s="103">
        <v>45362</v>
      </c>
      <c r="H217" s="101" t="s">
        <v>77</v>
      </c>
      <c r="I217" s="117">
        <v>4602396051</v>
      </c>
      <c r="J217" s="117">
        <v>3431259178</v>
      </c>
      <c r="K217" s="117">
        <v>3393840790.9041634</v>
      </c>
      <c r="L217" s="117">
        <v>4602396051</v>
      </c>
      <c r="M217" s="104">
        <v>7.3740737504900001E-3</v>
      </c>
      <c r="N217" s="135">
        <v>8.8373624720000002E-2</v>
      </c>
      <c r="O217" s="101" t="s">
        <v>78</v>
      </c>
      <c r="P217" s="135">
        <v>1.9747079836999998E-2</v>
      </c>
      <c r="Q217" s="143"/>
      <c r="R217" s="106"/>
    </row>
    <row r="218" spans="2:18">
      <c r="B218" s="100" t="s">
        <v>87</v>
      </c>
      <c r="C218" s="101" t="s">
        <v>130</v>
      </c>
      <c r="D218" s="102" t="s">
        <v>75</v>
      </c>
      <c r="E218" s="101" t="s">
        <v>76</v>
      </c>
      <c r="F218" s="103">
        <v>43706.627372685187</v>
      </c>
      <c r="G218" s="103">
        <v>45377</v>
      </c>
      <c r="H218" s="101" t="s">
        <v>77</v>
      </c>
      <c r="I218" s="117">
        <v>1427561643</v>
      </c>
      <c r="J218" s="117">
        <v>1022534246</v>
      </c>
      <c r="K218" s="117">
        <v>1007513086.1764019</v>
      </c>
      <c r="L218" s="117">
        <v>1427561643</v>
      </c>
      <c r="M218" s="104">
        <v>7.0575802531300004E-3</v>
      </c>
      <c r="N218" s="135">
        <v>9.1065871172000004E-2</v>
      </c>
      <c r="O218" s="101" t="s">
        <v>78</v>
      </c>
      <c r="P218" s="135">
        <v>5.8622199959999996E-3</v>
      </c>
      <c r="Q218" s="143"/>
      <c r="R218" s="106"/>
    </row>
    <row r="219" spans="2:18">
      <c r="B219" s="100" t="s">
        <v>87</v>
      </c>
      <c r="C219" s="101" t="s">
        <v>130</v>
      </c>
      <c r="D219" s="102" t="s">
        <v>75</v>
      </c>
      <c r="E219" s="101" t="s">
        <v>76</v>
      </c>
      <c r="F219" s="103">
        <v>43915.735474537039</v>
      </c>
      <c r="G219" s="103">
        <v>45362</v>
      </c>
      <c r="H219" s="101" t="s">
        <v>77</v>
      </c>
      <c r="I219" s="117">
        <v>171422137</v>
      </c>
      <c r="J219" s="117">
        <v>128245435</v>
      </c>
      <c r="K219" s="117">
        <v>128424421.30733895</v>
      </c>
      <c r="L219" s="117">
        <v>171422137</v>
      </c>
      <c r="M219" s="104">
        <v>7.4917057711900003E-3</v>
      </c>
      <c r="N219" s="135">
        <v>8.8546262906000012E-2</v>
      </c>
      <c r="O219" s="101" t="s">
        <v>78</v>
      </c>
      <c r="P219" s="135">
        <v>7.4723814599999996E-4</v>
      </c>
      <c r="Q219" s="143"/>
      <c r="R219" s="106"/>
    </row>
    <row r="220" spans="2:18">
      <c r="B220" s="100" t="s">
        <v>87</v>
      </c>
      <c r="C220" s="101" t="s">
        <v>130</v>
      </c>
      <c r="D220" s="102" t="s">
        <v>75</v>
      </c>
      <c r="E220" s="101" t="s">
        <v>76</v>
      </c>
      <c r="F220" s="103">
        <v>43749.665578703702</v>
      </c>
      <c r="G220" s="103">
        <v>45377</v>
      </c>
      <c r="H220" s="101" t="s">
        <v>77</v>
      </c>
      <c r="I220" s="117">
        <v>289455392</v>
      </c>
      <c r="J220" s="117">
        <v>208203916</v>
      </c>
      <c r="K220" s="117">
        <v>207572252.13175571</v>
      </c>
      <c r="L220" s="117">
        <v>289455392</v>
      </c>
      <c r="M220" s="104">
        <v>7.1711309538100001E-3</v>
      </c>
      <c r="N220" s="135">
        <v>9.1029197302000001E-2</v>
      </c>
      <c r="O220" s="101" t="s">
        <v>78</v>
      </c>
      <c r="P220" s="135">
        <v>1.2077602010000001E-3</v>
      </c>
      <c r="Q220" s="143"/>
      <c r="R220" s="106"/>
    </row>
    <row r="221" spans="2:18">
      <c r="B221" s="100" t="s">
        <v>87</v>
      </c>
      <c r="C221" s="101" t="s">
        <v>130</v>
      </c>
      <c r="D221" s="102" t="s">
        <v>75</v>
      </c>
      <c r="E221" s="101" t="s">
        <v>76</v>
      </c>
      <c r="F221" s="103">
        <v>43920.655729166669</v>
      </c>
      <c r="G221" s="103">
        <v>44014</v>
      </c>
      <c r="H221" s="101" t="s">
        <v>77</v>
      </c>
      <c r="I221" s="117">
        <v>734630703</v>
      </c>
      <c r="J221" s="117">
        <v>720710137</v>
      </c>
      <c r="K221" s="117">
        <v>720857098.67092311</v>
      </c>
      <c r="L221" s="117">
        <v>734630703</v>
      </c>
      <c r="M221" s="104">
        <v>9.8125098192499999E-3</v>
      </c>
      <c r="N221" s="135">
        <v>7.7259581702999999E-2</v>
      </c>
      <c r="O221" s="101" t="s">
        <v>78</v>
      </c>
      <c r="P221" s="135">
        <v>4.194310681E-3</v>
      </c>
      <c r="Q221" s="143"/>
      <c r="R221" s="106"/>
    </row>
    <row r="222" spans="2:18">
      <c r="B222" s="100" t="s">
        <v>87</v>
      </c>
      <c r="C222" s="101" t="s">
        <v>130</v>
      </c>
      <c r="D222" s="102" t="s">
        <v>75</v>
      </c>
      <c r="E222" s="101" t="s">
        <v>76</v>
      </c>
      <c r="F222" s="103">
        <v>43874.676423611112</v>
      </c>
      <c r="G222" s="103">
        <v>45377</v>
      </c>
      <c r="H222" s="101" t="s">
        <v>77</v>
      </c>
      <c r="I222" s="117">
        <v>746649859</v>
      </c>
      <c r="J222" s="117">
        <v>554624384</v>
      </c>
      <c r="K222" s="117">
        <v>548577069.57741618</v>
      </c>
      <c r="L222" s="117">
        <v>746649859</v>
      </c>
      <c r="M222" s="104">
        <v>7.3471797116799993E-3</v>
      </c>
      <c r="N222" s="135">
        <v>8.8410207751000003E-2</v>
      </c>
      <c r="O222" s="101" t="s">
        <v>78</v>
      </c>
      <c r="P222" s="135">
        <v>3.1918984589999998E-3</v>
      </c>
      <c r="Q222" s="143"/>
      <c r="R222" s="106"/>
    </row>
    <row r="223" spans="2:18">
      <c r="B223" s="100" t="s">
        <v>87</v>
      </c>
      <c r="C223" s="101" t="s">
        <v>130</v>
      </c>
      <c r="D223" s="102" t="s">
        <v>75</v>
      </c>
      <c r="E223" s="101" t="s">
        <v>76</v>
      </c>
      <c r="F223" s="103">
        <v>43710.491875</v>
      </c>
      <c r="G223" s="103">
        <v>45362</v>
      </c>
      <c r="H223" s="101" t="s">
        <v>77</v>
      </c>
      <c r="I223" s="117">
        <v>1427808218</v>
      </c>
      <c r="J223" s="117">
        <v>1027465752</v>
      </c>
      <c r="K223" s="117">
        <v>1011402440.5885772</v>
      </c>
      <c r="L223" s="117">
        <v>1427808218</v>
      </c>
      <c r="M223" s="104">
        <v>7.0836014797900004E-3</v>
      </c>
      <c r="N223" s="135">
        <v>9.1055580068000005E-2</v>
      </c>
      <c r="O223" s="101" t="s">
        <v>78</v>
      </c>
      <c r="P223" s="135">
        <v>5.884850225E-3</v>
      </c>
      <c r="Q223" s="143"/>
      <c r="R223" s="106"/>
    </row>
    <row r="224" spans="2:18">
      <c r="B224" s="100" t="s">
        <v>87</v>
      </c>
      <c r="C224" s="101" t="s">
        <v>130</v>
      </c>
      <c r="D224" s="102" t="s">
        <v>75</v>
      </c>
      <c r="E224" s="101" t="s">
        <v>76</v>
      </c>
      <c r="F224" s="103">
        <v>43917.704305555555</v>
      </c>
      <c r="G224" s="103">
        <v>45362</v>
      </c>
      <c r="H224" s="101" t="s">
        <v>77</v>
      </c>
      <c r="I224" s="117">
        <v>408147946</v>
      </c>
      <c r="J224" s="117">
        <v>302757535</v>
      </c>
      <c r="K224" s="117">
        <v>303048030.4047637</v>
      </c>
      <c r="L224" s="117">
        <v>408147946</v>
      </c>
      <c r="M224" s="104">
        <v>7.4249554205699994E-3</v>
      </c>
      <c r="N224" s="135">
        <v>9.1455775742000006E-2</v>
      </c>
      <c r="O224" s="101" t="s">
        <v>78</v>
      </c>
      <c r="P224" s="135">
        <v>1.7632864999999999E-3</v>
      </c>
      <c r="Q224" s="143"/>
      <c r="R224" s="106"/>
    </row>
    <row r="225" spans="2:18">
      <c r="B225" s="100" t="s">
        <v>87</v>
      </c>
      <c r="C225" s="101" t="s">
        <v>130</v>
      </c>
      <c r="D225" s="102" t="s">
        <v>75</v>
      </c>
      <c r="E225" s="101" t="s">
        <v>76</v>
      </c>
      <c r="F225" s="103">
        <v>43770.585289351853</v>
      </c>
      <c r="G225" s="103">
        <v>45362</v>
      </c>
      <c r="H225" s="101" t="s">
        <v>77</v>
      </c>
      <c r="I225" s="117">
        <v>1405369862</v>
      </c>
      <c r="J225" s="117">
        <v>1020561643</v>
      </c>
      <c r="K225" s="117">
        <v>1012313340.4183294</v>
      </c>
      <c r="L225" s="117">
        <v>1405369862</v>
      </c>
      <c r="M225" s="104">
        <v>7.2031809404099999E-3</v>
      </c>
      <c r="N225" s="135">
        <v>9.0762591269000006E-2</v>
      </c>
      <c r="O225" s="101" t="s">
        <v>78</v>
      </c>
      <c r="P225" s="135">
        <v>5.8901502999999999E-3</v>
      </c>
      <c r="Q225" s="143"/>
      <c r="R225" s="106"/>
    </row>
    <row r="226" spans="2:18">
      <c r="B226" s="100" t="s">
        <v>87</v>
      </c>
      <c r="C226" s="101" t="s">
        <v>130</v>
      </c>
      <c r="D226" s="102" t="s">
        <v>75</v>
      </c>
      <c r="E226" s="101" t="s">
        <v>76</v>
      </c>
      <c r="F226" s="103">
        <v>43887.638784722221</v>
      </c>
      <c r="G226" s="103">
        <v>45362</v>
      </c>
      <c r="H226" s="101" t="s">
        <v>77</v>
      </c>
      <c r="I226" s="117">
        <v>1382931506</v>
      </c>
      <c r="J226" s="117">
        <v>1019232876</v>
      </c>
      <c r="K226" s="117">
        <v>1005163592.1793263</v>
      </c>
      <c r="L226" s="117">
        <v>1382931506</v>
      </c>
      <c r="M226" s="104">
        <v>7.2683541290200007E-3</v>
      </c>
      <c r="N226" s="135">
        <v>9.3072326440000006E-2</v>
      </c>
      <c r="O226" s="101" t="s">
        <v>78</v>
      </c>
      <c r="P226" s="135">
        <v>5.8485494540000005E-3</v>
      </c>
      <c r="Q226" s="143"/>
      <c r="R226" s="106"/>
    </row>
    <row r="227" spans="2:18">
      <c r="B227" s="100" t="s">
        <v>87</v>
      </c>
      <c r="C227" s="101" t="s">
        <v>130</v>
      </c>
      <c r="D227" s="102" t="s">
        <v>75</v>
      </c>
      <c r="E227" s="101" t="s">
        <v>76</v>
      </c>
      <c r="F227" s="103">
        <v>43711.619641203702</v>
      </c>
      <c r="G227" s="103">
        <v>45362</v>
      </c>
      <c r="H227" s="101" t="s">
        <v>77</v>
      </c>
      <c r="I227" s="117">
        <v>713904109</v>
      </c>
      <c r="J227" s="117">
        <v>513356165</v>
      </c>
      <c r="K227" s="117">
        <v>505255112.70970643</v>
      </c>
      <c r="L227" s="117">
        <v>713904109</v>
      </c>
      <c r="M227" s="104">
        <v>7.07735263518E-3</v>
      </c>
      <c r="N227" s="135">
        <v>9.1342919334999995E-2</v>
      </c>
      <c r="O227" s="101" t="s">
        <v>78</v>
      </c>
      <c r="P227" s="135">
        <v>2.9398294330000001E-3</v>
      </c>
      <c r="Q227" s="143"/>
      <c r="R227" s="106"/>
    </row>
    <row r="228" spans="2:18">
      <c r="B228" s="100" t="s">
        <v>87</v>
      </c>
      <c r="C228" s="101" t="s">
        <v>130</v>
      </c>
      <c r="D228" s="102" t="s">
        <v>75</v>
      </c>
      <c r="E228" s="101" t="s">
        <v>76</v>
      </c>
      <c r="F228" s="103">
        <v>43917.706574074073</v>
      </c>
      <c r="G228" s="103">
        <v>45362</v>
      </c>
      <c r="H228" s="101" t="s">
        <v>77</v>
      </c>
      <c r="I228" s="117">
        <v>136049319</v>
      </c>
      <c r="J228" s="117">
        <v>100919178</v>
      </c>
      <c r="K228" s="117">
        <v>101016013.26132946</v>
      </c>
      <c r="L228" s="117">
        <v>136049319</v>
      </c>
      <c r="M228" s="104">
        <v>7.4249554502599999E-3</v>
      </c>
      <c r="N228" s="135">
        <v>9.1455775742000006E-2</v>
      </c>
      <c r="O228" s="101" t="s">
        <v>78</v>
      </c>
      <c r="P228" s="135">
        <v>5.8776218499999994E-4</v>
      </c>
      <c r="Q228" s="143"/>
      <c r="R228" s="106"/>
    </row>
    <row r="229" spans="2:18">
      <c r="B229" s="100" t="s">
        <v>87</v>
      </c>
      <c r="C229" s="101" t="s">
        <v>130</v>
      </c>
      <c r="D229" s="102" t="s">
        <v>75</v>
      </c>
      <c r="E229" s="101" t="s">
        <v>76</v>
      </c>
      <c r="F229" s="103">
        <v>43773.653668981482</v>
      </c>
      <c r="G229" s="103">
        <v>45377</v>
      </c>
      <c r="H229" s="101" t="s">
        <v>77</v>
      </c>
      <c r="I229" s="117">
        <v>281024654</v>
      </c>
      <c r="J229" s="117">
        <v>203372603</v>
      </c>
      <c r="K229" s="117">
        <v>201592399.93076736</v>
      </c>
      <c r="L229" s="117">
        <v>281024654</v>
      </c>
      <c r="M229" s="104">
        <v>7.1734773821900003E-3</v>
      </c>
      <c r="N229" s="135">
        <v>9.0922657221E-2</v>
      </c>
      <c r="O229" s="101" t="s">
        <v>78</v>
      </c>
      <c r="P229" s="135">
        <v>1.1729664E-3</v>
      </c>
      <c r="Q229" s="143"/>
      <c r="R229" s="106"/>
    </row>
    <row r="230" spans="2:18">
      <c r="B230" s="100" t="s">
        <v>87</v>
      </c>
      <c r="C230" s="101" t="s">
        <v>130</v>
      </c>
      <c r="D230" s="102" t="s">
        <v>75</v>
      </c>
      <c r="E230" s="101" t="s">
        <v>76</v>
      </c>
      <c r="F230" s="103">
        <v>43686.63013888889</v>
      </c>
      <c r="G230" s="103">
        <v>45362</v>
      </c>
      <c r="H230" s="101" t="s">
        <v>77</v>
      </c>
      <c r="I230" s="117">
        <v>2141712324</v>
      </c>
      <c r="J230" s="117">
        <v>1525571919</v>
      </c>
      <c r="K230" s="117">
        <v>1511084149.0512569</v>
      </c>
      <c r="L230" s="117">
        <v>2141712324</v>
      </c>
      <c r="M230" s="104">
        <v>7.0554954188700005E-3</v>
      </c>
      <c r="N230" s="135">
        <v>9.2350791431000001E-2</v>
      </c>
      <c r="O230" s="101" t="s">
        <v>78</v>
      </c>
      <c r="P230" s="135">
        <v>8.7922507770000005E-3</v>
      </c>
      <c r="Q230" s="143"/>
      <c r="R230" s="106"/>
    </row>
    <row r="231" spans="2:18">
      <c r="B231" s="100" t="s">
        <v>87</v>
      </c>
      <c r="C231" s="101" t="s">
        <v>130</v>
      </c>
      <c r="D231" s="102" t="s">
        <v>75</v>
      </c>
      <c r="E231" s="101" t="s">
        <v>76</v>
      </c>
      <c r="F231" s="103">
        <v>43894.493437500001</v>
      </c>
      <c r="G231" s="103">
        <v>45362</v>
      </c>
      <c r="H231" s="101" t="s">
        <v>77</v>
      </c>
      <c r="I231" s="117">
        <v>2074397256</v>
      </c>
      <c r="J231" s="117">
        <v>1557688354</v>
      </c>
      <c r="K231" s="117">
        <v>1533568581.9751916</v>
      </c>
      <c r="L231" s="117">
        <v>2074397256</v>
      </c>
      <c r="M231" s="104">
        <v>7.3928394261999998E-3</v>
      </c>
      <c r="N231" s="135">
        <v>8.7549486398000004E-2</v>
      </c>
      <c r="O231" s="101" t="s">
        <v>78</v>
      </c>
      <c r="P231" s="135">
        <v>8.9230765639999998E-3</v>
      </c>
      <c r="Q231" s="143"/>
      <c r="R231" s="106"/>
    </row>
    <row r="232" spans="2:18">
      <c r="B232" s="100" t="s">
        <v>87</v>
      </c>
      <c r="C232" s="101" t="s">
        <v>130</v>
      </c>
      <c r="D232" s="102" t="s">
        <v>75</v>
      </c>
      <c r="E232" s="101" t="s">
        <v>76</v>
      </c>
      <c r="F232" s="103">
        <v>43714.495011574072</v>
      </c>
      <c r="G232" s="103">
        <v>45377</v>
      </c>
      <c r="H232" s="101" t="s">
        <v>77</v>
      </c>
      <c r="I232" s="117">
        <v>1427561643</v>
      </c>
      <c r="J232" s="117">
        <v>1024506851</v>
      </c>
      <c r="K232" s="117">
        <v>1007528705.7844318</v>
      </c>
      <c r="L232" s="117">
        <v>1427561643</v>
      </c>
      <c r="M232" s="104">
        <v>7.0576896677300004E-3</v>
      </c>
      <c r="N232" s="135">
        <v>9.1060886792000015E-2</v>
      </c>
      <c r="O232" s="101" t="s">
        <v>78</v>
      </c>
      <c r="P232" s="135">
        <v>5.8623108790000003E-3</v>
      </c>
      <c r="Q232" s="143"/>
      <c r="R232" s="106"/>
    </row>
    <row r="233" spans="2:18" ht="15.75">
      <c r="B233" s="107" t="s">
        <v>131</v>
      </c>
      <c r="C233" s="108"/>
      <c r="D233" s="137"/>
      <c r="E233" s="108"/>
      <c r="F233" s="138"/>
      <c r="G233" s="138"/>
      <c r="H233" s="108"/>
      <c r="I233" s="118">
        <v>22135072965</v>
      </c>
      <c r="J233" s="118">
        <v>17074325240</v>
      </c>
      <c r="K233" s="118">
        <v>16912627570.553535</v>
      </c>
      <c r="L233" s="118">
        <v>22135072965</v>
      </c>
      <c r="M233" s="139"/>
      <c r="N233" s="140"/>
      <c r="O233" s="108"/>
      <c r="P233" s="140">
        <v>9.8406209206999995E-2</v>
      </c>
      <c r="Q233" s="141"/>
      <c r="R233" s="142"/>
    </row>
    <row r="234" spans="2:18">
      <c r="B234" s="100" t="s">
        <v>122</v>
      </c>
      <c r="C234" s="101" t="s">
        <v>96</v>
      </c>
      <c r="D234" s="102" t="s">
        <v>75</v>
      </c>
      <c r="E234" s="101" t="s">
        <v>76</v>
      </c>
      <c r="F234" s="103">
        <v>43781.641504629632</v>
      </c>
      <c r="G234" s="103">
        <v>44768</v>
      </c>
      <c r="H234" s="101" t="s">
        <v>77</v>
      </c>
      <c r="I234" s="117">
        <v>12400000</v>
      </c>
      <c r="J234" s="117">
        <v>10236956</v>
      </c>
      <c r="K234" s="117">
        <v>10143626.022777656</v>
      </c>
      <c r="L234" s="117">
        <v>12400000</v>
      </c>
      <c r="M234" s="104">
        <v>8.1803435667599997E-3</v>
      </c>
      <c r="N234" s="135">
        <v>8.1495227577999999E-2</v>
      </c>
      <c r="O234" s="101" t="s">
        <v>97</v>
      </c>
      <c r="P234" s="135">
        <v>5.9020738999999996E-5</v>
      </c>
      <c r="Q234" s="143"/>
      <c r="R234" s="106"/>
    </row>
    <row r="235" spans="2:18">
      <c r="B235" s="100" t="s">
        <v>122</v>
      </c>
      <c r="C235" s="101" t="s">
        <v>96</v>
      </c>
      <c r="D235" s="102" t="s">
        <v>75</v>
      </c>
      <c r="E235" s="101" t="s">
        <v>76</v>
      </c>
      <c r="F235" s="103">
        <v>43917.702731481484</v>
      </c>
      <c r="G235" s="103">
        <v>44461</v>
      </c>
      <c r="H235" s="101" t="s">
        <v>77</v>
      </c>
      <c r="I235" s="117">
        <v>292861808</v>
      </c>
      <c r="J235" s="117">
        <v>264523866</v>
      </c>
      <c r="K235" s="117">
        <v>264730373.98295563</v>
      </c>
      <c r="L235" s="117">
        <v>292861808</v>
      </c>
      <c r="M235" s="104">
        <v>9.0394297498499997E-3</v>
      </c>
      <c r="N235" s="135">
        <v>7.3805710775999997E-2</v>
      </c>
      <c r="O235" s="101" t="s">
        <v>97</v>
      </c>
      <c r="P235" s="135">
        <v>1.540335022E-3</v>
      </c>
      <c r="Q235" s="143"/>
      <c r="R235" s="106"/>
    </row>
    <row r="236" spans="2:18">
      <c r="B236" s="100" t="s">
        <v>122</v>
      </c>
      <c r="C236" s="101" t="s">
        <v>96</v>
      </c>
      <c r="D236" s="102" t="s">
        <v>75</v>
      </c>
      <c r="E236" s="101" t="s">
        <v>76</v>
      </c>
      <c r="F236" s="103">
        <v>41703.591145833336</v>
      </c>
      <c r="G236" s="103">
        <v>44097</v>
      </c>
      <c r="H236" s="101" t="s">
        <v>77</v>
      </c>
      <c r="I236" s="117">
        <v>20047500</v>
      </c>
      <c r="J236" s="117">
        <v>11573443</v>
      </c>
      <c r="K236" s="117">
        <v>11027947.996461861</v>
      </c>
      <c r="L236" s="117">
        <v>20047500</v>
      </c>
      <c r="M236" s="104">
        <v>5.5009093385499997E-3</v>
      </c>
      <c r="N236" s="135">
        <v>0.12083946855800001</v>
      </c>
      <c r="O236" s="101" t="s">
        <v>97</v>
      </c>
      <c r="P236" s="135">
        <v>6.4166171000000003E-5</v>
      </c>
      <c r="Q236" s="143"/>
      <c r="R236" s="106"/>
    </row>
    <row r="237" spans="2:18">
      <c r="B237" s="100" t="s">
        <v>122</v>
      </c>
      <c r="C237" s="101" t="s">
        <v>96</v>
      </c>
      <c r="D237" s="102" t="s">
        <v>75</v>
      </c>
      <c r="E237" s="101" t="s">
        <v>76</v>
      </c>
      <c r="F237" s="103">
        <v>43921.620104166665</v>
      </c>
      <c r="G237" s="103">
        <v>45828</v>
      </c>
      <c r="H237" s="101" t="s">
        <v>77</v>
      </c>
      <c r="I237" s="117">
        <v>5705000000</v>
      </c>
      <c r="J237" s="117">
        <v>4126393444</v>
      </c>
      <c r="K237" s="117">
        <v>4126393443.0734482</v>
      </c>
      <c r="L237" s="117">
        <v>5705000000</v>
      </c>
      <c r="M237" s="104">
        <v>7.23294205622E-3</v>
      </c>
      <c r="N237" s="135">
        <v>7.6465956200000004E-2</v>
      </c>
      <c r="O237" s="101" t="s">
        <v>97</v>
      </c>
      <c r="P237" s="135">
        <v>2.4009441155000002E-2</v>
      </c>
      <c r="Q237" s="143"/>
      <c r="R237" s="106"/>
    </row>
    <row r="238" spans="2:18">
      <c r="B238" s="100" t="s">
        <v>122</v>
      </c>
      <c r="C238" s="101" t="s">
        <v>96</v>
      </c>
      <c r="D238" s="102" t="s">
        <v>75</v>
      </c>
      <c r="E238" s="101" t="s">
        <v>76</v>
      </c>
      <c r="F238" s="103">
        <v>43510.528124999997</v>
      </c>
      <c r="G238" s="103">
        <v>45828</v>
      </c>
      <c r="H238" s="101" t="s">
        <v>77</v>
      </c>
      <c r="I238" s="117">
        <v>816536250</v>
      </c>
      <c r="J238" s="117">
        <v>554759845</v>
      </c>
      <c r="K238" s="117">
        <v>559235650.61623645</v>
      </c>
      <c r="L238" s="117">
        <v>816536250</v>
      </c>
      <c r="M238" s="104">
        <v>6.84887720069E-3</v>
      </c>
      <c r="N238" s="135">
        <v>7.6877567465999996E-2</v>
      </c>
      <c r="O238" s="101" t="s">
        <v>97</v>
      </c>
      <c r="P238" s="135">
        <v>3.2539154660000003E-3</v>
      </c>
      <c r="Q238" s="143"/>
      <c r="R238" s="106"/>
    </row>
    <row r="239" spans="2:18" ht="15.75">
      <c r="B239" s="107" t="s">
        <v>98</v>
      </c>
      <c r="C239" s="108"/>
      <c r="D239" s="137"/>
      <c r="E239" s="108"/>
      <c r="F239" s="138"/>
      <c r="G239" s="138"/>
      <c r="H239" s="108"/>
      <c r="I239" s="118">
        <v>6846845558</v>
      </c>
      <c r="J239" s="118">
        <v>4967487554</v>
      </c>
      <c r="K239" s="118">
        <v>4971531041.6918802</v>
      </c>
      <c r="L239" s="118">
        <v>6846845558</v>
      </c>
      <c r="M239" s="139"/>
      <c r="N239" s="140"/>
      <c r="O239" s="108"/>
      <c r="P239" s="140">
        <v>2.8926878553000003E-2</v>
      </c>
      <c r="Q239" s="141"/>
      <c r="R239" s="142"/>
    </row>
    <row r="240" spans="2:18">
      <c r="B240" s="100" t="s">
        <v>74</v>
      </c>
      <c r="C240" s="101" t="s">
        <v>99</v>
      </c>
      <c r="D240" s="102" t="s">
        <v>75</v>
      </c>
      <c r="E240" s="101" t="s">
        <v>76</v>
      </c>
      <c r="F240" s="103">
        <v>43572.688043981485</v>
      </c>
      <c r="G240" s="103">
        <v>44092</v>
      </c>
      <c r="H240" s="101" t="s">
        <v>77</v>
      </c>
      <c r="I240" s="117">
        <v>706520547</v>
      </c>
      <c r="J240" s="117">
        <v>641665359</v>
      </c>
      <c r="K240" s="117">
        <v>614393688.00076878</v>
      </c>
      <c r="L240" s="117">
        <v>706520547</v>
      </c>
      <c r="M240" s="104">
        <v>8.6960484108999994E-3</v>
      </c>
      <c r="N240" s="135">
        <v>7.5867025192999996E-2</v>
      </c>
      <c r="O240" s="101" t="s">
        <v>78</v>
      </c>
      <c r="P240" s="135">
        <v>3.5748527860000002E-3</v>
      </c>
      <c r="Q240" s="143"/>
      <c r="R240" s="106"/>
    </row>
    <row r="241" spans="2:18">
      <c r="B241" s="100" t="s">
        <v>74</v>
      </c>
      <c r="C241" s="101" t="s">
        <v>99</v>
      </c>
      <c r="D241" s="102" t="s">
        <v>75</v>
      </c>
      <c r="E241" s="101" t="s">
        <v>76</v>
      </c>
      <c r="F241" s="103">
        <v>43881.68540509259</v>
      </c>
      <c r="G241" s="103">
        <v>44426</v>
      </c>
      <c r="H241" s="101" t="s">
        <v>77</v>
      </c>
      <c r="I241" s="117">
        <v>553478082</v>
      </c>
      <c r="J241" s="117">
        <v>500097091</v>
      </c>
      <c r="K241" s="117">
        <v>503996272.33186269</v>
      </c>
      <c r="L241" s="117">
        <v>553478082</v>
      </c>
      <c r="M241" s="104">
        <v>9.1059842968099994E-3</v>
      </c>
      <c r="N241" s="135">
        <v>7.3441991146000002E-2</v>
      </c>
      <c r="O241" s="101" t="s">
        <v>78</v>
      </c>
      <c r="P241" s="135">
        <v>2.9325048640000003E-3</v>
      </c>
      <c r="Q241" s="143"/>
      <c r="R241" s="106"/>
    </row>
    <row r="242" spans="2:18">
      <c r="B242" s="100" t="s">
        <v>74</v>
      </c>
      <c r="C242" s="101" t="s">
        <v>99</v>
      </c>
      <c r="D242" s="102" t="s">
        <v>75</v>
      </c>
      <c r="E242" s="101" t="s">
        <v>76</v>
      </c>
      <c r="F242" s="103">
        <v>43858.660787037035</v>
      </c>
      <c r="G242" s="103">
        <v>44217</v>
      </c>
      <c r="H242" s="101" t="s">
        <v>77</v>
      </c>
      <c r="I242" s="117">
        <v>535500000</v>
      </c>
      <c r="J242" s="117">
        <v>500578778</v>
      </c>
      <c r="K242" s="117">
        <v>34434002.988948062</v>
      </c>
      <c r="L242" s="117">
        <v>535500000</v>
      </c>
      <c r="M242" s="104">
        <v>6.4302526590000002E-4</v>
      </c>
      <c r="N242" s="135">
        <v>7.2912840150999997E-2</v>
      </c>
      <c r="O242" s="101" t="s">
        <v>78</v>
      </c>
      <c r="P242" s="135">
        <v>2.0035442099999997E-4</v>
      </c>
      <c r="Q242" s="143"/>
      <c r="R242" s="106"/>
    </row>
    <row r="243" spans="2:18">
      <c r="B243" s="100" t="s">
        <v>74</v>
      </c>
      <c r="C243" s="101" t="s">
        <v>99</v>
      </c>
      <c r="D243" s="102" t="s">
        <v>75</v>
      </c>
      <c r="E243" s="101" t="s">
        <v>76</v>
      </c>
      <c r="F243" s="103">
        <v>43853.541747685187</v>
      </c>
      <c r="G243" s="103">
        <v>44215</v>
      </c>
      <c r="H243" s="101" t="s">
        <v>77</v>
      </c>
      <c r="I243" s="117">
        <v>535500000</v>
      </c>
      <c r="J243" s="117">
        <v>500289305</v>
      </c>
      <c r="K243" s="117">
        <v>506891946.10470831</v>
      </c>
      <c r="L243" s="117">
        <v>535500000</v>
      </c>
      <c r="M243" s="104">
        <v>9.465769301680001E-3</v>
      </c>
      <c r="N243" s="135">
        <v>7.2912502185000005E-2</v>
      </c>
      <c r="O243" s="101" t="s">
        <v>78</v>
      </c>
      <c r="P243" s="135">
        <v>2.9493533570000004E-3</v>
      </c>
      <c r="Q243" s="143"/>
      <c r="R243" s="106"/>
    </row>
    <row r="244" spans="2:18">
      <c r="B244" s="100" t="s">
        <v>74</v>
      </c>
      <c r="C244" s="101" t="s">
        <v>99</v>
      </c>
      <c r="D244" s="102" t="s">
        <v>75</v>
      </c>
      <c r="E244" s="101" t="s">
        <v>76</v>
      </c>
      <c r="F244" s="103">
        <v>43775.542939814812</v>
      </c>
      <c r="G244" s="103">
        <v>43923</v>
      </c>
      <c r="H244" s="101" t="s">
        <v>77</v>
      </c>
      <c r="I244" s="117">
        <v>51570684</v>
      </c>
      <c r="J244" s="117">
        <v>50010550</v>
      </c>
      <c r="K244" s="117">
        <v>50341287.511169791</v>
      </c>
      <c r="L244" s="117">
        <v>51570684</v>
      </c>
      <c r="M244" s="104">
        <v>9.7616094274E-3</v>
      </c>
      <c r="N244" s="135">
        <v>7.9776449499999999E-2</v>
      </c>
      <c r="O244" s="101" t="s">
        <v>78</v>
      </c>
      <c r="P244" s="135">
        <v>2.9291103599999999E-4</v>
      </c>
      <c r="Q244" s="143"/>
      <c r="R244" s="106"/>
    </row>
    <row r="245" spans="2:18">
      <c r="B245" s="100" t="s">
        <v>74</v>
      </c>
      <c r="C245" s="101" t="s">
        <v>99</v>
      </c>
      <c r="D245" s="102" t="s">
        <v>75</v>
      </c>
      <c r="E245" s="101" t="s">
        <v>76</v>
      </c>
      <c r="F245" s="103">
        <v>43858.6641087963</v>
      </c>
      <c r="G245" s="103">
        <v>44217</v>
      </c>
      <c r="H245" s="101" t="s">
        <v>77</v>
      </c>
      <c r="I245" s="117">
        <v>535500000</v>
      </c>
      <c r="J245" s="117">
        <v>500578778</v>
      </c>
      <c r="K245" s="117">
        <v>34434002.988948062</v>
      </c>
      <c r="L245" s="117">
        <v>535500000</v>
      </c>
      <c r="M245" s="104">
        <v>6.4302526590000002E-4</v>
      </c>
      <c r="N245" s="135">
        <v>7.2912840150999997E-2</v>
      </c>
      <c r="O245" s="101" t="s">
        <v>78</v>
      </c>
      <c r="P245" s="135">
        <v>2.0035442099999997E-4</v>
      </c>
      <c r="Q245" s="143"/>
      <c r="R245" s="106"/>
    </row>
    <row r="246" spans="2:18">
      <c r="B246" s="100" t="s">
        <v>74</v>
      </c>
      <c r="C246" s="101" t="s">
        <v>99</v>
      </c>
      <c r="D246" s="102" t="s">
        <v>75</v>
      </c>
      <c r="E246" s="101" t="s">
        <v>76</v>
      </c>
      <c r="F246" s="103">
        <v>43858.658946759257</v>
      </c>
      <c r="G246" s="103">
        <v>44217</v>
      </c>
      <c r="H246" s="101" t="s">
        <v>77</v>
      </c>
      <c r="I246" s="117">
        <v>535500000</v>
      </c>
      <c r="J246" s="117">
        <v>500578778</v>
      </c>
      <c r="K246" s="117">
        <v>34434002.988948062</v>
      </c>
      <c r="L246" s="117">
        <v>535500000</v>
      </c>
      <c r="M246" s="104">
        <v>6.4302526590000002E-4</v>
      </c>
      <c r="N246" s="135">
        <v>7.2912840150999997E-2</v>
      </c>
      <c r="O246" s="101" t="s">
        <v>78</v>
      </c>
      <c r="P246" s="135">
        <v>2.0035442099999997E-4</v>
      </c>
      <c r="Q246" s="143"/>
      <c r="R246" s="106"/>
    </row>
    <row r="247" spans="2:18">
      <c r="B247" s="100" t="s">
        <v>74</v>
      </c>
      <c r="C247" s="101" t="s">
        <v>99</v>
      </c>
      <c r="D247" s="102" t="s">
        <v>75</v>
      </c>
      <c r="E247" s="101" t="s">
        <v>76</v>
      </c>
      <c r="F247" s="103">
        <v>43853.540775462963</v>
      </c>
      <c r="G247" s="103">
        <v>44215</v>
      </c>
      <c r="H247" s="101" t="s">
        <v>77</v>
      </c>
      <c r="I247" s="117">
        <v>535500000</v>
      </c>
      <c r="J247" s="117">
        <v>500289305</v>
      </c>
      <c r="K247" s="117">
        <v>506891946.10470831</v>
      </c>
      <c r="L247" s="117">
        <v>535500000</v>
      </c>
      <c r="M247" s="104">
        <v>9.465769301680001E-3</v>
      </c>
      <c r="N247" s="135">
        <v>7.2912502185000005E-2</v>
      </c>
      <c r="O247" s="101" t="s">
        <v>78</v>
      </c>
      <c r="P247" s="135">
        <v>2.9493533570000004E-3</v>
      </c>
      <c r="Q247" s="143"/>
      <c r="R247" s="106"/>
    </row>
    <row r="248" spans="2:18">
      <c r="B248" s="100" t="s">
        <v>74</v>
      </c>
      <c r="C248" s="101" t="s">
        <v>99</v>
      </c>
      <c r="D248" s="102" t="s">
        <v>75</v>
      </c>
      <c r="E248" s="101" t="s">
        <v>76</v>
      </c>
      <c r="F248" s="103">
        <v>43741.694050925929</v>
      </c>
      <c r="G248" s="103">
        <v>43948</v>
      </c>
      <c r="H248" s="101" t="s">
        <v>77</v>
      </c>
      <c r="I248" s="117">
        <v>167797303</v>
      </c>
      <c r="J248" s="117">
        <v>160631082</v>
      </c>
      <c r="K248" s="117">
        <v>166844745.49963298</v>
      </c>
      <c r="L248" s="117">
        <v>167797303</v>
      </c>
      <c r="M248" s="104">
        <v>9.9432316560900003E-3</v>
      </c>
      <c r="N248" s="135">
        <v>8.0000005722999992E-2</v>
      </c>
      <c r="O248" s="101" t="s">
        <v>78</v>
      </c>
      <c r="P248" s="135">
        <v>9.7078699700000009E-4</v>
      </c>
      <c r="Q248" s="143"/>
      <c r="R248" s="106"/>
    </row>
    <row r="249" spans="2:18">
      <c r="B249" s="100" t="s">
        <v>74</v>
      </c>
      <c r="C249" s="101" t="s">
        <v>99</v>
      </c>
      <c r="D249" s="102" t="s">
        <v>75</v>
      </c>
      <c r="E249" s="101" t="s">
        <v>76</v>
      </c>
      <c r="F249" s="103">
        <v>43881.685960648145</v>
      </c>
      <c r="G249" s="103">
        <v>44426</v>
      </c>
      <c r="H249" s="101" t="s">
        <v>77</v>
      </c>
      <c r="I249" s="117">
        <v>553478082</v>
      </c>
      <c r="J249" s="117">
        <v>500097091</v>
      </c>
      <c r="K249" s="117">
        <v>503996272.33186269</v>
      </c>
      <c r="L249" s="117">
        <v>553478082</v>
      </c>
      <c r="M249" s="104">
        <v>9.1059842968099994E-3</v>
      </c>
      <c r="N249" s="135">
        <v>7.3441991146000002E-2</v>
      </c>
      <c r="O249" s="101" t="s">
        <v>78</v>
      </c>
      <c r="P249" s="135">
        <v>2.9325048640000003E-3</v>
      </c>
      <c r="Q249" s="143"/>
      <c r="R249" s="106"/>
    </row>
    <row r="250" spans="2:18">
      <c r="B250" s="100" t="s">
        <v>74</v>
      </c>
      <c r="C250" s="101" t="s">
        <v>99</v>
      </c>
      <c r="D250" s="102" t="s">
        <v>75</v>
      </c>
      <c r="E250" s="101" t="s">
        <v>76</v>
      </c>
      <c r="F250" s="103">
        <v>43858.661273148151</v>
      </c>
      <c r="G250" s="103">
        <v>44217</v>
      </c>
      <c r="H250" s="101" t="s">
        <v>77</v>
      </c>
      <c r="I250" s="117">
        <v>535500000</v>
      </c>
      <c r="J250" s="117">
        <v>500578778</v>
      </c>
      <c r="K250" s="117">
        <v>34434002.988948062</v>
      </c>
      <c r="L250" s="117">
        <v>535500000</v>
      </c>
      <c r="M250" s="104">
        <v>6.4302526590000002E-4</v>
      </c>
      <c r="N250" s="135">
        <v>7.2912840150999997E-2</v>
      </c>
      <c r="O250" s="101" t="s">
        <v>78</v>
      </c>
      <c r="P250" s="135">
        <v>2.0035442099999997E-4</v>
      </c>
      <c r="Q250" s="143"/>
      <c r="R250" s="106"/>
    </row>
    <row r="251" spans="2:18">
      <c r="B251" s="100" t="s">
        <v>74</v>
      </c>
      <c r="C251" s="101" t="s">
        <v>99</v>
      </c>
      <c r="D251" s="102" t="s">
        <v>75</v>
      </c>
      <c r="E251" s="101" t="s">
        <v>76</v>
      </c>
      <c r="F251" s="103">
        <v>43853.54347222222</v>
      </c>
      <c r="G251" s="103">
        <v>44215</v>
      </c>
      <c r="H251" s="101" t="s">
        <v>77</v>
      </c>
      <c r="I251" s="117">
        <v>535500000</v>
      </c>
      <c r="J251" s="117">
        <v>500289305</v>
      </c>
      <c r="K251" s="117">
        <v>506891946.10470831</v>
      </c>
      <c r="L251" s="117">
        <v>535500000</v>
      </c>
      <c r="M251" s="104">
        <v>9.465769301680001E-3</v>
      </c>
      <c r="N251" s="135">
        <v>7.2912502185000005E-2</v>
      </c>
      <c r="O251" s="101" t="s">
        <v>78</v>
      </c>
      <c r="P251" s="135">
        <v>2.9493533570000004E-3</v>
      </c>
      <c r="Q251" s="143"/>
      <c r="R251" s="106"/>
    </row>
    <row r="252" spans="2:18">
      <c r="B252" s="100" t="s">
        <v>74</v>
      </c>
      <c r="C252" s="101" t="s">
        <v>99</v>
      </c>
      <c r="D252" s="102" t="s">
        <v>75</v>
      </c>
      <c r="E252" s="101" t="s">
        <v>76</v>
      </c>
      <c r="F252" s="103">
        <v>43853.539560185185</v>
      </c>
      <c r="G252" s="103">
        <v>44215</v>
      </c>
      <c r="H252" s="101" t="s">
        <v>77</v>
      </c>
      <c r="I252" s="117">
        <v>535500000</v>
      </c>
      <c r="J252" s="117">
        <v>500289305</v>
      </c>
      <c r="K252" s="117">
        <v>506891946.10470831</v>
      </c>
      <c r="L252" s="117">
        <v>535500000</v>
      </c>
      <c r="M252" s="104">
        <v>9.465769301680001E-3</v>
      </c>
      <c r="N252" s="135">
        <v>7.2912502185000005E-2</v>
      </c>
      <c r="O252" s="101" t="s">
        <v>78</v>
      </c>
      <c r="P252" s="135">
        <v>2.9493533570000004E-3</v>
      </c>
      <c r="Q252" s="143"/>
      <c r="R252" s="106"/>
    </row>
    <row r="253" spans="2:18">
      <c r="B253" s="100" t="s">
        <v>74</v>
      </c>
      <c r="C253" s="101" t="s">
        <v>99</v>
      </c>
      <c r="D253" s="102" t="s">
        <v>75</v>
      </c>
      <c r="E253" s="101" t="s">
        <v>76</v>
      </c>
      <c r="F253" s="103">
        <v>43881.684050925927</v>
      </c>
      <c r="G253" s="103">
        <v>44426</v>
      </c>
      <c r="H253" s="101" t="s">
        <v>77</v>
      </c>
      <c r="I253" s="117">
        <v>553478082</v>
      </c>
      <c r="J253" s="117">
        <v>500097091</v>
      </c>
      <c r="K253" s="117">
        <v>503996272.33186269</v>
      </c>
      <c r="L253" s="117">
        <v>553478082</v>
      </c>
      <c r="M253" s="104">
        <v>9.1059842968099994E-3</v>
      </c>
      <c r="N253" s="135">
        <v>7.3441991146000002E-2</v>
      </c>
      <c r="O253" s="101" t="s">
        <v>78</v>
      </c>
      <c r="P253" s="135">
        <v>2.9325048640000003E-3</v>
      </c>
      <c r="Q253" s="143"/>
      <c r="R253" s="106"/>
    </row>
    <row r="254" spans="2:18">
      <c r="B254" s="100" t="s">
        <v>74</v>
      </c>
      <c r="C254" s="101" t="s">
        <v>99</v>
      </c>
      <c r="D254" s="102" t="s">
        <v>75</v>
      </c>
      <c r="E254" s="101" t="s">
        <v>76</v>
      </c>
      <c r="F254" s="103">
        <v>43858.659444444442</v>
      </c>
      <c r="G254" s="103">
        <v>44217</v>
      </c>
      <c r="H254" s="101" t="s">
        <v>77</v>
      </c>
      <c r="I254" s="117">
        <v>535500000</v>
      </c>
      <c r="J254" s="117">
        <v>500578778</v>
      </c>
      <c r="K254" s="117">
        <v>34434002.988948062</v>
      </c>
      <c r="L254" s="117">
        <v>535500000</v>
      </c>
      <c r="M254" s="104">
        <v>6.4302526590000002E-4</v>
      </c>
      <c r="N254" s="135">
        <v>7.2912840150999997E-2</v>
      </c>
      <c r="O254" s="101" t="s">
        <v>78</v>
      </c>
      <c r="P254" s="135">
        <v>2.0035442099999997E-4</v>
      </c>
      <c r="Q254" s="143"/>
      <c r="R254" s="106"/>
    </row>
    <row r="255" spans="2:18">
      <c r="B255" s="100" t="s">
        <v>74</v>
      </c>
      <c r="C255" s="101" t="s">
        <v>99</v>
      </c>
      <c r="D255" s="102" t="s">
        <v>75</v>
      </c>
      <c r="E255" s="101" t="s">
        <v>76</v>
      </c>
      <c r="F255" s="103">
        <v>43853.541122685187</v>
      </c>
      <c r="G255" s="103">
        <v>44215</v>
      </c>
      <c r="H255" s="101" t="s">
        <v>77</v>
      </c>
      <c r="I255" s="117">
        <v>535500000</v>
      </c>
      <c r="J255" s="117">
        <v>500289305</v>
      </c>
      <c r="K255" s="117">
        <v>506891946.10470831</v>
      </c>
      <c r="L255" s="117">
        <v>535500000</v>
      </c>
      <c r="M255" s="104">
        <v>9.465769301680001E-3</v>
      </c>
      <c r="N255" s="135">
        <v>7.2912502185000005E-2</v>
      </c>
      <c r="O255" s="101" t="s">
        <v>78</v>
      </c>
      <c r="P255" s="135">
        <v>2.9493533570000004E-3</v>
      </c>
      <c r="Q255" s="143"/>
      <c r="R255" s="106"/>
    </row>
    <row r="256" spans="2:18">
      <c r="B256" s="100" t="s">
        <v>74</v>
      </c>
      <c r="C256" s="101" t="s">
        <v>99</v>
      </c>
      <c r="D256" s="102" t="s">
        <v>75</v>
      </c>
      <c r="E256" s="101" t="s">
        <v>76</v>
      </c>
      <c r="F256" s="103">
        <v>43741.694618055553</v>
      </c>
      <c r="G256" s="103">
        <v>43948</v>
      </c>
      <c r="H256" s="101" t="s">
        <v>77</v>
      </c>
      <c r="I256" s="117">
        <v>167797303</v>
      </c>
      <c r="J256" s="117">
        <v>160631082</v>
      </c>
      <c r="K256" s="117">
        <v>166844745.49963298</v>
      </c>
      <c r="L256" s="117">
        <v>167797303</v>
      </c>
      <c r="M256" s="104">
        <v>9.9432316560900003E-3</v>
      </c>
      <c r="N256" s="135">
        <v>8.0000005722999992E-2</v>
      </c>
      <c r="O256" s="101" t="s">
        <v>78</v>
      </c>
      <c r="P256" s="135">
        <v>9.7078699700000009E-4</v>
      </c>
      <c r="Q256" s="143"/>
      <c r="R256" s="106"/>
    </row>
    <row r="257" spans="2:18">
      <c r="B257" s="100" t="s">
        <v>74</v>
      </c>
      <c r="C257" s="101" t="s">
        <v>99</v>
      </c>
      <c r="D257" s="102" t="s">
        <v>75</v>
      </c>
      <c r="E257" s="101" t="s">
        <v>76</v>
      </c>
      <c r="F257" s="103">
        <v>43858.66201388889</v>
      </c>
      <c r="G257" s="103">
        <v>44217</v>
      </c>
      <c r="H257" s="101" t="s">
        <v>77</v>
      </c>
      <c r="I257" s="117">
        <v>535500000</v>
      </c>
      <c r="J257" s="117">
        <v>500578778</v>
      </c>
      <c r="K257" s="117">
        <v>34434002.988948062</v>
      </c>
      <c r="L257" s="117">
        <v>535500000</v>
      </c>
      <c r="M257" s="104">
        <v>6.4302526590000002E-4</v>
      </c>
      <c r="N257" s="135">
        <v>7.2912840150999997E-2</v>
      </c>
      <c r="O257" s="101" t="s">
        <v>78</v>
      </c>
      <c r="P257" s="135">
        <v>2.0035442099999997E-4</v>
      </c>
      <c r="Q257" s="143"/>
      <c r="R257" s="106"/>
    </row>
    <row r="258" spans="2:18">
      <c r="B258" s="100" t="s">
        <v>74</v>
      </c>
      <c r="C258" s="101" t="s">
        <v>99</v>
      </c>
      <c r="D258" s="102" t="s">
        <v>75</v>
      </c>
      <c r="E258" s="101" t="s">
        <v>76</v>
      </c>
      <c r="F258" s="103">
        <v>43853.543923611112</v>
      </c>
      <c r="G258" s="103">
        <v>44215</v>
      </c>
      <c r="H258" s="101" t="s">
        <v>77</v>
      </c>
      <c r="I258" s="117">
        <v>535500000</v>
      </c>
      <c r="J258" s="117">
        <v>500289305</v>
      </c>
      <c r="K258" s="117">
        <v>506891946.10470831</v>
      </c>
      <c r="L258" s="117">
        <v>535500000</v>
      </c>
      <c r="M258" s="104">
        <v>9.465769301680001E-3</v>
      </c>
      <c r="N258" s="135">
        <v>7.2912502185000005E-2</v>
      </c>
      <c r="O258" s="101" t="s">
        <v>78</v>
      </c>
      <c r="P258" s="135">
        <v>2.9493533570000004E-3</v>
      </c>
      <c r="Q258" s="143"/>
      <c r="R258" s="106"/>
    </row>
    <row r="259" spans="2:18">
      <c r="B259" s="100" t="s">
        <v>74</v>
      </c>
      <c r="C259" s="101" t="s">
        <v>99</v>
      </c>
      <c r="D259" s="102" t="s">
        <v>75</v>
      </c>
      <c r="E259" s="101" t="s">
        <v>76</v>
      </c>
      <c r="F259" s="103">
        <v>43853.539918981478</v>
      </c>
      <c r="G259" s="103">
        <v>44215</v>
      </c>
      <c r="H259" s="101" t="s">
        <v>77</v>
      </c>
      <c r="I259" s="117">
        <v>535500000</v>
      </c>
      <c r="J259" s="117">
        <v>500289305</v>
      </c>
      <c r="K259" s="117">
        <v>506891946.10470831</v>
      </c>
      <c r="L259" s="117">
        <v>535500000</v>
      </c>
      <c r="M259" s="104">
        <v>9.465769301680001E-3</v>
      </c>
      <c r="N259" s="135">
        <v>7.2912502185000005E-2</v>
      </c>
      <c r="O259" s="101" t="s">
        <v>78</v>
      </c>
      <c r="P259" s="135">
        <v>2.9493533570000004E-3</v>
      </c>
      <c r="Q259" s="143"/>
      <c r="R259" s="106"/>
    </row>
    <row r="260" spans="2:18">
      <c r="B260" s="100" t="s">
        <v>74</v>
      </c>
      <c r="C260" s="101" t="s">
        <v>99</v>
      </c>
      <c r="D260" s="102" t="s">
        <v>75</v>
      </c>
      <c r="E260" s="101" t="s">
        <v>76</v>
      </c>
      <c r="F260" s="103">
        <v>43881.68482638889</v>
      </c>
      <c r="G260" s="103">
        <v>44426</v>
      </c>
      <c r="H260" s="101" t="s">
        <v>77</v>
      </c>
      <c r="I260" s="117">
        <v>553478082</v>
      </c>
      <c r="J260" s="117">
        <v>500097091</v>
      </c>
      <c r="K260" s="117">
        <v>503996272.33186269</v>
      </c>
      <c r="L260" s="117">
        <v>553478082</v>
      </c>
      <c r="M260" s="104">
        <v>9.1059842968099994E-3</v>
      </c>
      <c r="N260" s="135">
        <v>7.3441991146000002E-2</v>
      </c>
      <c r="O260" s="101" t="s">
        <v>78</v>
      </c>
      <c r="P260" s="135">
        <v>2.9325048640000003E-3</v>
      </c>
      <c r="Q260" s="143"/>
      <c r="R260" s="106"/>
    </row>
    <row r="261" spans="2:18">
      <c r="B261" s="100" t="s">
        <v>74</v>
      </c>
      <c r="C261" s="101" t="s">
        <v>99</v>
      </c>
      <c r="D261" s="102" t="s">
        <v>75</v>
      </c>
      <c r="E261" s="101" t="s">
        <v>76</v>
      </c>
      <c r="F261" s="103">
        <v>43858.660138888888</v>
      </c>
      <c r="G261" s="103">
        <v>44217</v>
      </c>
      <c r="H261" s="101" t="s">
        <v>77</v>
      </c>
      <c r="I261" s="117">
        <v>535500000</v>
      </c>
      <c r="J261" s="117">
        <v>500578778</v>
      </c>
      <c r="K261" s="117">
        <v>34434002.988948062</v>
      </c>
      <c r="L261" s="117">
        <v>535500000</v>
      </c>
      <c r="M261" s="104">
        <v>6.4302526590000002E-4</v>
      </c>
      <c r="N261" s="135">
        <v>7.2912840150999997E-2</v>
      </c>
      <c r="O261" s="101" t="s">
        <v>78</v>
      </c>
      <c r="P261" s="135">
        <v>2.0035442099999997E-4</v>
      </c>
      <c r="Q261" s="143"/>
      <c r="R261" s="106"/>
    </row>
    <row r="262" spans="2:18">
      <c r="B262" s="100" t="s">
        <v>74</v>
      </c>
      <c r="C262" s="101" t="s">
        <v>99</v>
      </c>
      <c r="D262" s="102" t="s">
        <v>75</v>
      </c>
      <c r="E262" s="101" t="s">
        <v>76</v>
      </c>
      <c r="F262" s="103">
        <v>43853.54142361111</v>
      </c>
      <c r="G262" s="103">
        <v>44215</v>
      </c>
      <c r="H262" s="101" t="s">
        <v>77</v>
      </c>
      <c r="I262" s="117">
        <v>535500000</v>
      </c>
      <c r="J262" s="117">
        <v>500289305</v>
      </c>
      <c r="K262" s="117">
        <v>506891946.10470831</v>
      </c>
      <c r="L262" s="117">
        <v>535500000</v>
      </c>
      <c r="M262" s="104">
        <v>9.465769301680001E-3</v>
      </c>
      <c r="N262" s="135">
        <v>7.2912502185000005E-2</v>
      </c>
      <c r="O262" s="101" t="s">
        <v>78</v>
      </c>
      <c r="P262" s="135">
        <v>2.9493533570000004E-3</v>
      </c>
      <c r="Q262" s="143"/>
      <c r="R262" s="106"/>
    </row>
    <row r="263" spans="2:18">
      <c r="B263" s="100" t="s">
        <v>74</v>
      </c>
      <c r="C263" s="101" t="s">
        <v>99</v>
      </c>
      <c r="D263" s="102" t="s">
        <v>75</v>
      </c>
      <c r="E263" s="101" t="s">
        <v>76</v>
      </c>
      <c r="F263" s="103">
        <v>43761.697974537034</v>
      </c>
      <c r="G263" s="103">
        <v>44312</v>
      </c>
      <c r="H263" s="101" t="s">
        <v>77</v>
      </c>
      <c r="I263" s="117">
        <v>327819180</v>
      </c>
      <c r="J263" s="117">
        <v>299979214</v>
      </c>
      <c r="K263" s="117">
        <v>298021521.98019993</v>
      </c>
      <c r="L263" s="117">
        <v>327819180</v>
      </c>
      <c r="M263" s="104">
        <v>9.091033721100001E-3</v>
      </c>
      <c r="N263" s="135">
        <v>6.4321814192999996E-2</v>
      </c>
      <c r="O263" s="101" t="s">
        <v>78</v>
      </c>
      <c r="P263" s="135">
        <v>1.734039736E-3</v>
      </c>
      <c r="Q263" s="143"/>
      <c r="R263" s="106"/>
    </row>
    <row r="264" spans="2:18">
      <c r="B264" s="100" t="s">
        <v>74</v>
      </c>
      <c r="C264" s="101" t="s">
        <v>99</v>
      </c>
      <c r="D264" s="102" t="s">
        <v>75</v>
      </c>
      <c r="E264" s="101" t="s">
        <v>76</v>
      </c>
      <c r="F264" s="103">
        <v>43858.662418981483</v>
      </c>
      <c r="G264" s="103">
        <v>44217</v>
      </c>
      <c r="H264" s="101" t="s">
        <v>77</v>
      </c>
      <c r="I264" s="117">
        <v>535500000</v>
      </c>
      <c r="J264" s="117">
        <v>500578778</v>
      </c>
      <c r="K264" s="117">
        <v>34434002.988948062</v>
      </c>
      <c r="L264" s="117">
        <v>535500000</v>
      </c>
      <c r="M264" s="104">
        <v>6.4302526590000002E-4</v>
      </c>
      <c r="N264" s="135">
        <v>7.2912840150999997E-2</v>
      </c>
      <c r="O264" s="101" t="s">
        <v>78</v>
      </c>
      <c r="P264" s="135">
        <v>2.0035442099999997E-4</v>
      </c>
      <c r="Q264" s="143"/>
      <c r="R264" s="106"/>
    </row>
    <row r="265" spans="2:18">
      <c r="B265" s="100" t="s">
        <v>74</v>
      </c>
      <c r="C265" s="101" t="s">
        <v>99</v>
      </c>
      <c r="D265" s="102" t="s">
        <v>75</v>
      </c>
      <c r="E265" s="101" t="s">
        <v>76</v>
      </c>
      <c r="F265" s="103">
        <v>43853.544374999998</v>
      </c>
      <c r="G265" s="103">
        <v>44215</v>
      </c>
      <c r="H265" s="101" t="s">
        <v>77</v>
      </c>
      <c r="I265" s="117">
        <v>535500000</v>
      </c>
      <c r="J265" s="117">
        <v>500289305</v>
      </c>
      <c r="K265" s="117">
        <v>506891946.10470831</v>
      </c>
      <c r="L265" s="117">
        <v>535500000</v>
      </c>
      <c r="M265" s="104">
        <v>9.465769301680001E-3</v>
      </c>
      <c r="N265" s="135">
        <v>7.2912502185000005E-2</v>
      </c>
      <c r="O265" s="101" t="s">
        <v>78</v>
      </c>
      <c r="P265" s="135">
        <v>2.9493533570000004E-3</v>
      </c>
      <c r="Q265" s="143"/>
      <c r="R265" s="106"/>
    </row>
    <row r="266" spans="2:18">
      <c r="B266" s="100" t="s">
        <v>74</v>
      </c>
      <c r="C266" s="101" t="s">
        <v>99</v>
      </c>
      <c r="D266" s="102" t="s">
        <v>75</v>
      </c>
      <c r="E266" s="101" t="s">
        <v>76</v>
      </c>
      <c r="F266" s="103">
        <v>43853.540347222224</v>
      </c>
      <c r="G266" s="103">
        <v>44215</v>
      </c>
      <c r="H266" s="101" t="s">
        <v>77</v>
      </c>
      <c r="I266" s="117">
        <v>535500000</v>
      </c>
      <c r="J266" s="117">
        <v>500289305</v>
      </c>
      <c r="K266" s="117">
        <v>506891946.10470831</v>
      </c>
      <c r="L266" s="117">
        <v>535500000</v>
      </c>
      <c r="M266" s="104">
        <v>9.465769301680001E-3</v>
      </c>
      <c r="N266" s="135">
        <v>7.2912502185000005E-2</v>
      </c>
      <c r="O266" s="101" t="s">
        <v>78</v>
      </c>
      <c r="P266" s="135">
        <v>2.9493533570000004E-3</v>
      </c>
      <c r="Q266" s="143"/>
      <c r="R266" s="106"/>
    </row>
    <row r="267" spans="2:18" ht="15.75">
      <c r="B267" s="107" t="s">
        <v>100</v>
      </c>
      <c r="C267" s="108"/>
      <c r="D267" s="137"/>
      <c r="E267" s="108"/>
      <c r="F267" s="138"/>
      <c r="G267" s="138"/>
      <c r="H267" s="108"/>
      <c r="I267" s="118">
        <v>13274417345</v>
      </c>
      <c r="J267" s="118">
        <v>12320828925</v>
      </c>
      <c r="K267" s="118">
        <v>8656822562.777523</v>
      </c>
      <c r="L267" s="118">
        <v>13274417345</v>
      </c>
      <c r="M267" s="139"/>
      <c r="N267" s="140"/>
      <c r="O267" s="108"/>
      <c r="P267" s="140">
        <v>5.0369765946000004E-2</v>
      </c>
      <c r="Q267" s="141"/>
      <c r="R267" s="142"/>
    </row>
    <row r="268" spans="2:18">
      <c r="B268" s="100" t="s">
        <v>87</v>
      </c>
      <c r="C268" s="101" t="s">
        <v>132</v>
      </c>
      <c r="D268" s="102" t="s">
        <v>75</v>
      </c>
      <c r="E268" s="101" t="s">
        <v>76</v>
      </c>
      <c r="F268" s="103">
        <v>43741.667129629626</v>
      </c>
      <c r="G268" s="103">
        <v>46171</v>
      </c>
      <c r="H268" s="101" t="s">
        <v>77</v>
      </c>
      <c r="I268" s="117">
        <v>1826737884</v>
      </c>
      <c r="J268" s="117">
        <v>1130859110</v>
      </c>
      <c r="K268" s="117">
        <v>1130003405.15642</v>
      </c>
      <c r="L268" s="117">
        <v>1826737884</v>
      </c>
      <c r="M268" s="104">
        <v>6.1859088545399999E-3</v>
      </c>
      <c r="N268" s="135">
        <v>9.6522706442999998E-2</v>
      </c>
      <c r="O268" s="101" t="s">
        <v>78</v>
      </c>
      <c r="P268" s="135">
        <v>6.5749305380000001E-3</v>
      </c>
      <c r="Q268" s="143"/>
      <c r="R268" s="106"/>
    </row>
    <row r="269" spans="2:18">
      <c r="B269" s="100" t="s">
        <v>87</v>
      </c>
      <c r="C269" s="101" t="s">
        <v>132</v>
      </c>
      <c r="D269" s="102" t="s">
        <v>75</v>
      </c>
      <c r="E269" s="101" t="s">
        <v>76</v>
      </c>
      <c r="F269" s="103">
        <v>43880.673402777778</v>
      </c>
      <c r="G269" s="103">
        <v>45446</v>
      </c>
      <c r="H269" s="101" t="s">
        <v>77</v>
      </c>
      <c r="I269" s="117">
        <v>502754320</v>
      </c>
      <c r="J269" s="117">
        <v>370816331</v>
      </c>
      <c r="K269" s="117">
        <v>366409178.07621902</v>
      </c>
      <c r="L269" s="117">
        <v>502754320</v>
      </c>
      <c r="M269" s="104">
        <v>7.2880363927299999E-3</v>
      </c>
      <c r="N269" s="135">
        <v>8.7435738646000002E-2</v>
      </c>
      <c r="O269" s="101" t="s">
        <v>78</v>
      </c>
      <c r="P269" s="135">
        <v>2.1319536589999998E-3</v>
      </c>
      <c r="Q269" s="143"/>
      <c r="R269" s="106"/>
    </row>
    <row r="270" spans="2:18">
      <c r="B270" s="100" t="s">
        <v>87</v>
      </c>
      <c r="C270" s="101" t="s">
        <v>132</v>
      </c>
      <c r="D270" s="102" t="s">
        <v>75</v>
      </c>
      <c r="E270" s="101" t="s">
        <v>76</v>
      </c>
      <c r="F270" s="103">
        <v>43770.587685185186</v>
      </c>
      <c r="G270" s="103">
        <v>46171</v>
      </c>
      <c r="H270" s="101" t="s">
        <v>77</v>
      </c>
      <c r="I270" s="117">
        <v>1608726022</v>
      </c>
      <c r="J270" s="117">
        <v>1008013696</v>
      </c>
      <c r="K270" s="117">
        <v>1007397415.0957196</v>
      </c>
      <c r="L270" s="117">
        <v>1608726022</v>
      </c>
      <c r="M270" s="104">
        <v>6.26208192892E-3</v>
      </c>
      <c r="N270" s="135">
        <v>9.4814071921000012E-2</v>
      </c>
      <c r="O270" s="101" t="s">
        <v>78</v>
      </c>
      <c r="P270" s="135">
        <v>5.8615469639999992E-3</v>
      </c>
      <c r="Q270" s="143"/>
      <c r="R270" s="106"/>
    </row>
    <row r="271" spans="2:18">
      <c r="B271" s="100" t="s">
        <v>87</v>
      </c>
      <c r="C271" s="101" t="s">
        <v>132</v>
      </c>
      <c r="D271" s="102" t="s">
        <v>75</v>
      </c>
      <c r="E271" s="101" t="s">
        <v>76</v>
      </c>
      <c r="F271" s="103">
        <v>43676.555659722224</v>
      </c>
      <c r="G271" s="103">
        <v>45446</v>
      </c>
      <c r="H271" s="101" t="s">
        <v>77</v>
      </c>
      <c r="I271" s="117">
        <v>3159863020</v>
      </c>
      <c r="J271" s="117">
        <v>2226369863</v>
      </c>
      <c r="K271" s="117">
        <v>2211621517.920578</v>
      </c>
      <c r="L271" s="117">
        <v>3159863020</v>
      </c>
      <c r="M271" s="104">
        <v>6.9991056698399997E-3</v>
      </c>
      <c r="N271" s="135">
        <v>9.0400096116000001E-2</v>
      </c>
      <c r="O271" s="101" t="s">
        <v>78</v>
      </c>
      <c r="P271" s="135">
        <v>1.2868331007E-2</v>
      </c>
      <c r="Q271" s="143"/>
      <c r="R271" s="106"/>
    </row>
    <row r="272" spans="2:18">
      <c r="B272" s="100" t="s">
        <v>87</v>
      </c>
      <c r="C272" s="101" t="s">
        <v>132</v>
      </c>
      <c r="D272" s="102" t="s">
        <v>75</v>
      </c>
      <c r="E272" s="101" t="s">
        <v>76</v>
      </c>
      <c r="F272" s="103">
        <v>43817.667997685188</v>
      </c>
      <c r="G272" s="103">
        <v>46171</v>
      </c>
      <c r="H272" s="101" t="s">
        <v>77</v>
      </c>
      <c r="I272" s="117">
        <v>20817909</v>
      </c>
      <c r="J272" s="117">
        <v>13062596</v>
      </c>
      <c r="K272" s="117">
        <v>13000114.016313067</v>
      </c>
      <c r="L272" s="117">
        <v>20817909</v>
      </c>
      <c r="M272" s="104">
        <v>6.2446780876600008E-3</v>
      </c>
      <c r="N272" s="135">
        <v>9.6521519651999996E-2</v>
      </c>
      <c r="O272" s="101" t="s">
        <v>78</v>
      </c>
      <c r="P272" s="135">
        <v>7.5641228999999996E-5</v>
      </c>
      <c r="Q272" s="143"/>
      <c r="R272" s="106"/>
    </row>
    <row r="273" spans="2:18">
      <c r="B273" s="100" t="s">
        <v>87</v>
      </c>
      <c r="C273" s="101" t="s">
        <v>132</v>
      </c>
      <c r="D273" s="102" t="s">
        <v>75</v>
      </c>
      <c r="E273" s="101" t="s">
        <v>76</v>
      </c>
      <c r="F273" s="103">
        <v>43742.648796296293</v>
      </c>
      <c r="G273" s="103">
        <v>46171</v>
      </c>
      <c r="H273" s="101" t="s">
        <v>77</v>
      </c>
      <c r="I273" s="117">
        <v>1406426512</v>
      </c>
      <c r="J273" s="117">
        <v>870881920</v>
      </c>
      <c r="K273" s="117">
        <v>870003240.88507843</v>
      </c>
      <c r="L273" s="117">
        <v>1406426512</v>
      </c>
      <c r="M273" s="104">
        <v>6.1859132593300005E-3</v>
      </c>
      <c r="N273" s="135">
        <v>9.6522541458000002E-2</v>
      </c>
      <c r="O273" s="101" t="s">
        <v>78</v>
      </c>
      <c r="P273" s="135">
        <v>5.0621182649999994E-3</v>
      </c>
      <c r="Q273" s="143"/>
      <c r="R273" s="106"/>
    </row>
    <row r="274" spans="2:18">
      <c r="B274" s="100" t="s">
        <v>87</v>
      </c>
      <c r="C274" s="101" t="s">
        <v>132</v>
      </c>
      <c r="D274" s="102" t="s">
        <v>75</v>
      </c>
      <c r="E274" s="101" t="s">
        <v>76</v>
      </c>
      <c r="F274" s="103">
        <v>43882.672222222223</v>
      </c>
      <c r="G274" s="103">
        <v>45446</v>
      </c>
      <c r="H274" s="101" t="s">
        <v>77</v>
      </c>
      <c r="I274" s="117">
        <v>795215272</v>
      </c>
      <c r="J274" s="117">
        <v>589694385</v>
      </c>
      <c r="K274" s="117">
        <v>582393236.87361431</v>
      </c>
      <c r="L274" s="117">
        <v>795215272</v>
      </c>
      <c r="M274" s="104">
        <v>7.3237179588999998E-3</v>
      </c>
      <c r="N274" s="135">
        <v>8.5932601443000009E-2</v>
      </c>
      <c r="O274" s="101" t="s">
        <v>78</v>
      </c>
      <c r="P274" s="135">
        <v>3.3886579989999997E-3</v>
      </c>
      <c r="Q274" s="143"/>
      <c r="R274" s="106"/>
    </row>
    <row r="275" spans="2:18">
      <c r="B275" s="100" t="s">
        <v>87</v>
      </c>
      <c r="C275" s="101" t="s">
        <v>132</v>
      </c>
      <c r="D275" s="102" t="s">
        <v>75</v>
      </c>
      <c r="E275" s="101" t="s">
        <v>76</v>
      </c>
      <c r="F275" s="103">
        <v>43770.588136574072</v>
      </c>
      <c r="G275" s="103">
        <v>46171</v>
      </c>
      <c r="H275" s="101" t="s">
        <v>77</v>
      </c>
      <c r="I275" s="117">
        <v>1608726022</v>
      </c>
      <c r="J275" s="117">
        <v>1008013696</v>
      </c>
      <c r="K275" s="117">
        <v>1007397415.0957196</v>
      </c>
      <c r="L275" s="117">
        <v>1608726022</v>
      </c>
      <c r="M275" s="104">
        <v>6.26208192892E-3</v>
      </c>
      <c r="N275" s="135">
        <v>9.4814071921000012E-2</v>
      </c>
      <c r="O275" s="101" t="s">
        <v>78</v>
      </c>
      <c r="P275" s="135">
        <v>5.8615469639999992E-3</v>
      </c>
      <c r="Q275" s="143"/>
      <c r="R275" s="106"/>
    </row>
    <row r="276" spans="2:18">
      <c r="B276" s="100" t="s">
        <v>87</v>
      </c>
      <c r="C276" s="101" t="s">
        <v>132</v>
      </c>
      <c r="D276" s="102" t="s">
        <v>75</v>
      </c>
      <c r="E276" s="101" t="s">
        <v>76</v>
      </c>
      <c r="F276" s="103">
        <v>43699.409594907411</v>
      </c>
      <c r="G276" s="103">
        <v>46171</v>
      </c>
      <c r="H276" s="101" t="s">
        <v>77</v>
      </c>
      <c r="I276" s="117">
        <v>2448061678</v>
      </c>
      <c r="J276" s="117">
        <v>1515863011</v>
      </c>
      <c r="K276" s="117">
        <v>1507008487.7789731</v>
      </c>
      <c r="L276" s="117">
        <v>2448061678</v>
      </c>
      <c r="M276" s="104">
        <v>6.1559253237900005E-3</v>
      </c>
      <c r="N276" s="135">
        <v>9.5441725828999999E-2</v>
      </c>
      <c r="O276" s="101" t="s">
        <v>78</v>
      </c>
      <c r="P276" s="135">
        <v>8.7685365210000005E-3</v>
      </c>
      <c r="Q276" s="143"/>
      <c r="R276" s="106"/>
    </row>
    <row r="277" spans="2:18">
      <c r="B277" s="100" t="s">
        <v>87</v>
      </c>
      <c r="C277" s="101" t="s">
        <v>132</v>
      </c>
      <c r="D277" s="102" t="s">
        <v>75</v>
      </c>
      <c r="E277" s="101" t="s">
        <v>76</v>
      </c>
      <c r="F277" s="103">
        <v>43857.507222222222</v>
      </c>
      <c r="G277" s="103">
        <v>46386</v>
      </c>
      <c r="H277" s="101" t="s">
        <v>77</v>
      </c>
      <c r="I277" s="117">
        <v>1648767118</v>
      </c>
      <c r="J277" s="117">
        <v>1007856160</v>
      </c>
      <c r="K277" s="117">
        <v>1000003783.1255337</v>
      </c>
      <c r="L277" s="117">
        <v>1648767118</v>
      </c>
      <c r="M277" s="104">
        <v>6.0651608842000005E-3</v>
      </c>
      <c r="N277" s="135">
        <v>9.6522405509E-2</v>
      </c>
      <c r="O277" s="101" t="s">
        <v>78</v>
      </c>
      <c r="P277" s="135">
        <v>5.8185270789999997E-3</v>
      </c>
      <c r="Q277" s="143"/>
      <c r="R277" s="106"/>
    </row>
    <row r="278" spans="2:18">
      <c r="B278" s="100" t="s">
        <v>87</v>
      </c>
      <c r="C278" s="101" t="s">
        <v>132</v>
      </c>
      <c r="D278" s="102" t="s">
        <v>75</v>
      </c>
      <c r="E278" s="101" t="s">
        <v>76</v>
      </c>
      <c r="F278" s="103">
        <v>43749.675046296295</v>
      </c>
      <c r="G278" s="103">
        <v>46171</v>
      </c>
      <c r="H278" s="101" t="s">
        <v>77</v>
      </c>
      <c r="I278" s="117">
        <v>161658215</v>
      </c>
      <c r="J278" s="117">
        <v>100978767</v>
      </c>
      <c r="K278" s="117">
        <v>100663664.01394621</v>
      </c>
      <c r="L278" s="117">
        <v>161658215</v>
      </c>
      <c r="M278" s="104">
        <v>6.2269439269700003E-3</v>
      </c>
      <c r="N278" s="135">
        <v>9.4989051249000006E-2</v>
      </c>
      <c r="O278" s="101" t="s">
        <v>78</v>
      </c>
      <c r="P278" s="135">
        <v>5.8571203900000001E-4</v>
      </c>
      <c r="Q278" s="143"/>
      <c r="R278" s="106"/>
    </row>
    <row r="279" spans="2:18">
      <c r="B279" s="100" t="s">
        <v>87</v>
      </c>
      <c r="C279" s="101" t="s">
        <v>132</v>
      </c>
      <c r="D279" s="102" t="s">
        <v>75</v>
      </c>
      <c r="E279" s="101" t="s">
        <v>76</v>
      </c>
      <c r="F279" s="103">
        <v>43634.625798611109</v>
      </c>
      <c r="G279" s="103">
        <v>45446</v>
      </c>
      <c r="H279" s="101" t="s">
        <v>77</v>
      </c>
      <c r="I279" s="117">
        <v>3159863020</v>
      </c>
      <c r="J279" s="117">
        <v>2204219178</v>
      </c>
      <c r="K279" s="117">
        <v>2211543959.3513432</v>
      </c>
      <c r="L279" s="117">
        <v>3159863020</v>
      </c>
      <c r="M279" s="104">
        <v>6.9988602206900001E-3</v>
      </c>
      <c r="N279" s="135">
        <v>9.0410941144999993E-2</v>
      </c>
      <c r="O279" s="101" t="s">
        <v>78</v>
      </c>
      <c r="P279" s="135">
        <v>1.2867879732000001E-2</v>
      </c>
      <c r="Q279" s="143"/>
      <c r="R279" s="106"/>
    </row>
    <row r="280" spans="2:18">
      <c r="B280" s="100" t="s">
        <v>87</v>
      </c>
      <c r="C280" s="101" t="s">
        <v>132</v>
      </c>
      <c r="D280" s="102" t="s">
        <v>75</v>
      </c>
      <c r="E280" s="101" t="s">
        <v>76</v>
      </c>
      <c r="F280" s="103">
        <v>43901.55269675926</v>
      </c>
      <c r="G280" s="103">
        <v>47476</v>
      </c>
      <c r="H280" s="101" t="s">
        <v>77</v>
      </c>
      <c r="I280" s="117">
        <v>1526709580</v>
      </c>
      <c r="J280" s="117">
        <v>777129970</v>
      </c>
      <c r="K280" s="117">
        <v>774590826.63543892</v>
      </c>
      <c r="L280" s="117">
        <v>1526709580</v>
      </c>
      <c r="M280" s="104">
        <v>5.0735964245099997E-3</v>
      </c>
      <c r="N280" s="135">
        <v>0.103664847113</v>
      </c>
      <c r="O280" s="101" t="s">
        <v>78</v>
      </c>
      <c r="P280" s="135">
        <v>4.5069606490000004E-3</v>
      </c>
      <c r="Q280" s="143"/>
      <c r="R280" s="106"/>
    </row>
    <row r="281" spans="2:18">
      <c r="B281" s="100" t="s">
        <v>87</v>
      </c>
      <c r="C281" s="101" t="s">
        <v>132</v>
      </c>
      <c r="D281" s="102" t="s">
        <v>75</v>
      </c>
      <c r="E281" s="101" t="s">
        <v>76</v>
      </c>
      <c r="F281" s="103">
        <v>43781.638877314814</v>
      </c>
      <c r="G281" s="103">
        <v>46171</v>
      </c>
      <c r="H281" s="101" t="s">
        <v>77</v>
      </c>
      <c r="I281" s="117">
        <v>80474314</v>
      </c>
      <c r="J281" s="117">
        <v>50190072</v>
      </c>
      <c r="K281" s="117">
        <v>50000495.84178412</v>
      </c>
      <c r="L281" s="117">
        <v>80474314</v>
      </c>
      <c r="M281" s="104">
        <v>6.2132242397000001E-3</v>
      </c>
      <c r="N281" s="135">
        <v>9.6521101854999999E-2</v>
      </c>
      <c r="O281" s="101" t="s">
        <v>78</v>
      </c>
      <c r="P281" s="135">
        <v>2.9092813799999997E-4</v>
      </c>
      <c r="Q281" s="143"/>
      <c r="R281" s="106"/>
    </row>
    <row r="282" spans="2:18">
      <c r="B282" s="100" t="s">
        <v>87</v>
      </c>
      <c r="C282" s="101" t="s">
        <v>132</v>
      </c>
      <c r="D282" s="102" t="s">
        <v>75</v>
      </c>
      <c r="E282" s="101" t="s">
        <v>76</v>
      </c>
      <c r="F282" s="103">
        <v>43733.609768518516</v>
      </c>
      <c r="G282" s="103">
        <v>46171</v>
      </c>
      <c r="H282" s="101" t="s">
        <v>77</v>
      </c>
      <c r="I282" s="117">
        <v>410982907</v>
      </c>
      <c r="J282" s="117">
        <v>255930815</v>
      </c>
      <c r="K282" s="117">
        <v>254192448.92658776</v>
      </c>
      <c r="L282" s="117">
        <v>410982907</v>
      </c>
      <c r="M282" s="104">
        <v>6.18498834373E-3</v>
      </c>
      <c r="N282" s="135">
        <v>9.5432282734000007E-2</v>
      </c>
      <c r="O282" s="101" t="s">
        <v>78</v>
      </c>
      <c r="P282" s="135">
        <v>1.479020052E-3</v>
      </c>
      <c r="Q282" s="143"/>
      <c r="R282" s="106"/>
    </row>
    <row r="283" spans="2:18">
      <c r="B283" s="100" t="s">
        <v>87</v>
      </c>
      <c r="C283" s="101" t="s">
        <v>132</v>
      </c>
      <c r="D283" s="102" t="s">
        <v>75</v>
      </c>
      <c r="E283" s="101" t="s">
        <v>76</v>
      </c>
      <c r="F283" s="103">
        <v>43858.532268518517</v>
      </c>
      <c r="G283" s="103">
        <v>45446</v>
      </c>
      <c r="H283" s="101" t="s">
        <v>77</v>
      </c>
      <c r="I283" s="117">
        <v>69633554</v>
      </c>
      <c r="J283" s="117">
        <v>50599315</v>
      </c>
      <c r="K283" s="117">
        <v>50264363.773429766</v>
      </c>
      <c r="L283" s="117">
        <v>69633554</v>
      </c>
      <c r="M283" s="104">
        <v>7.21841136723E-3</v>
      </c>
      <c r="N283" s="135">
        <v>9.0398592006000006E-2</v>
      </c>
      <c r="O283" s="101" t="s">
        <v>78</v>
      </c>
      <c r="P283" s="135">
        <v>2.9246345499999999E-4</v>
      </c>
      <c r="Q283" s="143"/>
      <c r="R283" s="106"/>
    </row>
    <row r="284" spans="2:18">
      <c r="B284" s="100" t="s">
        <v>87</v>
      </c>
      <c r="C284" s="101" t="s">
        <v>132</v>
      </c>
      <c r="D284" s="102" t="s">
        <v>75</v>
      </c>
      <c r="E284" s="101" t="s">
        <v>76</v>
      </c>
      <c r="F284" s="103">
        <v>43755.603912037041</v>
      </c>
      <c r="G284" s="103">
        <v>46171</v>
      </c>
      <c r="H284" s="101" t="s">
        <v>77</v>
      </c>
      <c r="I284" s="117">
        <v>921451876</v>
      </c>
      <c r="J284" s="117">
        <v>576445685</v>
      </c>
      <c r="K284" s="117">
        <v>573790023.18327606</v>
      </c>
      <c r="L284" s="117">
        <v>921451876</v>
      </c>
      <c r="M284" s="104">
        <v>6.2270210537100001E-3</v>
      </c>
      <c r="N284" s="135">
        <v>9.4986183562999996E-2</v>
      </c>
      <c r="O284" s="101" t="s">
        <v>78</v>
      </c>
      <c r="P284" s="135">
        <v>3.338600157E-3</v>
      </c>
      <c r="Q284" s="143"/>
      <c r="R284" s="106"/>
    </row>
    <row r="285" spans="2:18">
      <c r="B285" s="100" t="s">
        <v>87</v>
      </c>
      <c r="C285" s="101" t="s">
        <v>132</v>
      </c>
      <c r="D285" s="102" t="s">
        <v>75</v>
      </c>
      <c r="E285" s="101" t="s">
        <v>76</v>
      </c>
      <c r="F285" s="103">
        <v>43635.631724537037</v>
      </c>
      <c r="G285" s="103">
        <v>45446</v>
      </c>
      <c r="H285" s="101" t="s">
        <v>77</v>
      </c>
      <c r="I285" s="117">
        <v>2154452060</v>
      </c>
      <c r="J285" s="117">
        <v>1503236301</v>
      </c>
      <c r="K285" s="117">
        <v>1507873628.4860125</v>
      </c>
      <c r="L285" s="117">
        <v>2154452060</v>
      </c>
      <c r="M285" s="104">
        <v>6.9988729685899996E-3</v>
      </c>
      <c r="N285" s="135">
        <v>9.0410377875000003E-2</v>
      </c>
      <c r="O285" s="101" t="s">
        <v>78</v>
      </c>
      <c r="P285" s="135">
        <v>8.7735703469999995E-3</v>
      </c>
      <c r="Q285" s="143"/>
      <c r="R285" s="106"/>
    </row>
    <row r="286" spans="2:18">
      <c r="B286" s="100" t="s">
        <v>87</v>
      </c>
      <c r="C286" s="101" t="s">
        <v>132</v>
      </c>
      <c r="D286" s="102" t="s">
        <v>75</v>
      </c>
      <c r="E286" s="101" t="s">
        <v>76</v>
      </c>
      <c r="F286" s="103">
        <v>43921.621261574073</v>
      </c>
      <c r="G286" s="103">
        <v>43924</v>
      </c>
      <c r="H286" s="101" t="s">
        <v>77</v>
      </c>
      <c r="I286" s="117">
        <v>1114040586</v>
      </c>
      <c r="J286" s="117">
        <v>1113400000</v>
      </c>
      <c r="K286" s="117">
        <v>1113400000.0063167</v>
      </c>
      <c r="L286" s="117">
        <v>1114040586</v>
      </c>
      <c r="M286" s="104">
        <v>9.9942498863899998E-3</v>
      </c>
      <c r="N286" s="135">
        <v>7.2486557379999997E-2</v>
      </c>
      <c r="O286" s="101" t="s">
        <v>78</v>
      </c>
      <c r="P286" s="135">
        <v>6.4783235409999994E-3</v>
      </c>
      <c r="Q286" s="143"/>
      <c r="R286" s="106"/>
    </row>
    <row r="287" spans="2:18">
      <c r="B287" s="100" t="s">
        <v>87</v>
      </c>
      <c r="C287" s="101" t="s">
        <v>132</v>
      </c>
      <c r="D287" s="102" t="s">
        <v>75</v>
      </c>
      <c r="E287" s="101" t="s">
        <v>76</v>
      </c>
      <c r="F287" s="103">
        <v>43781.644965277781</v>
      </c>
      <c r="G287" s="103">
        <v>45446</v>
      </c>
      <c r="H287" s="101" t="s">
        <v>77</v>
      </c>
      <c r="I287" s="117">
        <v>974581058</v>
      </c>
      <c r="J287" s="117">
        <v>699570960</v>
      </c>
      <c r="K287" s="117">
        <v>692635621.38376379</v>
      </c>
      <c r="L287" s="117">
        <v>974581058</v>
      </c>
      <c r="M287" s="104">
        <v>7.1070088598400001E-3</v>
      </c>
      <c r="N287" s="135">
        <v>9.0401892107999995E-2</v>
      </c>
      <c r="O287" s="101" t="s">
        <v>78</v>
      </c>
      <c r="P287" s="135">
        <v>4.0301038720000001E-3</v>
      </c>
      <c r="Q287" s="143"/>
      <c r="R287" s="106"/>
    </row>
    <row r="288" spans="2:18" ht="15.75">
      <c r="B288" s="107" t="s">
        <v>133</v>
      </c>
      <c r="C288" s="108"/>
      <c r="D288" s="137"/>
      <c r="E288" s="108"/>
      <c r="F288" s="138"/>
      <c r="G288" s="138"/>
      <c r="H288" s="108"/>
      <c r="I288" s="118">
        <v>25599942927</v>
      </c>
      <c r="J288" s="118">
        <v>17073131831</v>
      </c>
      <c r="K288" s="118">
        <v>17024192825.626066</v>
      </c>
      <c r="L288" s="118">
        <v>25599942927</v>
      </c>
      <c r="M288" s="139"/>
      <c r="N288" s="140"/>
      <c r="O288" s="108"/>
      <c r="P288" s="140">
        <v>9.9055352207000014E-2</v>
      </c>
      <c r="Q288" s="141"/>
      <c r="R288" s="142"/>
    </row>
    <row r="289" spans="2:18">
      <c r="B289" s="100" t="s">
        <v>74</v>
      </c>
      <c r="C289" s="101" t="s">
        <v>101</v>
      </c>
      <c r="D289" s="102" t="s">
        <v>75</v>
      </c>
      <c r="E289" s="101" t="s">
        <v>76</v>
      </c>
      <c r="F289" s="103">
        <v>43781.653877314813</v>
      </c>
      <c r="G289" s="103">
        <v>44039</v>
      </c>
      <c r="H289" s="101" t="s">
        <v>77</v>
      </c>
      <c r="I289" s="117">
        <v>535479452</v>
      </c>
      <c r="J289" s="117">
        <v>503262755</v>
      </c>
      <c r="K289" s="117">
        <v>509200644.50988448</v>
      </c>
      <c r="L289" s="117">
        <v>535479452</v>
      </c>
      <c r="M289" s="104">
        <v>9.5092471355899995E-3</v>
      </c>
      <c r="N289" s="135">
        <v>9.4152739705999994E-2</v>
      </c>
      <c r="O289" s="101" t="s">
        <v>78</v>
      </c>
      <c r="P289" s="135">
        <v>2.9627865299999999E-3</v>
      </c>
      <c r="Q289" s="143"/>
      <c r="R289" s="106"/>
    </row>
    <row r="290" spans="2:18">
      <c r="B290" s="100" t="s">
        <v>74</v>
      </c>
      <c r="C290" s="101" t="s">
        <v>101</v>
      </c>
      <c r="D290" s="102" t="s">
        <v>75</v>
      </c>
      <c r="E290" s="101" t="s">
        <v>76</v>
      </c>
      <c r="F290" s="103">
        <v>43775.407361111109</v>
      </c>
      <c r="G290" s="103">
        <v>44144</v>
      </c>
      <c r="H290" s="101" t="s">
        <v>77</v>
      </c>
      <c r="I290" s="117">
        <v>545616438</v>
      </c>
      <c r="J290" s="117">
        <v>500121935</v>
      </c>
      <c r="K290" s="117">
        <v>506993439.22418278</v>
      </c>
      <c r="L290" s="117">
        <v>545616438</v>
      </c>
      <c r="M290" s="104">
        <v>9.2921217894899998E-3</v>
      </c>
      <c r="N290" s="135">
        <v>9.3068078799999995E-2</v>
      </c>
      <c r="O290" s="101" t="s">
        <v>78</v>
      </c>
      <c r="P290" s="135">
        <v>2.9499438949999999E-3</v>
      </c>
      <c r="Q290" s="143"/>
      <c r="R290" s="106"/>
    </row>
    <row r="291" spans="2:18">
      <c r="B291" s="100" t="s">
        <v>74</v>
      </c>
      <c r="C291" s="101" t="s">
        <v>101</v>
      </c>
      <c r="D291" s="102" t="s">
        <v>75</v>
      </c>
      <c r="E291" s="101" t="s">
        <v>76</v>
      </c>
      <c r="F291" s="103">
        <v>43914.565833333334</v>
      </c>
      <c r="G291" s="103">
        <v>44299</v>
      </c>
      <c r="H291" s="101" t="s">
        <v>77</v>
      </c>
      <c r="I291" s="117">
        <v>559863013</v>
      </c>
      <c r="J291" s="117">
        <v>512224429</v>
      </c>
      <c r="K291" s="117">
        <v>513099489.47012192</v>
      </c>
      <c r="L291" s="117">
        <v>559863013</v>
      </c>
      <c r="M291" s="104">
        <v>9.1647327570500009E-3</v>
      </c>
      <c r="N291" s="135">
        <v>9.3083319348000002E-2</v>
      </c>
      <c r="O291" s="101" t="s">
        <v>78</v>
      </c>
      <c r="P291" s="135">
        <v>2.9854719789999999E-3</v>
      </c>
      <c r="Q291" s="143"/>
      <c r="R291" s="106"/>
    </row>
    <row r="292" spans="2:18">
      <c r="B292" s="100" t="s">
        <v>74</v>
      </c>
      <c r="C292" s="101" t="s">
        <v>101</v>
      </c>
      <c r="D292" s="102" t="s">
        <v>75</v>
      </c>
      <c r="E292" s="101" t="s">
        <v>76</v>
      </c>
      <c r="F292" s="103">
        <v>43581.68818287037</v>
      </c>
      <c r="G292" s="103">
        <v>44399</v>
      </c>
      <c r="H292" s="101" t="s">
        <v>77</v>
      </c>
      <c r="I292" s="117">
        <v>183768493</v>
      </c>
      <c r="J292" s="117">
        <v>159608552</v>
      </c>
      <c r="K292" s="117">
        <v>156290313.97229972</v>
      </c>
      <c r="L292" s="117">
        <v>183768493</v>
      </c>
      <c r="M292" s="104">
        <v>8.5047393827400002E-3</v>
      </c>
      <c r="N292" s="135">
        <v>7.1225000563999996E-2</v>
      </c>
      <c r="O292" s="101" t="s">
        <v>78</v>
      </c>
      <c r="P292" s="135">
        <v>9.09375984E-4</v>
      </c>
      <c r="Q292" s="143"/>
      <c r="R292" s="106"/>
    </row>
    <row r="293" spans="2:18">
      <c r="B293" s="100" t="s">
        <v>74</v>
      </c>
      <c r="C293" s="101" t="s">
        <v>101</v>
      </c>
      <c r="D293" s="102" t="s">
        <v>75</v>
      </c>
      <c r="E293" s="101" t="s">
        <v>76</v>
      </c>
      <c r="F293" s="103">
        <v>43892.541354166664</v>
      </c>
      <c r="G293" s="103">
        <v>44270</v>
      </c>
      <c r="H293" s="101" t="s">
        <v>77</v>
      </c>
      <c r="I293" s="117">
        <v>295061644</v>
      </c>
      <c r="J293" s="117">
        <v>271139091</v>
      </c>
      <c r="K293" s="117">
        <v>250345517.36999545</v>
      </c>
      <c r="L293" s="117">
        <v>295061644</v>
      </c>
      <c r="M293" s="104">
        <v>8.4845157769799992E-3</v>
      </c>
      <c r="N293" s="135">
        <v>9.2476884151000013E-2</v>
      </c>
      <c r="O293" s="101" t="s">
        <v>78</v>
      </c>
      <c r="P293" s="135">
        <v>1.456636661E-3</v>
      </c>
      <c r="Q293" s="143"/>
      <c r="R293" s="106"/>
    </row>
    <row r="294" spans="2:18">
      <c r="B294" s="100" t="s">
        <v>74</v>
      </c>
      <c r="C294" s="101" t="s">
        <v>101</v>
      </c>
      <c r="D294" s="102" t="s">
        <v>75</v>
      </c>
      <c r="E294" s="101" t="s">
        <v>76</v>
      </c>
      <c r="F294" s="103">
        <v>43838.677511574075</v>
      </c>
      <c r="G294" s="103">
        <v>44208</v>
      </c>
      <c r="H294" s="101" t="s">
        <v>77</v>
      </c>
      <c r="I294" s="117">
        <v>545616438</v>
      </c>
      <c r="J294" s="117">
        <v>500000000</v>
      </c>
      <c r="K294" s="117">
        <v>510220901.74065745</v>
      </c>
      <c r="L294" s="117">
        <v>545616438</v>
      </c>
      <c r="M294" s="104">
        <v>9.3512743789600002E-3</v>
      </c>
      <c r="N294" s="135">
        <v>9.3067754383000009E-2</v>
      </c>
      <c r="O294" s="101" t="s">
        <v>78</v>
      </c>
      <c r="P294" s="135">
        <v>2.9687229019999999E-3</v>
      </c>
      <c r="Q294" s="143"/>
      <c r="R294" s="106"/>
    </row>
    <row r="295" spans="2:18">
      <c r="B295" s="100" t="s">
        <v>74</v>
      </c>
      <c r="C295" s="101" t="s">
        <v>101</v>
      </c>
      <c r="D295" s="102" t="s">
        <v>75</v>
      </c>
      <c r="E295" s="101" t="s">
        <v>76</v>
      </c>
      <c r="F295" s="103">
        <v>43826.64471064815</v>
      </c>
      <c r="G295" s="103">
        <v>44600</v>
      </c>
      <c r="H295" s="101" t="s">
        <v>77</v>
      </c>
      <c r="I295" s="117">
        <v>613150685</v>
      </c>
      <c r="J295" s="117">
        <v>517121623</v>
      </c>
      <c r="K295" s="117">
        <v>516672857.05151749</v>
      </c>
      <c r="L295" s="117">
        <v>613150685</v>
      </c>
      <c r="M295" s="104">
        <v>8.4265233602699996E-3</v>
      </c>
      <c r="N295" s="135">
        <v>9.2548901455999991E-2</v>
      </c>
      <c r="O295" s="101" t="s">
        <v>78</v>
      </c>
      <c r="P295" s="135">
        <v>3.006263636E-3</v>
      </c>
      <c r="Q295" s="143"/>
      <c r="R295" s="106"/>
    </row>
    <row r="296" spans="2:18">
      <c r="B296" s="100" t="s">
        <v>74</v>
      </c>
      <c r="C296" s="101" t="s">
        <v>101</v>
      </c>
      <c r="D296" s="102" t="s">
        <v>75</v>
      </c>
      <c r="E296" s="101" t="s">
        <v>76</v>
      </c>
      <c r="F296" s="103">
        <v>43775.408599537041</v>
      </c>
      <c r="G296" s="103">
        <v>44144</v>
      </c>
      <c r="H296" s="101" t="s">
        <v>77</v>
      </c>
      <c r="I296" s="117">
        <v>545616438</v>
      </c>
      <c r="J296" s="117">
        <v>500121935</v>
      </c>
      <c r="K296" s="117">
        <v>506993439.22418278</v>
      </c>
      <c r="L296" s="117">
        <v>545616438</v>
      </c>
      <c r="M296" s="104">
        <v>9.2921217894899998E-3</v>
      </c>
      <c r="N296" s="135">
        <v>9.3068078799999995E-2</v>
      </c>
      <c r="O296" s="101" t="s">
        <v>78</v>
      </c>
      <c r="P296" s="135">
        <v>2.9499438949999999E-3</v>
      </c>
      <c r="Q296" s="143"/>
      <c r="R296" s="106"/>
    </row>
    <row r="297" spans="2:18">
      <c r="B297" s="100" t="s">
        <v>74</v>
      </c>
      <c r="C297" s="101" t="s">
        <v>101</v>
      </c>
      <c r="D297" s="102" t="s">
        <v>75</v>
      </c>
      <c r="E297" s="101" t="s">
        <v>76</v>
      </c>
      <c r="F297" s="103">
        <v>43775.41033564815</v>
      </c>
      <c r="G297" s="103">
        <v>44144</v>
      </c>
      <c r="H297" s="101" t="s">
        <v>77</v>
      </c>
      <c r="I297" s="117">
        <v>545616438</v>
      </c>
      <c r="J297" s="117">
        <v>500121935</v>
      </c>
      <c r="K297" s="117">
        <v>506993439.22418278</v>
      </c>
      <c r="L297" s="117">
        <v>545616438</v>
      </c>
      <c r="M297" s="104">
        <v>9.2921217894899998E-3</v>
      </c>
      <c r="N297" s="135">
        <v>9.3068078799999995E-2</v>
      </c>
      <c r="O297" s="101" t="s">
        <v>78</v>
      </c>
      <c r="P297" s="135">
        <v>2.9499438949999999E-3</v>
      </c>
      <c r="Q297" s="143"/>
      <c r="R297" s="106"/>
    </row>
    <row r="298" spans="2:18">
      <c r="B298" s="100" t="s">
        <v>74</v>
      </c>
      <c r="C298" s="101" t="s">
        <v>101</v>
      </c>
      <c r="D298" s="102" t="s">
        <v>75</v>
      </c>
      <c r="E298" s="101" t="s">
        <v>76</v>
      </c>
      <c r="F298" s="103">
        <v>43704.50105324074</v>
      </c>
      <c r="G298" s="103">
        <v>44074</v>
      </c>
      <c r="H298" s="101" t="s">
        <v>77</v>
      </c>
      <c r="I298" s="117">
        <v>546883562</v>
      </c>
      <c r="J298" s="117">
        <v>500711416</v>
      </c>
      <c r="K298" s="117">
        <v>23333693.313269164</v>
      </c>
      <c r="L298" s="117">
        <v>546883562</v>
      </c>
      <c r="M298" s="104">
        <v>4.2666656917E-4</v>
      </c>
      <c r="N298" s="135">
        <v>9.4152741730000003E-2</v>
      </c>
      <c r="O298" s="101" t="s">
        <v>78</v>
      </c>
      <c r="P298" s="135">
        <v>1.3576721300000001E-4</v>
      </c>
      <c r="Q298" s="143"/>
      <c r="R298" s="106"/>
    </row>
    <row r="299" spans="2:18">
      <c r="B299" s="100" t="s">
        <v>74</v>
      </c>
      <c r="C299" s="101" t="s">
        <v>101</v>
      </c>
      <c r="D299" s="102" t="s">
        <v>75</v>
      </c>
      <c r="E299" s="101" t="s">
        <v>76</v>
      </c>
      <c r="F299" s="103">
        <v>43913.6481712963</v>
      </c>
      <c r="G299" s="103">
        <v>44299</v>
      </c>
      <c r="H299" s="101" t="s">
        <v>77</v>
      </c>
      <c r="I299" s="117">
        <v>559863013</v>
      </c>
      <c r="J299" s="117">
        <v>512099544</v>
      </c>
      <c r="K299" s="117">
        <v>513099490.20644027</v>
      </c>
      <c r="L299" s="117">
        <v>559863013</v>
      </c>
      <c r="M299" s="104">
        <v>9.1647327702000011E-3</v>
      </c>
      <c r="N299" s="135">
        <v>9.3083317744999991E-2</v>
      </c>
      <c r="O299" s="101" t="s">
        <v>78</v>
      </c>
      <c r="P299" s="135">
        <v>2.9854719829999999E-3</v>
      </c>
      <c r="Q299" s="143"/>
      <c r="R299" s="106"/>
    </row>
    <row r="300" spans="2:18">
      <c r="B300" s="100" t="s">
        <v>74</v>
      </c>
      <c r="C300" s="101" t="s">
        <v>101</v>
      </c>
      <c r="D300" s="102" t="s">
        <v>75</v>
      </c>
      <c r="E300" s="101" t="s">
        <v>76</v>
      </c>
      <c r="F300" s="103">
        <v>43384.675138888888</v>
      </c>
      <c r="G300" s="103">
        <v>44186</v>
      </c>
      <c r="H300" s="101" t="s">
        <v>77</v>
      </c>
      <c r="I300" s="117">
        <v>242060872</v>
      </c>
      <c r="J300" s="117">
        <v>210469002</v>
      </c>
      <c r="K300" s="117">
        <v>204936121.93515846</v>
      </c>
      <c r="L300" s="117">
        <v>242060872</v>
      </c>
      <c r="M300" s="104">
        <v>8.4663052000900005E-3</v>
      </c>
      <c r="N300" s="135">
        <v>7.2290080553E-2</v>
      </c>
      <c r="O300" s="101" t="s">
        <v>78</v>
      </c>
      <c r="P300" s="135">
        <v>1.1924218639999999E-3</v>
      </c>
      <c r="Q300" s="143"/>
      <c r="R300" s="106"/>
    </row>
    <row r="301" spans="2:18">
      <c r="B301" s="100" t="s">
        <v>74</v>
      </c>
      <c r="C301" s="101" t="s">
        <v>101</v>
      </c>
      <c r="D301" s="102" t="s">
        <v>75</v>
      </c>
      <c r="E301" s="101" t="s">
        <v>76</v>
      </c>
      <c r="F301" s="103">
        <v>43839.536990740744</v>
      </c>
      <c r="G301" s="103">
        <v>44074</v>
      </c>
      <c r="H301" s="101" t="s">
        <v>77</v>
      </c>
      <c r="I301" s="117">
        <v>535479452</v>
      </c>
      <c r="J301" s="117">
        <v>506124354</v>
      </c>
      <c r="K301" s="117">
        <v>23333693.308275178</v>
      </c>
      <c r="L301" s="117">
        <v>535479452</v>
      </c>
      <c r="M301" s="104">
        <v>4.3575329027000003E-4</v>
      </c>
      <c r="N301" s="135">
        <v>9.4152742543000004E-2</v>
      </c>
      <c r="O301" s="101" t="s">
        <v>78</v>
      </c>
      <c r="P301" s="135">
        <v>1.3576721300000001E-4</v>
      </c>
      <c r="Q301" s="143"/>
      <c r="R301" s="106"/>
    </row>
    <row r="302" spans="2:18">
      <c r="B302" s="100" t="s">
        <v>74</v>
      </c>
      <c r="C302" s="101" t="s">
        <v>101</v>
      </c>
      <c r="D302" s="102" t="s">
        <v>75</v>
      </c>
      <c r="E302" s="101" t="s">
        <v>76</v>
      </c>
      <c r="F302" s="103">
        <v>43838.676215277781</v>
      </c>
      <c r="G302" s="103">
        <v>44208</v>
      </c>
      <c r="H302" s="101" t="s">
        <v>77</v>
      </c>
      <c r="I302" s="117">
        <v>545616438</v>
      </c>
      <c r="J302" s="117">
        <v>500000000</v>
      </c>
      <c r="K302" s="117">
        <v>510220901.74065745</v>
      </c>
      <c r="L302" s="117">
        <v>545616438</v>
      </c>
      <c r="M302" s="104">
        <v>9.3512743789600002E-3</v>
      </c>
      <c r="N302" s="135">
        <v>9.3067754383000009E-2</v>
      </c>
      <c r="O302" s="101" t="s">
        <v>78</v>
      </c>
      <c r="P302" s="135">
        <v>2.9687229019999999E-3</v>
      </c>
      <c r="Q302" s="143"/>
      <c r="R302" s="106"/>
    </row>
    <row r="303" spans="2:18">
      <c r="B303" s="100" t="s">
        <v>74</v>
      </c>
      <c r="C303" s="101" t="s">
        <v>101</v>
      </c>
      <c r="D303" s="102" t="s">
        <v>75</v>
      </c>
      <c r="E303" s="101" t="s">
        <v>76</v>
      </c>
      <c r="F303" s="103">
        <v>43796.64570601852</v>
      </c>
      <c r="G303" s="103">
        <v>44050</v>
      </c>
      <c r="H303" s="101" t="s">
        <v>77</v>
      </c>
      <c r="I303" s="117">
        <v>77095000</v>
      </c>
      <c r="J303" s="117">
        <v>72548679</v>
      </c>
      <c r="K303" s="117">
        <v>72950205.783280969</v>
      </c>
      <c r="L303" s="117">
        <v>77095000</v>
      </c>
      <c r="M303" s="104">
        <v>9.4623783362500005E-3</v>
      </c>
      <c r="N303" s="135">
        <v>9.3806890463000003E-2</v>
      </c>
      <c r="O303" s="101" t="s">
        <v>78</v>
      </c>
      <c r="P303" s="135">
        <v>4.2446114200000003E-4</v>
      </c>
      <c r="Q303" s="143"/>
      <c r="R303" s="106"/>
    </row>
    <row r="304" spans="2:18">
      <c r="B304" s="100" t="s">
        <v>74</v>
      </c>
      <c r="C304" s="101" t="s">
        <v>101</v>
      </c>
      <c r="D304" s="102" t="s">
        <v>75</v>
      </c>
      <c r="E304" s="101" t="s">
        <v>76</v>
      </c>
      <c r="F304" s="103">
        <v>43775.40761574074</v>
      </c>
      <c r="G304" s="103">
        <v>44144</v>
      </c>
      <c r="H304" s="101" t="s">
        <v>77</v>
      </c>
      <c r="I304" s="117">
        <v>545616438</v>
      </c>
      <c r="J304" s="117">
        <v>500121935</v>
      </c>
      <c r="K304" s="117">
        <v>506993439.22418278</v>
      </c>
      <c r="L304" s="117">
        <v>545616438</v>
      </c>
      <c r="M304" s="104">
        <v>9.2921217894899998E-3</v>
      </c>
      <c r="N304" s="135">
        <v>9.3068078799999995E-2</v>
      </c>
      <c r="O304" s="101" t="s">
        <v>78</v>
      </c>
      <c r="P304" s="135">
        <v>2.9499438949999999E-3</v>
      </c>
      <c r="Q304" s="143"/>
      <c r="R304" s="106"/>
    </row>
    <row r="305" spans="2:18">
      <c r="B305" s="100" t="s">
        <v>123</v>
      </c>
      <c r="C305" s="101" t="s">
        <v>101</v>
      </c>
      <c r="D305" s="102" t="s">
        <v>75</v>
      </c>
      <c r="E305" s="101" t="s">
        <v>76</v>
      </c>
      <c r="F305" s="103">
        <v>43917.710289351853</v>
      </c>
      <c r="G305" s="103">
        <v>43951</v>
      </c>
      <c r="H305" s="101" t="s">
        <v>77</v>
      </c>
      <c r="I305" s="117">
        <v>31375890</v>
      </c>
      <c r="J305" s="117">
        <v>31116777</v>
      </c>
      <c r="K305" s="117">
        <v>31147149.476849489</v>
      </c>
      <c r="L305" s="117">
        <v>31375890</v>
      </c>
      <c r="M305" s="104">
        <v>9.9270967219899989E-3</v>
      </c>
      <c r="N305" s="135">
        <v>9.3106772026000012E-2</v>
      </c>
      <c r="O305" s="101" t="s">
        <v>78</v>
      </c>
      <c r="P305" s="135">
        <v>1.8122984700000001E-4</v>
      </c>
      <c r="Q305" s="143"/>
      <c r="R305" s="106"/>
    </row>
    <row r="306" spans="2:18">
      <c r="B306" s="100" t="s">
        <v>74</v>
      </c>
      <c r="C306" s="101" t="s">
        <v>101</v>
      </c>
      <c r="D306" s="102" t="s">
        <v>75</v>
      </c>
      <c r="E306" s="101" t="s">
        <v>76</v>
      </c>
      <c r="F306" s="103">
        <v>43630.570347222223</v>
      </c>
      <c r="G306" s="103">
        <v>44260</v>
      </c>
      <c r="H306" s="101" t="s">
        <v>77</v>
      </c>
      <c r="I306" s="117">
        <v>174632876</v>
      </c>
      <c r="J306" s="117">
        <v>153307049</v>
      </c>
      <c r="K306" s="117">
        <v>152817743.96915469</v>
      </c>
      <c r="L306" s="117">
        <v>174632876</v>
      </c>
      <c r="M306" s="104">
        <v>8.7508003916300005E-3</v>
      </c>
      <c r="N306" s="135">
        <v>8.4024851467000006E-2</v>
      </c>
      <c r="O306" s="101" t="s">
        <v>78</v>
      </c>
      <c r="P306" s="135">
        <v>8.8917081800000009E-4</v>
      </c>
      <c r="Q306" s="143"/>
      <c r="R306" s="106"/>
    </row>
    <row r="307" spans="2:18">
      <c r="B307" s="100" t="s">
        <v>74</v>
      </c>
      <c r="C307" s="101" t="s">
        <v>101</v>
      </c>
      <c r="D307" s="102" t="s">
        <v>75</v>
      </c>
      <c r="E307" s="101" t="s">
        <v>76</v>
      </c>
      <c r="F307" s="103">
        <v>43895.630960648145</v>
      </c>
      <c r="G307" s="103">
        <v>44075</v>
      </c>
      <c r="H307" s="101" t="s">
        <v>77</v>
      </c>
      <c r="I307" s="117">
        <v>93789010</v>
      </c>
      <c r="J307" s="117">
        <v>89886620</v>
      </c>
      <c r="K307" s="117">
        <v>90440102.713319615</v>
      </c>
      <c r="L307" s="117">
        <v>93789010</v>
      </c>
      <c r="M307" s="104">
        <v>9.6429318012099998E-3</v>
      </c>
      <c r="N307" s="135">
        <v>8.9999992653999994E-2</v>
      </c>
      <c r="O307" s="101" t="s">
        <v>78</v>
      </c>
      <c r="P307" s="135">
        <v>5.2622619599999995E-4</v>
      </c>
      <c r="Q307" s="143"/>
      <c r="R307" s="106"/>
    </row>
    <row r="308" spans="2:18">
      <c r="B308" s="100" t="s">
        <v>74</v>
      </c>
      <c r="C308" s="101" t="s">
        <v>101</v>
      </c>
      <c r="D308" s="102" t="s">
        <v>75</v>
      </c>
      <c r="E308" s="101" t="s">
        <v>76</v>
      </c>
      <c r="F308" s="103">
        <v>43838.677928240744</v>
      </c>
      <c r="G308" s="103">
        <v>44208</v>
      </c>
      <c r="H308" s="101" t="s">
        <v>77</v>
      </c>
      <c r="I308" s="117">
        <v>545616438</v>
      </c>
      <c r="J308" s="117">
        <v>500000000</v>
      </c>
      <c r="K308" s="117">
        <v>510220901.74065745</v>
      </c>
      <c r="L308" s="117">
        <v>545616438</v>
      </c>
      <c r="M308" s="104">
        <v>9.3512743789600002E-3</v>
      </c>
      <c r="N308" s="135">
        <v>9.3067754383000009E-2</v>
      </c>
      <c r="O308" s="101" t="s">
        <v>78</v>
      </c>
      <c r="P308" s="135">
        <v>2.9687229019999999E-3</v>
      </c>
      <c r="Q308" s="143"/>
      <c r="R308" s="106"/>
    </row>
    <row r="309" spans="2:18">
      <c r="B309" s="100" t="s">
        <v>74</v>
      </c>
      <c r="C309" s="101" t="s">
        <v>101</v>
      </c>
      <c r="D309" s="102" t="s">
        <v>75</v>
      </c>
      <c r="E309" s="101" t="s">
        <v>76</v>
      </c>
      <c r="F309" s="103">
        <v>43838.674791666665</v>
      </c>
      <c r="G309" s="103">
        <v>44208</v>
      </c>
      <c r="H309" s="101" t="s">
        <v>77</v>
      </c>
      <c r="I309" s="117">
        <v>545616438</v>
      </c>
      <c r="J309" s="117">
        <v>500000000</v>
      </c>
      <c r="K309" s="117">
        <v>510220901.74065745</v>
      </c>
      <c r="L309" s="117">
        <v>545616438</v>
      </c>
      <c r="M309" s="104">
        <v>9.3512743789600002E-3</v>
      </c>
      <c r="N309" s="135">
        <v>9.3067754383000009E-2</v>
      </c>
      <c r="O309" s="101" t="s">
        <v>78</v>
      </c>
      <c r="P309" s="135">
        <v>2.9687229019999999E-3</v>
      </c>
      <c r="Q309" s="143"/>
      <c r="R309" s="106"/>
    </row>
    <row r="310" spans="2:18">
      <c r="B310" s="100" t="s">
        <v>74</v>
      </c>
      <c r="C310" s="101" t="s">
        <v>101</v>
      </c>
      <c r="D310" s="102" t="s">
        <v>75</v>
      </c>
      <c r="E310" s="101" t="s">
        <v>76</v>
      </c>
      <c r="F310" s="103">
        <v>43775.409247685187</v>
      </c>
      <c r="G310" s="103">
        <v>44144</v>
      </c>
      <c r="H310" s="101" t="s">
        <v>77</v>
      </c>
      <c r="I310" s="117">
        <v>545616438</v>
      </c>
      <c r="J310" s="117">
        <v>500121935</v>
      </c>
      <c r="K310" s="117">
        <v>506993439.22418278</v>
      </c>
      <c r="L310" s="117">
        <v>545616438</v>
      </c>
      <c r="M310" s="104">
        <v>9.2921217894899998E-3</v>
      </c>
      <c r="N310" s="135">
        <v>9.3068078799999995E-2</v>
      </c>
      <c r="O310" s="101" t="s">
        <v>78</v>
      </c>
      <c r="P310" s="135">
        <v>2.9499438949999999E-3</v>
      </c>
      <c r="Q310" s="143"/>
      <c r="R310" s="106"/>
    </row>
    <row r="311" spans="2:18">
      <c r="B311" s="100" t="s">
        <v>74</v>
      </c>
      <c r="C311" s="101" t="s">
        <v>101</v>
      </c>
      <c r="D311" s="102" t="s">
        <v>75</v>
      </c>
      <c r="E311" s="101" t="s">
        <v>76</v>
      </c>
      <c r="F311" s="103">
        <v>43775.410590277781</v>
      </c>
      <c r="G311" s="103">
        <v>44144</v>
      </c>
      <c r="H311" s="101" t="s">
        <v>77</v>
      </c>
      <c r="I311" s="117">
        <v>545616438</v>
      </c>
      <c r="J311" s="117">
        <v>500121935</v>
      </c>
      <c r="K311" s="117">
        <v>506993439.22418278</v>
      </c>
      <c r="L311" s="117">
        <v>545616438</v>
      </c>
      <c r="M311" s="104">
        <v>9.2921217894899998E-3</v>
      </c>
      <c r="N311" s="135">
        <v>9.3068078799999995E-2</v>
      </c>
      <c r="O311" s="101" t="s">
        <v>78</v>
      </c>
      <c r="P311" s="135">
        <v>2.9499438949999999E-3</v>
      </c>
      <c r="Q311" s="143"/>
      <c r="R311" s="106"/>
    </row>
    <row r="312" spans="2:18">
      <c r="B312" s="100" t="s">
        <v>74</v>
      </c>
      <c r="C312" s="101" t="s">
        <v>101</v>
      </c>
      <c r="D312" s="102" t="s">
        <v>75</v>
      </c>
      <c r="E312" s="101" t="s">
        <v>76</v>
      </c>
      <c r="F312" s="103">
        <v>43735.675625000003</v>
      </c>
      <c r="G312" s="103">
        <v>43941</v>
      </c>
      <c r="H312" s="101" t="s">
        <v>77</v>
      </c>
      <c r="I312" s="117">
        <v>107095891</v>
      </c>
      <c r="J312" s="117">
        <v>101869421</v>
      </c>
      <c r="K312" s="117">
        <v>101971325.20869201</v>
      </c>
      <c r="L312" s="117">
        <v>107095891</v>
      </c>
      <c r="M312" s="104">
        <v>9.5214974408999991E-3</v>
      </c>
      <c r="N312" s="135">
        <v>9.5758338328000014E-2</v>
      </c>
      <c r="O312" s="101" t="s">
        <v>78</v>
      </c>
      <c r="P312" s="135">
        <v>5.9332067199999996E-4</v>
      </c>
      <c r="Q312" s="143"/>
      <c r="R312" s="106"/>
    </row>
    <row r="313" spans="2:18">
      <c r="B313" s="100" t="s">
        <v>74</v>
      </c>
      <c r="C313" s="101" t="s">
        <v>101</v>
      </c>
      <c r="D313" s="102" t="s">
        <v>75</v>
      </c>
      <c r="E313" s="101" t="s">
        <v>76</v>
      </c>
      <c r="F313" s="103">
        <v>43913.648530092592</v>
      </c>
      <c r="G313" s="103">
        <v>44299</v>
      </c>
      <c r="H313" s="101" t="s">
        <v>77</v>
      </c>
      <c r="I313" s="117">
        <v>559863013</v>
      </c>
      <c r="J313" s="117">
        <v>512099544</v>
      </c>
      <c r="K313" s="117">
        <v>513099490.20644027</v>
      </c>
      <c r="L313" s="117">
        <v>559863013</v>
      </c>
      <c r="M313" s="104">
        <v>9.1647327702000011E-3</v>
      </c>
      <c r="N313" s="135">
        <v>9.3083317744999991E-2</v>
      </c>
      <c r="O313" s="101" t="s">
        <v>78</v>
      </c>
      <c r="P313" s="135">
        <v>2.9854719829999999E-3</v>
      </c>
      <c r="Q313" s="143"/>
      <c r="R313" s="106"/>
    </row>
    <row r="314" spans="2:18">
      <c r="B314" s="100" t="s">
        <v>74</v>
      </c>
      <c r="C314" s="101" t="s">
        <v>101</v>
      </c>
      <c r="D314" s="102" t="s">
        <v>75</v>
      </c>
      <c r="E314" s="101" t="s">
        <v>76</v>
      </c>
      <c r="F314" s="103">
        <v>43581.681666666664</v>
      </c>
      <c r="G314" s="103">
        <v>44243</v>
      </c>
      <c r="H314" s="101" t="s">
        <v>77</v>
      </c>
      <c r="I314" s="117">
        <v>119156164</v>
      </c>
      <c r="J314" s="117">
        <v>106579320</v>
      </c>
      <c r="K314" s="117">
        <v>103631004.82749592</v>
      </c>
      <c r="L314" s="117">
        <v>119156164</v>
      </c>
      <c r="M314" s="104">
        <v>8.6970746077000005E-3</v>
      </c>
      <c r="N314" s="135">
        <v>6.9227899288000008E-2</v>
      </c>
      <c r="O314" s="101" t="s">
        <v>78</v>
      </c>
      <c r="P314" s="135">
        <v>6.0297752699999994E-4</v>
      </c>
      <c r="Q314" s="143"/>
      <c r="R314" s="106"/>
    </row>
    <row r="315" spans="2:18">
      <c r="B315" s="100" t="s">
        <v>74</v>
      </c>
      <c r="C315" s="101" t="s">
        <v>101</v>
      </c>
      <c r="D315" s="102" t="s">
        <v>75</v>
      </c>
      <c r="E315" s="101" t="s">
        <v>76</v>
      </c>
      <c r="F315" s="103">
        <v>43858.689710648148</v>
      </c>
      <c r="G315" s="103">
        <v>44483</v>
      </c>
      <c r="H315" s="101" t="s">
        <v>77</v>
      </c>
      <c r="I315" s="117">
        <v>267915973</v>
      </c>
      <c r="J315" s="117">
        <v>232877338</v>
      </c>
      <c r="K315" s="117">
        <v>236442899.42220938</v>
      </c>
      <c r="L315" s="117">
        <v>267915973</v>
      </c>
      <c r="M315" s="104">
        <v>8.8252632634999995E-3</v>
      </c>
      <c r="N315" s="135">
        <v>9.2025000281999988E-2</v>
      </c>
      <c r="O315" s="101" t="s">
        <v>78</v>
      </c>
      <c r="P315" s="135">
        <v>1.3757442080000002E-3</v>
      </c>
      <c r="Q315" s="143"/>
      <c r="R315" s="106"/>
    </row>
    <row r="316" spans="2:18">
      <c r="B316" s="100" t="s">
        <v>74</v>
      </c>
      <c r="C316" s="101" t="s">
        <v>101</v>
      </c>
      <c r="D316" s="102" t="s">
        <v>75</v>
      </c>
      <c r="E316" s="101" t="s">
        <v>76</v>
      </c>
      <c r="F316" s="103">
        <v>43838.676712962966</v>
      </c>
      <c r="G316" s="103">
        <v>44208</v>
      </c>
      <c r="H316" s="101" t="s">
        <v>77</v>
      </c>
      <c r="I316" s="117">
        <v>545616438</v>
      </c>
      <c r="J316" s="117">
        <v>500000000</v>
      </c>
      <c r="K316" s="117">
        <v>510220901.74065745</v>
      </c>
      <c r="L316" s="117">
        <v>545616438</v>
      </c>
      <c r="M316" s="104">
        <v>9.3512743789600002E-3</v>
      </c>
      <c r="N316" s="135">
        <v>9.3067754383000009E-2</v>
      </c>
      <c r="O316" s="101" t="s">
        <v>78</v>
      </c>
      <c r="P316" s="135">
        <v>2.9687229019999999E-3</v>
      </c>
      <c r="Q316" s="143"/>
      <c r="R316" s="106"/>
    </row>
    <row r="317" spans="2:18">
      <c r="B317" s="100" t="s">
        <v>74</v>
      </c>
      <c r="C317" s="101" t="s">
        <v>101</v>
      </c>
      <c r="D317" s="102" t="s">
        <v>75</v>
      </c>
      <c r="E317" s="101" t="s">
        <v>76</v>
      </c>
      <c r="F317" s="103">
        <v>43816.680694444447</v>
      </c>
      <c r="G317" s="103">
        <v>43964</v>
      </c>
      <c r="H317" s="101" t="s">
        <v>77</v>
      </c>
      <c r="I317" s="117">
        <v>108109589</v>
      </c>
      <c r="J317" s="117">
        <v>104397125</v>
      </c>
      <c r="K317" s="117">
        <v>107017565.39901929</v>
      </c>
      <c r="L317" s="117">
        <v>108109589</v>
      </c>
      <c r="M317" s="104">
        <v>9.8989892005799992E-3</v>
      </c>
      <c r="N317" s="135">
        <v>9.0000010233E-2</v>
      </c>
      <c r="O317" s="101" t="s">
        <v>78</v>
      </c>
      <c r="P317" s="135">
        <v>6.2268224599999994E-4</v>
      </c>
      <c r="Q317" s="143"/>
      <c r="R317" s="106"/>
    </row>
    <row r="318" spans="2:18">
      <c r="B318" s="100" t="s">
        <v>74</v>
      </c>
      <c r="C318" s="101" t="s">
        <v>101</v>
      </c>
      <c r="D318" s="102" t="s">
        <v>75</v>
      </c>
      <c r="E318" s="101" t="s">
        <v>76</v>
      </c>
      <c r="F318" s="103">
        <v>43775.408125000002</v>
      </c>
      <c r="G318" s="103">
        <v>44144</v>
      </c>
      <c r="H318" s="101" t="s">
        <v>77</v>
      </c>
      <c r="I318" s="117">
        <v>545616438</v>
      </c>
      <c r="J318" s="117">
        <v>500121935</v>
      </c>
      <c r="K318" s="117">
        <v>506993439.22418278</v>
      </c>
      <c r="L318" s="117">
        <v>545616438</v>
      </c>
      <c r="M318" s="104">
        <v>9.2921217894899998E-3</v>
      </c>
      <c r="N318" s="135">
        <v>9.3068078799999995E-2</v>
      </c>
      <c r="O318" s="101" t="s">
        <v>78</v>
      </c>
      <c r="P318" s="135">
        <v>2.9499438949999999E-3</v>
      </c>
      <c r="Q318" s="143"/>
      <c r="R318" s="106"/>
    </row>
    <row r="319" spans="2:18">
      <c r="B319" s="100" t="s">
        <v>74</v>
      </c>
      <c r="C319" s="101" t="s">
        <v>101</v>
      </c>
      <c r="D319" s="102" t="s">
        <v>75</v>
      </c>
      <c r="E319" s="101" t="s">
        <v>76</v>
      </c>
      <c r="F319" s="103">
        <v>43696.543634259258</v>
      </c>
      <c r="G319" s="103">
        <v>43941</v>
      </c>
      <c r="H319" s="101" t="s">
        <v>77</v>
      </c>
      <c r="I319" s="117">
        <v>115906850</v>
      </c>
      <c r="J319" s="117">
        <v>109285936</v>
      </c>
      <c r="K319" s="117">
        <v>110252600.49558201</v>
      </c>
      <c r="L319" s="117">
        <v>115906850</v>
      </c>
      <c r="M319" s="104">
        <v>9.5121729643699998E-3</v>
      </c>
      <c r="N319" s="135">
        <v>9.3806894374999991E-2</v>
      </c>
      <c r="O319" s="101" t="s">
        <v>78</v>
      </c>
      <c r="P319" s="135">
        <v>6.4150531499999994E-4</v>
      </c>
      <c r="Q319" s="143"/>
      <c r="R319" s="106"/>
    </row>
    <row r="320" spans="2:18">
      <c r="B320" s="100" t="s">
        <v>74</v>
      </c>
      <c r="C320" s="101" t="s">
        <v>101</v>
      </c>
      <c r="D320" s="102" t="s">
        <v>75</v>
      </c>
      <c r="E320" s="101" t="s">
        <v>76</v>
      </c>
      <c r="F320" s="103">
        <v>43899.64980324074</v>
      </c>
      <c r="G320" s="103">
        <v>44222</v>
      </c>
      <c r="H320" s="101" t="s">
        <v>77</v>
      </c>
      <c r="I320" s="117">
        <v>274075343</v>
      </c>
      <c r="J320" s="117">
        <v>253562694</v>
      </c>
      <c r="K320" s="117">
        <v>254964153.44079792</v>
      </c>
      <c r="L320" s="117">
        <v>274075343</v>
      </c>
      <c r="M320" s="104">
        <v>9.3027030687999994E-3</v>
      </c>
      <c r="N320" s="135">
        <v>9.5758344960000005E-2</v>
      </c>
      <c r="O320" s="101" t="s">
        <v>78</v>
      </c>
      <c r="P320" s="135">
        <v>1.4835102189999999E-3</v>
      </c>
      <c r="Q320" s="143"/>
      <c r="R320" s="106"/>
    </row>
    <row r="321" spans="2:18">
      <c r="B321" s="100" t="s">
        <v>74</v>
      </c>
      <c r="C321" s="101" t="s">
        <v>101</v>
      </c>
      <c r="D321" s="102" t="s">
        <v>75</v>
      </c>
      <c r="E321" s="101" t="s">
        <v>76</v>
      </c>
      <c r="F321" s="103">
        <v>43838.678541666668</v>
      </c>
      <c r="G321" s="103">
        <v>44208</v>
      </c>
      <c r="H321" s="101" t="s">
        <v>77</v>
      </c>
      <c r="I321" s="117">
        <v>545616438</v>
      </c>
      <c r="J321" s="117">
        <v>500000000</v>
      </c>
      <c r="K321" s="117">
        <v>510220901.74065745</v>
      </c>
      <c r="L321" s="117">
        <v>545616438</v>
      </c>
      <c r="M321" s="104">
        <v>9.3512743789600002E-3</v>
      </c>
      <c r="N321" s="135">
        <v>9.3067754383000009E-2</v>
      </c>
      <c r="O321" s="101" t="s">
        <v>78</v>
      </c>
      <c r="P321" s="135">
        <v>2.9687229019999999E-3</v>
      </c>
      <c r="Q321" s="143"/>
      <c r="R321" s="106"/>
    </row>
    <row r="322" spans="2:18">
      <c r="B322" s="100" t="s">
        <v>74</v>
      </c>
      <c r="C322" s="101" t="s">
        <v>101</v>
      </c>
      <c r="D322" s="102" t="s">
        <v>75</v>
      </c>
      <c r="E322" s="101" t="s">
        <v>76</v>
      </c>
      <c r="F322" s="103">
        <v>43838.675393518519</v>
      </c>
      <c r="G322" s="103">
        <v>44208</v>
      </c>
      <c r="H322" s="101" t="s">
        <v>77</v>
      </c>
      <c r="I322" s="117">
        <v>545616438</v>
      </c>
      <c r="J322" s="117">
        <v>500000000</v>
      </c>
      <c r="K322" s="117">
        <v>510220901.74065745</v>
      </c>
      <c r="L322" s="117">
        <v>545616438</v>
      </c>
      <c r="M322" s="104">
        <v>9.3512743789600002E-3</v>
      </c>
      <c r="N322" s="135">
        <v>9.3067754383000009E-2</v>
      </c>
      <c r="O322" s="101" t="s">
        <v>78</v>
      </c>
      <c r="P322" s="135">
        <v>2.9687229019999999E-3</v>
      </c>
      <c r="Q322" s="143"/>
      <c r="R322" s="106"/>
    </row>
    <row r="323" spans="2:18">
      <c r="B323" s="100" t="s">
        <v>74</v>
      </c>
      <c r="C323" s="101" t="s">
        <v>101</v>
      </c>
      <c r="D323" s="102" t="s">
        <v>75</v>
      </c>
      <c r="E323" s="101" t="s">
        <v>76</v>
      </c>
      <c r="F323" s="103">
        <v>43775.409756944442</v>
      </c>
      <c r="G323" s="103">
        <v>44144</v>
      </c>
      <c r="H323" s="101" t="s">
        <v>77</v>
      </c>
      <c r="I323" s="117">
        <v>545616438</v>
      </c>
      <c r="J323" s="117">
        <v>500121935</v>
      </c>
      <c r="K323" s="117">
        <v>506993439.22418278</v>
      </c>
      <c r="L323" s="117">
        <v>545616438</v>
      </c>
      <c r="M323" s="104">
        <v>9.2921217894899998E-3</v>
      </c>
      <c r="N323" s="135">
        <v>9.3068078799999995E-2</v>
      </c>
      <c r="O323" s="101" t="s">
        <v>78</v>
      </c>
      <c r="P323" s="135">
        <v>2.9499438949999999E-3</v>
      </c>
      <c r="Q323" s="143"/>
      <c r="R323" s="106"/>
    </row>
    <row r="324" spans="2:18">
      <c r="B324" s="100" t="s">
        <v>74</v>
      </c>
      <c r="C324" s="101" t="s">
        <v>101</v>
      </c>
      <c r="D324" s="102" t="s">
        <v>75</v>
      </c>
      <c r="E324" s="101" t="s">
        <v>76</v>
      </c>
      <c r="F324" s="103">
        <v>43781.652743055558</v>
      </c>
      <c r="G324" s="103">
        <v>44039</v>
      </c>
      <c r="H324" s="101" t="s">
        <v>77</v>
      </c>
      <c r="I324" s="117">
        <v>535479452</v>
      </c>
      <c r="J324" s="117">
        <v>503262755</v>
      </c>
      <c r="K324" s="117">
        <v>509200644.50986564</v>
      </c>
      <c r="L324" s="117">
        <v>535479452</v>
      </c>
      <c r="M324" s="104">
        <v>9.5092471355899995E-3</v>
      </c>
      <c r="N324" s="135">
        <v>9.4152739706999999E-2</v>
      </c>
      <c r="O324" s="101" t="s">
        <v>78</v>
      </c>
      <c r="P324" s="135">
        <v>2.9627865299999999E-3</v>
      </c>
      <c r="Q324" s="143"/>
      <c r="R324" s="106"/>
    </row>
    <row r="325" spans="2:18">
      <c r="B325" s="100" t="s">
        <v>74</v>
      </c>
      <c r="C325" s="101" t="s">
        <v>101</v>
      </c>
      <c r="D325" s="102" t="s">
        <v>75</v>
      </c>
      <c r="E325" s="101" t="s">
        <v>76</v>
      </c>
      <c r="F325" s="103">
        <v>43768.686759259261</v>
      </c>
      <c r="G325" s="103">
        <v>44263</v>
      </c>
      <c r="H325" s="101" t="s">
        <v>77</v>
      </c>
      <c r="I325" s="117">
        <v>336624658</v>
      </c>
      <c r="J325" s="117">
        <v>304438845</v>
      </c>
      <c r="K325" s="117">
        <v>302553265.78613764</v>
      </c>
      <c r="L325" s="117">
        <v>336624658</v>
      </c>
      <c r="M325" s="104">
        <v>8.9878521550900009E-3</v>
      </c>
      <c r="N325" s="135">
        <v>8.1426106925000005E-2</v>
      </c>
      <c r="O325" s="101" t="s">
        <v>78</v>
      </c>
      <c r="P325" s="135">
        <v>1.7604077100000001E-3</v>
      </c>
      <c r="Q325" s="143"/>
      <c r="R325" s="106"/>
    </row>
    <row r="326" spans="2:18">
      <c r="B326" s="100" t="s">
        <v>74</v>
      </c>
      <c r="C326" s="101" t="s">
        <v>101</v>
      </c>
      <c r="D326" s="102" t="s">
        <v>75</v>
      </c>
      <c r="E326" s="101" t="s">
        <v>76</v>
      </c>
      <c r="F326" s="103">
        <v>43914.565208333333</v>
      </c>
      <c r="G326" s="103">
        <v>44299</v>
      </c>
      <c r="H326" s="101" t="s">
        <v>77</v>
      </c>
      <c r="I326" s="117">
        <v>559863013</v>
      </c>
      <c r="J326" s="117">
        <v>512224429</v>
      </c>
      <c r="K326" s="117">
        <v>513099489.47012192</v>
      </c>
      <c r="L326" s="117">
        <v>559863013</v>
      </c>
      <c r="M326" s="104">
        <v>9.1647327570500009E-3</v>
      </c>
      <c r="N326" s="135">
        <v>9.3083319348000002E-2</v>
      </c>
      <c r="O326" s="101" t="s">
        <v>78</v>
      </c>
      <c r="P326" s="135">
        <v>2.9854719789999999E-3</v>
      </c>
      <c r="Q326" s="143"/>
      <c r="R326" s="106"/>
    </row>
    <row r="327" spans="2:18">
      <c r="B327" s="100" t="s">
        <v>74</v>
      </c>
      <c r="C327" s="101" t="s">
        <v>101</v>
      </c>
      <c r="D327" s="102" t="s">
        <v>75</v>
      </c>
      <c r="E327" s="101" t="s">
        <v>76</v>
      </c>
      <c r="F327" s="103">
        <v>43581.68472222222</v>
      </c>
      <c r="G327" s="103">
        <v>43941</v>
      </c>
      <c r="H327" s="101" t="s">
        <v>77</v>
      </c>
      <c r="I327" s="117">
        <v>162959588</v>
      </c>
      <c r="J327" s="117">
        <v>152864168</v>
      </c>
      <c r="K327" s="117">
        <v>152861596.42058894</v>
      </c>
      <c r="L327" s="117">
        <v>162959588</v>
      </c>
      <c r="M327" s="104">
        <v>9.3803376835100011E-3</v>
      </c>
      <c r="N327" s="135">
        <v>6.9227898575000002E-2</v>
      </c>
      <c r="O327" s="101" t="s">
        <v>78</v>
      </c>
      <c r="P327" s="135">
        <v>8.8942597299999991E-4</v>
      </c>
      <c r="Q327" s="143"/>
      <c r="R327" s="106"/>
    </row>
    <row r="328" spans="2:18">
      <c r="B328" s="100" t="s">
        <v>74</v>
      </c>
      <c r="C328" s="101" t="s">
        <v>101</v>
      </c>
      <c r="D328" s="102" t="s">
        <v>75</v>
      </c>
      <c r="E328" s="101" t="s">
        <v>76</v>
      </c>
      <c r="F328" s="103">
        <v>43889.536921296298</v>
      </c>
      <c r="G328" s="103">
        <v>43941</v>
      </c>
      <c r="H328" s="101" t="s">
        <v>77</v>
      </c>
      <c r="I328" s="117">
        <v>111518904</v>
      </c>
      <c r="J328" s="117">
        <v>110264453</v>
      </c>
      <c r="K328" s="117">
        <v>110312604.40282595</v>
      </c>
      <c r="L328" s="117">
        <v>111518904</v>
      </c>
      <c r="M328" s="104">
        <v>9.8918300347399998E-3</v>
      </c>
      <c r="N328" s="135">
        <v>8.2999483913999986E-2</v>
      </c>
      <c r="O328" s="101" t="s">
        <v>78</v>
      </c>
      <c r="P328" s="135">
        <v>6.4185444800000002E-4</v>
      </c>
      <c r="Q328" s="143"/>
      <c r="R328" s="106"/>
    </row>
    <row r="329" spans="2:18">
      <c r="B329" s="100" t="s">
        <v>74</v>
      </c>
      <c r="C329" s="101" t="s">
        <v>101</v>
      </c>
      <c r="D329" s="102" t="s">
        <v>75</v>
      </c>
      <c r="E329" s="101" t="s">
        <v>76</v>
      </c>
      <c r="F329" s="103">
        <v>43838.677060185182</v>
      </c>
      <c r="G329" s="103">
        <v>44208</v>
      </c>
      <c r="H329" s="101" t="s">
        <v>77</v>
      </c>
      <c r="I329" s="117">
        <v>545616438</v>
      </c>
      <c r="J329" s="117">
        <v>500000000</v>
      </c>
      <c r="K329" s="117">
        <v>510220901.74065745</v>
      </c>
      <c r="L329" s="117">
        <v>545616438</v>
      </c>
      <c r="M329" s="104">
        <v>9.3512743789600002E-3</v>
      </c>
      <c r="N329" s="135">
        <v>9.3067754383000009E-2</v>
      </c>
      <c r="O329" s="101" t="s">
        <v>78</v>
      </c>
      <c r="P329" s="135">
        <v>2.9687229019999999E-3</v>
      </c>
      <c r="Q329" s="143"/>
      <c r="R329" s="106"/>
    </row>
    <row r="330" spans="2:18">
      <c r="B330" s="100" t="s">
        <v>74</v>
      </c>
      <c r="C330" s="101" t="s">
        <v>101</v>
      </c>
      <c r="D330" s="102" t="s">
        <v>75</v>
      </c>
      <c r="E330" s="101" t="s">
        <v>76</v>
      </c>
      <c r="F330" s="103">
        <v>43818.579212962963</v>
      </c>
      <c r="G330" s="103">
        <v>44600</v>
      </c>
      <c r="H330" s="101" t="s">
        <v>77</v>
      </c>
      <c r="I330" s="117">
        <v>613150685</v>
      </c>
      <c r="J330" s="117">
        <v>515631153</v>
      </c>
      <c r="K330" s="117">
        <v>516244297.6569736</v>
      </c>
      <c r="L330" s="117">
        <v>613150685</v>
      </c>
      <c r="M330" s="104">
        <v>8.4195338973999997E-3</v>
      </c>
      <c r="N330" s="135">
        <v>9.3083319304999995E-2</v>
      </c>
      <c r="O330" s="101" t="s">
        <v>78</v>
      </c>
      <c r="P330" s="135">
        <v>3.003770061E-3</v>
      </c>
      <c r="Q330" s="143"/>
      <c r="R330" s="106"/>
    </row>
    <row r="331" spans="2:18">
      <c r="B331" s="100" t="s">
        <v>74</v>
      </c>
      <c r="C331" s="101" t="s">
        <v>101</v>
      </c>
      <c r="D331" s="102" t="s">
        <v>75</v>
      </c>
      <c r="E331" s="101" t="s">
        <v>76</v>
      </c>
      <c r="F331" s="103">
        <v>43775.40834490741</v>
      </c>
      <c r="G331" s="103">
        <v>44144</v>
      </c>
      <c r="H331" s="101" t="s">
        <v>77</v>
      </c>
      <c r="I331" s="117">
        <v>545616438</v>
      </c>
      <c r="J331" s="117">
        <v>500121935</v>
      </c>
      <c r="K331" s="117">
        <v>506993439.22418278</v>
      </c>
      <c r="L331" s="117">
        <v>545616438</v>
      </c>
      <c r="M331" s="104">
        <v>9.2921217894899998E-3</v>
      </c>
      <c r="N331" s="135">
        <v>9.3068078799999995E-2</v>
      </c>
      <c r="O331" s="101" t="s">
        <v>78</v>
      </c>
      <c r="P331" s="135">
        <v>2.9499438949999999E-3</v>
      </c>
      <c r="Q331" s="143"/>
      <c r="R331" s="106"/>
    </row>
    <row r="332" spans="2:18">
      <c r="B332" s="100" t="s">
        <v>74</v>
      </c>
      <c r="C332" s="101" t="s">
        <v>101</v>
      </c>
      <c r="D332" s="102" t="s">
        <v>75</v>
      </c>
      <c r="E332" s="101" t="s">
        <v>76</v>
      </c>
      <c r="F332" s="103">
        <v>43775.410046296296</v>
      </c>
      <c r="G332" s="103">
        <v>44144</v>
      </c>
      <c r="H332" s="101" t="s">
        <v>77</v>
      </c>
      <c r="I332" s="117">
        <v>545616438</v>
      </c>
      <c r="J332" s="117">
        <v>500121935</v>
      </c>
      <c r="K332" s="117">
        <v>506993439.22418278</v>
      </c>
      <c r="L332" s="117">
        <v>545616438</v>
      </c>
      <c r="M332" s="104">
        <v>9.2921217894899998E-3</v>
      </c>
      <c r="N332" s="135">
        <v>9.3068078799999995E-2</v>
      </c>
      <c r="O332" s="101" t="s">
        <v>78</v>
      </c>
      <c r="P332" s="135">
        <v>2.9499438949999999E-3</v>
      </c>
      <c r="Q332" s="143"/>
      <c r="R332" s="106"/>
    </row>
    <row r="333" spans="2:18">
      <c r="B333" s="100" t="s">
        <v>74</v>
      </c>
      <c r="C333" s="101" t="s">
        <v>101</v>
      </c>
      <c r="D333" s="102" t="s">
        <v>75</v>
      </c>
      <c r="E333" s="101" t="s">
        <v>76</v>
      </c>
      <c r="F333" s="103">
        <v>43704.500706018516</v>
      </c>
      <c r="G333" s="103">
        <v>44074</v>
      </c>
      <c r="H333" s="101" t="s">
        <v>77</v>
      </c>
      <c r="I333" s="117">
        <v>546883562</v>
      </c>
      <c r="J333" s="117">
        <v>500711416</v>
      </c>
      <c r="K333" s="117">
        <v>23333693.313269164</v>
      </c>
      <c r="L333" s="117">
        <v>546883562</v>
      </c>
      <c r="M333" s="104">
        <v>4.2666656917E-4</v>
      </c>
      <c r="N333" s="135">
        <v>9.4152741730000003E-2</v>
      </c>
      <c r="O333" s="101" t="s">
        <v>78</v>
      </c>
      <c r="P333" s="135">
        <v>1.3576721300000001E-4</v>
      </c>
      <c r="Q333" s="143"/>
      <c r="R333" s="106"/>
    </row>
    <row r="334" spans="2:18">
      <c r="B334" s="100" t="s">
        <v>74</v>
      </c>
      <c r="C334" s="101" t="s">
        <v>101</v>
      </c>
      <c r="D334" s="102" t="s">
        <v>75</v>
      </c>
      <c r="E334" s="101" t="s">
        <v>76</v>
      </c>
      <c r="F334" s="103">
        <v>43913.647511574076</v>
      </c>
      <c r="G334" s="103">
        <v>44586</v>
      </c>
      <c r="H334" s="101" t="s">
        <v>77</v>
      </c>
      <c r="I334" s="117">
        <v>194944109</v>
      </c>
      <c r="J334" s="117">
        <v>166170761</v>
      </c>
      <c r="K334" s="117">
        <v>166513066.65749294</v>
      </c>
      <c r="L334" s="117">
        <v>194944109</v>
      </c>
      <c r="M334" s="104">
        <v>8.5415798154499997E-3</v>
      </c>
      <c r="N334" s="135">
        <v>9.8438279374000001E-2</v>
      </c>
      <c r="O334" s="101" t="s">
        <v>78</v>
      </c>
      <c r="P334" s="135">
        <v>9.68857122E-4</v>
      </c>
      <c r="Q334" s="143"/>
      <c r="R334" s="106"/>
    </row>
    <row r="335" spans="2:18">
      <c r="B335" s="100" t="s">
        <v>74</v>
      </c>
      <c r="C335" s="101" t="s">
        <v>101</v>
      </c>
      <c r="D335" s="102" t="s">
        <v>75</v>
      </c>
      <c r="E335" s="101" t="s">
        <v>76</v>
      </c>
      <c r="F335" s="103">
        <v>43838.679282407407</v>
      </c>
      <c r="G335" s="103">
        <v>44208</v>
      </c>
      <c r="H335" s="101" t="s">
        <v>77</v>
      </c>
      <c r="I335" s="117">
        <v>545616438</v>
      </c>
      <c r="J335" s="117">
        <v>500000000</v>
      </c>
      <c r="K335" s="117">
        <v>510220901.74065745</v>
      </c>
      <c r="L335" s="117">
        <v>545616438</v>
      </c>
      <c r="M335" s="104">
        <v>9.3512743789600002E-3</v>
      </c>
      <c r="N335" s="135">
        <v>9.3067754383000009E-2</v>
      </c>
      <c r="O335" s="101" t="s">
        <v>78</v>
      </c>
      <c r="P335" s="135">
        <v>2.9687229019999999E-3</v>
      </c>
      <c r="Q335" s="143"/>
      <c r="R335" s="106"/>
    </row>
    <row r="336" spans="2:18">
      <c r="B336" s="100" t="s">
        <v>74</v>
      </c>
      <c r="C336" s="101" t="s">
        <v>101</v>
      </c>
      <c r="D336" s="102" t="s">
        <v>75</v>
      </c>
      <c r="E336" s="101" t="s">
        <v>76</v>
      </c>
      <c r="F336" s="103">
        <v>43838.675775462965</v>
      </c>
      <c r="G336" s="103">
        <v>44208</v>
      </c>
      <c r="H336" s="101" t="s">
        <v>77</v>
      </c>
      <c r="I336" s="117">
        <v>545616438</v>
      </c>
      <c r="J336" s="117">
        <v>500000000</v>
      </c>
      <c r="K336" s="117">
        <v>510220901.74065745</v>
      </c>
      <c r="L336" s="117">
        <v>545616438</v>
      </c>
      <c r="M336" s="104">
        <v>9.3512743789600002E-3</v>
      </c>
      <c r="N336" s="135">
        <v>9.3067754383000009E-2</v>
      </c>
      <c r="O336" s="101" t="s">
        <v>78</v>
      </c>
      <c r="P336" s="135">
        <v>2.9687229019999999E-3</v>
      </c>
      <c r="Q336" s="143"/>
      <c r="R336" s="106"/>
    </row>
    <row r="337" spans="2:18" ht="15.75">
      <c r="B337" s="107" t="s">
        <v>102</v>
      </c>
      <c r="C337" s="108"/>
      <c r="D337" s="137"/>
      <c r="E337" s="108"/>
      <c r="F337" s="138"/>
      <c r="G337" s="138"/>
      <c r="H337" s="108"/>
      <c r="I337" s="118">
        <v>19974378516</v>
      </c>
      <c r="J337" s="118">
        <v>18227078599</v>
      </c>
      <c r="K337" s="118">
        <v>16951308129.945482</v>
      </c>
      <c r="L337" s="118">
        <v>19974378516</v>
      </c>
      <c r="M337" s="139"/>
      <c r="N337" s="144"/>
      <c r="O337" s="108"/>
      <c r="P337" s="140">
        <v>9.8631272241999982E-2</v>
      </c>
      <c r="Q337" s="141"/>
      <c r="R337" s="142"/>
    </row>
    <row r="338" spans="2:18" ht="15.75">
      <c r="B338" s="110"/>
      <c r="C338" s="98"/>
      <c r="D338" s="98"/>
      <c r="E338" s="98"/>
      <c r="F338" s="111" t="s">
        <v>103</v>
      </c>
      <c r="G338" s="111"/>
      <c r="H338" s="111"/>
      <c r="I338" s="130">
        <v>15736822476.019518</v>
      </c>
      <c r="J338" s="130" t="s">
        <v>104</v>
      </c>
      <c r="K338" s="130" t="s">
        <v>104</v>
      </c>
      <c r="L338" s="130" t="s">
        <v>104</v>
      </c>
      <c r="M338" s="98"/>
      <c r="N338" s="98"/>
      <c r="O338" s="98"/>
      <c r="P338" s="145">
        <v>9.1564781307000007E-2</v>
      </c>
      <c r="Q338" s="136"/>
      <c r="R338" s="99"/>
    </row>
    <row r="339" spans="2:18" ht="15.75">
      <c r="B339" s="112"/>
      <c r="C339" s="105"/>
      <c r="D339" s="105"/>
      <c r="E339" s="105"/>
      <c r="F339" s="108" t="s">
        <v>105</v>
      </c>
      <c r="G339" s="108"/>
      <c r="H339" s="108"/>
      <c r="I339" s="118">
        <v>561928562.97030711</v>
      </c>
      <c r="J339" s="118" t="s">
        <v>104</v>
      </c>
      <c r="K339" s="118" t="s">
        <v>104</v>
      </c>
      <c r="L339" s="118" t="s">
        <v>104</v>
      </c>
      <c r="M339" s="105"/>
      <c r="N339" s="105"/>
      <c r="O339" s="105"/>
      <c r="P339" s="105"/>
      <c r="Q339" s="105"/>
      <c r="R339" s="106"/>
    </row>
    <row r="340" spans="2:18" ht="15.75">
      <c r="B340" s="112"/>
      <c r="C340" s="105"/>
      <c r="D340" s="105"/>
      <c r="E340" s="105"/>
      <c r="F340" s="108" t="s">
        <v>106</v>
      </c>
      <c r="G340" s="108"/>
      <c r="H340" s="108"/>
      <c r="I340" s="118">
        <v>61503143.963086694</v>
      </c>
      <c r="J340" s="118" t="s">
        <v>104</v>
      </c>
      <c r="K340" s="118" t="s">
        <v>104</v>
      </c>
      <c r="L340" s="118" t="s">
        <v>104</v>
      </c>
      <c r="M340" s="105"/>
      <c r="N340" s="105"/>
      <c r="O340" s="105"/>
      <c r="P340" s="105"/>
      <c r="Q340" s="105"/>
      <c r="R340" s="106"/>
    </row>
    <row r="341" spans="2:18" ht="15.75">
      <c r="B341" s="113"/>
      <c r="C341" s="109"/>
      <c r="D341" s="109"/>
      <c r="E341" s="109"/>
      <c r="F341" s="114" t="s">
        <v>107</v>
      </c>
      <c r="G341" s="114"/>
      <c r="H341" s="114"/>
      <c r="I341" s="131">
        <v>236315848170.02676</v>
      </c>
      <c r="J341" s="131">
        <v>175685954362</v>
      </c>
      <c r="K341" s="131">
        <v>156128628971.56006</v>
      </c>
      <c r="L341" s="131">
        <v>220078600275</v>
      </c>
      <c r="M341" s="120"/>
      <c r="N341" s="120"/>
      <c r="O341" s="120"/>
      <c r="P341" s="119">
        <v>100.00000000110012</v>
      </c>
      <c r="Q341" s="109"/>
      <c r="R341" s="115"/>
    </row>
    <row r="343" spans="2:18" ht="15.75">
      <c r="B343" s="204" t="s">
        <v>60</v>
      </c>
      <c r="C343" s="204"/>
      <c r="D343" s="204"/>
      <c r="E343" s="204"/>
      <c r="F343" s="204"/>
      <c r="G343" s="204"/>
      <c r="H343" s="204"/>
      <c r="I343" s="204"/>
      <c r="J343" s="204"/>
      <c r="K343" s="204"/>
      <c r="L343" s="204"/>
      <c r="M343" s="204"/>
      <c r="N343" s="204"/>
      <c r="O343" s="204"/>
      <c r="P343" s="204"/>
      <c r="Q343" s="204"/>
      <c r="R343" s="204"/>
    </row>
    <row r="344" spans="2:18" ht="15.75">
      <c r="B344" s="204" t="s">
        <v>108</v>
      </c>
      <c r="C344" s="204"/>
      <c r="D344" s="204"/>
      <c r="E344" s="204"/>
      <c r="F344" s="204"/>
      <c r="G344" s="204"/>
      <c r="H344" s="204"/>
      <c r="I344" s="204"/>
      <c r="J344" s="204"/>
      <c r="K344" s="204"/>
      <c r="L344" s="204"/>
      <c r="M344" s="204"/>
      <c r="N344" s="204"/>
      <c r="O344" s="204"/>
      <c r="P344" s="204"/>
      <c r="Q344" s="204"/>
      <c r="R344" s="204"/>
    </row>
    <row r="345" spans="2:18" ht="15.75">
      <c r="B345" s="204" t="s">
        <v>201</v>
      </c>
      <c r="C345" s="204"/>
      <c r="D345" s="204"/>
      <c r="E345" s="204"/>
      <c r="F345" s="204"/>
      <c r="G345" s="204"/>
      <c r="H345" s="204"/>
      <c r="I345" s="204"/>
      <c r="J345" s="204"/>
      <c r="K345" s="204"/>
      <c r="L345" s="204"/>
      <c r="M345" s="204"/>
      <c r="N345" s="204"/>
      <c r="O345" s="204"/>
      <c r="P345" s="204"/>
      <c r="Q345" s="204"/>
      <c r="R345" s="204"/>
    </row>
    <row r="346" spans="2:18" ht="110.25">
      <c r="B346" s="146" t="s">
        <v>62</v>
      </c>
      <c r="C346" s="146" t="s">
        <v>63</v>
      </c>
      <c r="D346" s="146" t="s">
        <v>64</v>
      </c>
      <c r="E346" s="146" t="s">
        <v>65</v>
      </c>
      <c r="F346" s="146" t="s">
        <v>66</v>
      </c>
      <c r="G346" s="146" t="s">
        <v>67</v>
      </c>
      <c r="H346" s="146" t="s">
        <v>68</v>
      </c>
      <c r="I346" s="146" t="s">
        <v>69</v>
      </c>
      <c r="J346" s="146" t="s">
        <v>70</v>
      </c>
      <c r="K346" s="146" t="s">
        <v>71</v>
      </c>
      <c r="L346" s="146" t="s">
        <v>72</v>
      </c>
      <c r="M346" s="146" t="s">
        <v>110</v>
      </c>
      <c r="N346" s="146" t="s">
        <v>73</v>
      </c>
      <c r="O346" s="146" t="s">
        <v>111</v>
      </c>
      <c r="P346" s="146" t="s">
        <v>61</v>
      </c>
      <c r="Q346" s="146" t="s">
        <v>112</v>
      </c>
      <c r="R346" s="146" t="s">
        <v>113</v>
      </c>
    </row>
    <row r="347" spans="2:18">
      <c r="B347" s="147" t="s">
        <v>74</v>
      </c>
      <c r="C347" s="132" t="s">
        <v>80</v>
      </c>
      <c r="D347" s="132" t="s">
        <v>75</v>
      </c>
      <c r="E347" s="132" t="s">
        <v>76</v>
      </c>
      <c r="F347" s="148">
        <v>43509.551712962959</v>
      </c>
      <c r="G347" s="148">
        <v>43878</v>
      </c>
      <c r="H347" s="132" t="s">
        <v>77</v>
      </c>
      <c r="I347" s="149">
        <v>538013699</v>
      </c>
      <c r="J347" s="149">
        <v>500102740</v>
      </c>
      <c r="K347" s="149">
        <v>504807219.6731897</v>
      </c>
      <c r="L347" s="149">
        <v>538013699</v>
      </c>
      <c r="M347" s="167">
        <v>9.38279491045E-3</v>
      </c>
      <c r="N347" s="167">
        <v>7.7123231060000005E-2</v>
      </c>
      <c r="O347" s="132" t="s">
        <v>78</v>
      </c>
      <c r="P347" s="150">
        <v>0.4159946726</v>
      </c>
      <c r="Q347" s="132"/>
      <c r="R347" s="151"/>
    </row>
    <row r="348" spans="2:18">
      <c r="B348" s="37" t="s">
        <v>74</v>
      </c>
      <c r="C348" s="1" t="s">
        <v>80</v>
      </c>
      <c r="D348" s="1" t="s">
        <v>75</v>
      </c>
      <c r="E348" s="1" t="s">
        <v>76</v>
      </c>
      <c r="F348" s="3">
        <v>43509.548680555556</v>
      </c>
      <c r="G348" s="3">
        <v>43878</v>
      </c>
      <c r="H348" s="1" t="s">
        <v>77</v>
      </c>
      <c r="I348" s="152">
        <v>538013699</v>
      </c>
      <c r="J348" s="152">
        <v>500102740</v>
      </c>
      <c r="K348" s="152">
        <v>504807219.6731897</v>
      </c>
      <c r="L348" s="152">
        <v>538013699</v>
      </c>
      <c r="M348" s="168">
        <v>9.38279491045E-3</v>
      </c>
      <c r="N348" s="168">
        <v>7.7123231060000005E-2</v>
      </c>
      <c r="O348" s="1" t="s">
        <v>78</v>
      </c>
      <c r="P348" s="153">
        <v>0.4159946726</v>
      </c>
      <c r="Q348" s="1"/>
      <c r="R348" s="154"/>
    </row>
    <row r="349" spans="2:18">
      <c r="B349" s="37" t="s">
        <v>74</v>
      </c>
      <c r="C349" s="1" t="s">
        <v>80</v>
      </c>
      <c r="D349" s="1" t="s">
        <v>75</v>
      </c>
      <c r="E349" s="1" t="s">
        <v>76</v>
      </c>
      <c r="F349" s="3">
        <v>43509.550787037035</v>
      </c>
      <c r="G349" s="3">
        <v>43878</v>
      </c>
      <c r="H349" s="1" t="s">
        <v>77</v>
      </c>
      <c r="I349" s="152">
        <v>538013699</v>
      </c>
      <c r="J349" s="152">
        <v>500102740</v>
      </c>
      <c r="K349" s="152">
        <v>504807219.6731897</v>
      </c>
      <c r="L349" s="152">
        <v>538013699</v>
      </c>
      <c r="M349" s="168">
        <v>9.38279491045E-3</v>
      </c>
      <c r="N349" s="168">
        <v>7.7123231060000005E-2</v>
      </c>
      <c r="O349" s="1" t="s">
        <v>78</v>
      </c>
      <c r="P349" s="153">
        <v>0.4159946726</v>
      </c>
      <c r="Q349" s="1"/>
      <c r="R349" s="154"/>
    </row>
    <row r="350" spans="2:18">
      <c r="B350" s="37" t="s">
        <v>74</v>
      </c>
      <c r="C350" s="1" t="s">
        <v>80</v>
      </c>
      <c r="D350" s="1" t="s">
        <v>75</v>
      </c>
      <c r="E350" s="1" t="s">
        <v>76</v>
      </c>
      <c r="F350" s="3">
        <v>43363.668449074074</v>
      </c>
      <c r="G350" s="3">
        <v>43636</v>
      </c>
      <c r="H350" s="1" t="s">
        <v>77</v>
      </c>
      <c r="I350" s="152">
        <v>106082192</v>
      </c>
      <c r="J350" s="152">
        <v>100847475</v>
      </c>
      <c r="K350" s="152">
        <v>104501301.98834093</v>
      </c>
      <c r="L350" s="152">
        <v>106082192</v>
      </c>
      <c r="M350" s="168">
        <v>9.8509749863000002E-3</v>
      </c>
      <c r="N350" s="168">
        <v>7.0000001768000003E-2</v>
      </c>
      <c r="O350" s="1" t="s">
        <v>78</v>
      </c>
      <c r="P350" s="153">
        <v>8.61160126E-2</v>
      </c>
      <c r="Q350" s="1"/>
      <c r="R350" s="154"/>
    </row>
    <row r="351" spans="2:18">
      <c r="B351" s="37" t="s">
        <v>74</v>
      </c>
      <c r="C351" s="1" t="s">
        <v>80</v>
      </c>
      <c r="D351" s="1" t="s">
        <v>75</v>
      </c>
      <c r="E351" s="1" t="s">
        <v>76</v>
      </c>
      <c r="F351" s="3">
        <v>43546.647372685184</v>
      </c>
      <c r="G351" s="3">
        <v>43591</v>
      </c>
      <c r="H351" s="1" t="s">
        <v>77</v>
      </c>
      <c r="I351" s="152">
        <v>255239724</v>
      </c>
      <c r="J351" s="152">
        <v>252912161</v>
      </c>
      <c r="K351" s="152">
        <v>253375969.3664422</v>
      </c>
      <c r="L351" s="152">
        <v>255239724</v>
      </c>
      <c r="M351" s="168">
        <v>9.9269802284600011E-3</v>
      </c>
      <c r="N351" s="168">
        <v>7.7135880423E-2</v>
      </c>
      <c r="O351" s="1" t="s">
        <v>78</v>
      </c>
      <c r="P351" s="153">
        <v>0.2087986251</v>
      </c>
      <c r="Q351" s="1"/>
      <c r="R351" s="154"/>
    </row>
    <row r="352" spans="2:18">
      <c r="B352" s="37" t="s">
        <v>74</v>
      </c>
      <c r="C352" s="1" t="s">
        <v>80</v>
      </c>
      <c r="D352" s="1" t="s">
        <v>75</v>
      </c>
      <c r="E352" s="1" t="s">
        <v>76</v>
      </c>
      <c r="F352" s="3">
        <v>43509.548935185187</v>
      </c>
      <c r="G352" s="3">
        <v>43878</v>
      </c>
      <c r="H352" s="1" t="s">
        <v>77</v>
      </c>
      <c r="I352" s="152">
        <v>538013699</v>
      </c>
      <c r="J352" s="152">
        <v>500102740</v>
      </c>
      <c r="K352" s="152">
        <v>504807219.6731897</v>
      </c>
      <c r="L352" s="152">
        <v>538013699</v>
      </c>
      <c r="M352" s="168">
        <v>9.38279491045E-3</v>
      </c>
      <c r="N352" s="168">
        <v>7.7123231060000005E-2</v>
      </c>
      <c r="O352" s="1" t="s">
        <v>78</v>
      </c>
      <c r="P352" s="153">
        <v>0.4159946726</v>
      </c>
      <c r="Q352" s="1"/>
      <c r="R352" s="154"/>
    </row>
    <row r="353" spans="2:18">
      <c r="B353" s="37" t="s">
        <v>74</v>
      </c>
      <c r="C353" s="1" t="s">
        <v>80</v>
      </c>
      <c r="D353" s="1" t="s">
        <v>75</v>
      </c>
      <c r="E353" s="1" t="s">
        <v>76</v>
      </c>
      <c r="F353" s="3">
        <v>43509.551064814819</v>
      </c>
      <c r="G353" s="3">
        <v>43878</v>
      </c>
      <c r="H353" s="1" t="s">
        <v>77</v>
      </c>
      <c r="I353" s="152">
        <v>538013699</v>
      </c>
      <c r="J353" s="152">
        <v>500102740</v>
      </c>
      <c r="K353" s="152">
        <v>504807219.6731897</v>
      </c>
      <c r="L353" s="152">
        <v>538013699</v>
      </c>
      <c r="M353" s="168">
        <v>9.38279491045E-3</v>
      </c>
      <c r="N353" s="168">
        <v>7.7123231060000005E-2</v>
      </c>
      <c r="O353" s="1" t="s">
        <v>78</v>
      </c>
      <c r="P353" s="153">
        <v>0.4159946726</v>
      </c>
      <c r="Q353" s="1"/>
      <c r="R353" s="154"/>
    </row>
    <row r="354" spans="2:18">
      <c r="B354" s="37" t="s">
        <v>74</v>
      </c>
      <c r="C354" s="1" t="s">
        <v>80</v>
      </c>
      <c r="D354" s="1" t="s">
        <v>75</v>
      </c>
      <c r="E354" s="1" t="s">
        <v>76</v>
      </c>
      <c r="F354" s="3">
        <v>43363.66887731482</v>
      </c>
      <c r="G354" s="3">
        <v>43620</v>
      </c>
      <c r="H354" s="1" t="s">
        <v>77</v>
      </c>
      <c r="I354" s="152">
        <v>53041096</v>
      </c>
      <c r="J354" s="152">
        <v>50573509</v>
      </c>
      <c r="K354" s="152">
        <v>52405849.030511998</v>
      </c>
      <c r="L354" s="152">
        <v>53041096</v>
      </c>
      <c r="M354" s="168">
        <v>9.8802349465999997E-3</v>
      </c>
      <c r="N354" s="168">
        <v>7.0000006828999997E-2</v>
      </c>
      <c r="O354" s="1" t="s">
        <v>78</v>
      </c>
      <c r="P354" s="153">
        <v>4.3185899799999997E-2</v>
      </c>
      <c r="Q354" s="1"/>
      <c r="R354" s="154"/>
    </row>
    <row r="355" spans="2:18">
      <c r="B355" s="37" t="s">
        <v>74</v>
      </c>
      <c r="C355" s="1" t="s">
        <v>80</v>
      </c>
      <c r="D355" s="1" t="s">
        <v>75</v>
      </c>
      <c r="E355" s="1" t="s">
        <v>76</v>
      </c>
      <c r="F355" s="3">
        <v>43546.647939814815</v>
      </c>
      <c r="G355" s="3">
        <v>43591</v>
      </c>
      <c r="H355" s="1" t="s">
        <v>77</v>
      </c>
      <c r="I355" s="152">
        <v>255239724</v>
      </c>
      <c r="J355" s="152">
        <v>252912161</v>
      </c>
      <c r="K355" s="152">
        <v>253375969.3664422</v>
      </c>
      <c r="L355" s="152">
        <v>255239724</v>
      </c>
      <c r="M355" s="168">
        <v>9.9269802284600011E-3</v>
      </c>
      <c r="N355" s="168">
        <v>7.7135880423E-2</v>
      </c>
      <c r="O355" s="1" t="s">
        <v>78</v>
      </c>
      <c r="P355" s="153">
        <v>0.2087986251</v>
      </c>
      <c r="Q355" s="1"/>
      <c r="R355" s="154"/>
    </row>
    <row r="356" spans="2:18">
      <c r="B356" s="37" t="s">
        <v>74</v>
      </c>
      <c r="C356" s="1" t="s">
        <v>80</v>
      </c>
      <c r="D356" s="1" t="s">
        <v>75</v>
      </c>
      <c r="E356" s="1" t="s">
        <v>76</v>
      </c>
      <c r="F356" s="3">
        <v>43509.549201388887</v>
      </c>
      <c r="G356" s="3">
        <v>43878</v>
      </c>
      <c r="H356" s="1" t="s">
        <v>77</v>
      </c>
      <c r="I356" s="152">
        <v>538013699</v>
      </c>
      <c r="J356" s="152">
        <v>500102740</v>
      </c>
      <c r="K356" s="152">
        <v>504807219.6731897</v>
      </c>
      <c r="L356" s="152">
        <v>538013699</v>
      </c>
      <c r="M356" s="168">
        <v>9.38279491045E-3</v>
      </c>
      <c r="N356" s="168">
        <v>7.7123231060000005E-2</v>
      </c>
      <c r="O356" s="1" t="s">
        <v>78</v>
      </c>
      <c r="P356" s="153">
        <v>0.4159946726</v>
      </c>
      <c r="Q356" s="1"/>
      <c r="R356" s="154"/>
    </row>
    <row r="357" spans="2:18">
      <c r="B357" s="37" t="s">
        <v>74</v>
      </c>
      <c r="C357" s="1" t="s">
        <v>80</v>
      </c>
      <c r="D357" s="1" t="s">
        <v>75</v>
      </c>
      <c r="E357" s="1" t="s">
        <v>76</v>
      </c>
      <c r="F357" s="3">
        <v>43509.551388888889</v>
      </c>
      <c r="G357" s="3">
        <v>43878</v>
      </c>
      <c r="H357" s="1" t="s">
        <v>77</v>
      </c>
      <c r="I357" s="152">
        <v>538013699</v>
      </c>
      <c r="J357" s="152">
        <v>500102740</v>
      </c>
      <c r="K357" s="152">
        <v>504807219.6731897</v>
      </c>
      <c r="L357" s="152">
        <v>538013699</v>
      </c>
      <c r="M357" s="168">
        <v>9.38279491045E-3</v>
      </c>
      <c r="N357" s="168">
        <v>7.7123231060000005E-2</v>
      </c>
      <c r="O357" s="1" t="s">
        <v>78</v>
      </c>
      <c r="P357" s="153">
        <v>0.4159946726</v>
      </c>
      <c r="Q357" s="1"/>
      <c r="R357" s="154"/>
    </row>
    <row r="358" spans="2:18">
      <c r="B358" s="37" t="s">
        <v>74</v>
      </c>
      <c r="C358" s="1" t="s">
        <v>80</v>
      </c>
      <c r="D358" s="1" t="s">
        <v>75</v>
      </c>
      <c r="E358" s="1" t="s">
        <v>76</v>
      </c>
      <c r="F358" s="3">
        <v>43495.660254629634</v>
      </c>
      <c r="G358" s="3">
        <v>44699</v>
      </c>
      <c r="H358" s="1" t="s">
        <v>77</v>
      </c>
      <c r="I358" s="152">
        <v>227054795</v>
      </c>
      <c r="J358" s="152">
        <v>178865166</v>
      </c>
      <c r="K358" s="152">
        <v>181004263.73226345</v>
      </c>
      <c r="L358" s="152">
        <v>227054795</v>
      </c>
      <c r="M358" s="168">
        <v>7.9718318096900012E-3</v>
      </c>
      <c r="N358" s="168">
        <v>7.5000000905000003E-2</v>
      </c>
      <c r="O358" s="1" t="s">
        <v>78</v>
      </c>
      <c r="P358" s="153">
        <v>0.1491595336</v>
      </c>
      <c r="Q358" s="1"/>
      <c r="R358" s="154"/>
    </row>
    <row r="359" spans="2:18">
      <c r="B359" s="37" t="s">
        <v>74</v>
      </c>
      <c r="C359" s="1" t="s">
        <v>80</v>
      </c>
      <c r="D359" s="1" t="s">
        <v>75</v>
      </c>
      <c r="E359" s="1" t="s">
        <v>76</v>
      </c>
      <c r="F359" s="3">
        <v>43509.550393518519</v>
      </c>
      <c r="G359" s="3">
        <v>43878</v>
      </c>
      <c r="H359" s="1" t="s">
        <v>77</v>
      </c>
      <c r="I359" s="152">
        <v>538013699</v>
      </c>
      <c r="J359" s="152">
        <v>500102740</v>
      </c>
      <c r="K359" s="152">
        <v>504807219.6731897</v>
      </c>
      <c r="L359" s="152">
        <v>538013699</v>
      </c>
      <c r="M359" s="168">
        <v>9.38279491045E-3</v>
      </c>
      <c r="N359" s="168">
        <v>7.7123231060000005E-2</v>
      </c>
      <c r="O359" s="1" t="s">
        <v>78</v>
      </c>
      <c r="P359" s="153">
        <v>0.4159946726</v>
      </c>
      <c r="Q359" s="1"/>
      <c r="R359" s="154"/>
    </row>
    <row r="360" spans="2:18" ht="15.75">
      <c r="B360" s="38" t="s">
        <v>81</v>
      </c>
      <c r="C360" s="12"/>
      <c r="D360" s="12"/>
      <c r="E360" s="12"/>
      <c r="F360" s="155"/>
      <c r="G360" s="155"/>
      <c r="H360" s="12"/>
      <c r="I360" s="156">
        <v>5200767123</v>
      </c>
      <c r="J360" s="156">
        <v>4836932392</v>
      </c>
      <c r="K360" s="156">
        <v>4883121110.8695183</v>
      </c>
      <c r="L360" s="156">
        <v>5200767123</v>
      </c>
      <c r="M360" s="169"/>
      <c r="N360" s="169"/>
      <c r="O360" s="12"/>
      <c r="P360" s="157">
        <v>4.0240160770000006</v>
      </c>
      <c r="Q360" s="12" t="s">
        <v>79</v>
      </c>
      <c r="R360" s="158">
        <v>0.70539199621266779</v>
      </c>
    </row>
    <row r="361" spans="2:18">
      <c r="B361" s="37" t="s">
        <v>74</v>
      </c>
      <c r="C361" s="1" t="s">
        <v>119</v>
      </c>
      <c r="D361" s="1" t="s">
        <v>75</v>
      </c>
      <c r="E361" s="1" t="s">
        <v>76</v>
      </c>
      <c r="F361" s="3">
        <v>43525.614918981482</v>
      </c>
      <c r="G361" s="3">
        <v>43843</v>
      </c>
      <c r="H361" s="1" t="s">
        <v>77</v>
      </c>
      <c r="I361" s="152">
        <v>539890410</v>
      </c>
      <c r="J361" s="152">
        <v>505017303</v>
      </c>
      <c r="K361" s="152">
        <v>508315921.45080888</v>
      </c>
      <c r="L361" s="152">
        <v>539890410</v>
      </c>
      <c r="M361" s="168">
        <v>9.4151685608E-3</v>
      </c>
      <c r="N361" s="168">
        <v>8.2432159870999999E-2</v>
      </c>
      <c r="O361" s="1" t="s">
        <v>78</v>
      </c>
      <c r="P361" s="153">
        <v>0.41888607589999999</v>
      </c>
      <c r="Q361" s="1"/>
      <c r="R361" s="154"/>
    </row>
    <row r="362" spans="2:18">
      <c r="B362" s="37" t="s">
        <v>74</v>
      </c>
      <c r="C362" s="1" t="s">
        <v>119</v>
      </c>
      <c r="D362" s="1" t="s">
        <v>75</v>
      </c>
      <c r="E362" s="1" t="s">
        <v>76</v>
      </c>
      <c r="F362" s="3">
        <v>43438.67768518519</v>
      </c>
      <c r="G362" s="3">
        <v>44386</v>
      </c>
      <c r="H362" s="1" t="s">
        <v>77</v>
      </c>
      <c r="I362" s="152">
        <v>312984589</v>
      </c>
      <c r="J362" s="152">
        <v>269276744</v>
      </c>
      <c r="K362" s="152">
        <v>269050225.34737456</v>
      </c>
      <c r="L362" s="152">
        <v>312984589</v>
      </c>
      <c r="M362" s="168">
        <v>8.5962770948899998E-3</v>
      </c>
      <c r="N362" s="168">
        <v>6.6601608766999998E-2</v>
      </c>
      <c r="O362" s="1" t="s">
        <v>78</v>
      </c>
      <c r="P362" s="153">
        <v>0.221715253</v>
      </c>
      <c r="Q362" s="1"/>
      <c r="R362" s="154"/>
    </row>
    <row r="363" spans="2:18">
      <c r="B363" s="37" t="s">
        <v>74</v>
      </c>
      <c r="C363" s="1" t="s">
        <v>119</v>
      </c>
      <c r="D363" s="1" t="s">
        <v>75</v>
      </c>
      <c r="E363" s="1" t="s">
        <v>76</v>
      </c>
      <c r="F363" s="3">
        <v>43115.713252314818</v>
      </c>
      <c r="G363" s="3">
        <v>43843</v>
      </c>
      <c r="H363" s="1" t="s">
        <v>77</v>
      </c>
      <c r="I363" s="152">
        <v>580109589</v>
      </c>
      <c r="J363" s="152">
        <v>500328767</v>
      </c>
      <c r="K363" s="152">
        <v>508317707.98349273</v>
      </c>
      <c r="L363" s="152">
        <v>580109589</v>
      </c>
      <c r="M363" s="168">
        <v>8.7624427801600013E-3</v>
      </c>
      <c r="N363" s="168">
        <v>8.2427155298000002E-2</v>
      </c>
      <c r="O363" s="1" t="s">
        <v>78</v>
      </c>
      <c r="P363" s="153">
        <v>0.41888754810000001</v>
      </c>
      <c r="Q363" s="1"/>
      <c r="R363" s="154"/>
    </row>
    <row r="364" spans="2:18">
      <c r="B364" s="37" t="s">
        <v>74</v>
      </c>
      <c r="C364" s="1" t="s">
        <v>119</v>
      </c>
      <c r="D364" s="1" t="s">
        <v>75</v>
      </c>
      <c r="E364" s="1" t="s">
        <v>76</v>
      </c>
      <c r="F364" s="3">
        <v>43115.706145833334</v>
      </c>
      <c r="G364" s="3">
        <v>43843</v>
      </c>
      <c r="H364" s="1" t="s">
        <v>77</v>
      </c>
      <c r="I364" s="152">
        <v>580109589</v>
      </c>
      <c r="J364" s="152">
        <v>500328767</v>
      </c>
      <c r="K364" s="152">
        <v>508317707.98349273</v>
      </c>
      <c r="L364" s="152">
        <v>580109589</v>
      </c>
      <c r="M364" s="168">
        <v>8.7624427801600013E-3</v>
      </c>
      <c r="N364" s="168">
        <v>8.2427155298000002E-2</v>
      </c>
      <c r="O364" s="1" t="s">
        <v>78</v>
      </c>
      <c r="P364" s="153">
        <v>0.41888754810000001</v>
      </c>
      <c r="Q364" s="1"/>
      <c r="R364" s="154"/>
    </row>
    <row r="365" spans="2:18">
      <c r="B365" s="37" t="s">
        <v>74</v>
      </c>
      <c r="C365" s="1" t="s">
        <v>119</v>
      </c>
      <c r="D365" s="1" t="s">
        <v>75</v>
      </c>
      <c r="E365" s="1" t="s">
        <v>76</v>
      </c>
      <c r="F365" s="3">
        <v>43488.522662037038</v>
      </c>
      <c r="G365" s="3">
        <v>44386</v>
      </c>
      <c r="H365" s="1" t="s">
        <v>77</v>
      </c>
      <c r="I365" s="152">
        <v>307218836</v>
      </c>
      <c r="J365" s="152">
        <v>265884625</v>
      </c>
      <c r="K365" s="152">
        <v>269050225.7345764</v>
      </c>
      <c r="L365" s="152">
        <v>307218836</v>
      </c>
      <c r="M365" s="168">
        <v>8.7576083952900004E-3</v>
      </c>
      <c r="N365" s="168">
        <v>6.6601608017000005E-2</v>
      </c>
      <c r="O365" s="1" t="s">
        <v>78</v>
      </c>
      <c r="P365" s="153">
        <v>0.2217152533</v>
      </c>
      <c r="Q365" s="1"/>
      <c r="R365" s="154"/>
    </row>
    <row r="366" spans="2:18">
      <c r="B366" s="37" t="s">
        <v>74</v>
      </c>
      <c r="C366" s="1" t="s">
        <v>119</v>
      </c>
      <c r="D366" s="1" t="s">
        <v>75</v>
      </c>
      <c r="E366" s="1" t="s">
        <v>76</v>
      </c>
      <c r="F366" s="3">
        <v>43283.76190972222</v>
      </c>
      <c r="G366" s="3">
        <v>43637</v>
      </c>
      <c r="H366" s="1" t="s">
        <v>77</v>
      </c>
      <c r="I366" s="152">
        <v>537500000</v>
      </c>
      <c r="J366" s="152">
        <v>501120914</v>
      </c>
      <c r="K366" s="152">
        <v>501220287.49801588</v>
      </c>
      <c r="L366" s="152">
        <v>537500000</v>
      </c>
      <c r="M366" s="168">
        <v>9.32502860461E-3</v>
      </c>
      <c r="N366" s="168">
        <v>7.7135866816999993E-2</v>
      </c>
      <c r="O366" s="1" t="s">
        <v>78</v>
      </c>
      <c r="P366" s="153">
        <v>0.41303880230000001</v>
      </c>
      <c r="Q366" s="1"/>
      <c r="R366" s="154"/>
    </row>
    <row r="367" spans="2:18">
      <c r="B367" s="37" t="s">
        <v>74</v>
      </c>
      <c r="C367" s="1" t="s">
        <v>119</v>
      </c>
      <c r="D367" s="1" t="s">
        <v>75</v>
      </c>
      <c r="E367" s="1" t="s">
        <v>76</v>
      </c>
      <c r="F367" s="3">
        <v>43115.708368055552</v>
      </c>
      <c r="G367" s="3">
        <v>43843</v>
      </c>
      <c r="H367" s="1" t="s">
        <v>77</v>
      </c>
      <c r="I367" s="152">
        <v>580109589</v>
      </c>
      <c r="J367" s="152">
        <v>500328767</v>
      </c>
      <c r="K367" s="152">
        <v>508317707.98349273</v>
      </c>
      <c r="L367" s="152">
        <v>580109589</v>
      </c>
      <c r="M367" s="168">
        <v>8.7624427801600013E-3</v>
      </c>
      <c r="N367" s="168">
        <v>8.2427155298000002E-2</v>
      </c>
      <c r="O367" s="1" t="s">
        <v>78</v>
      </c>
      <c r="P367" s="153">
        <v>0.41888754810000001</v>
      </c>
      <c r="Q367" s="1"/>
      <c r="R367" s="154"/>
    </row>
    <row r="368" spans="2:18">
      <c r="B368" s="37" t="s">
        <v>74</v>
      </c>
      <c r="C368" s="1" t="s">
        <v>119</v>
      </c>
      <c r="D368" s="1" t="s">
        <v>75</v>
      </c>
      <c r="E368" s="1" t="s">
        <v>76</v>
      </c>
      <c r="F368" s="3">
        <v>43529.620324074072</v>
      </c>
      <c r="G368" s="3">
        <v>43843</v>
      </c>
      <c r="H368" s="1" t="s">
        <v>77</v>
      </c>
      <c r="I368" s="152">
        <v>539890410</v>
      </c>
      <c r="J368" s="152">
        <v>506404649</v>
      </c>
      <c r="K368" s="152">
        <v>509188241.03235316</v>
      </c>
      <c r="L368" s="152">
        <v>539890410</v>
      </c>
      <c r="M368" s="168">
        <v>9.4313259061699992E-3</v>
      </c>
      <c r="N368" s="168">
        <v>7.9993445206999997E-2</v>
      </c>
      <c r="O368" s="1" t="s">
        <v>78</v>
      </c>
      <c r="P368" s="153">
        <v>0.41960492519999998</v>
      </c>
      <c r="Q368" s="1"/>
      <c r="R368" s="154"/>
    </row>
    <row r="369" spans="2:18">
      <c r="B369" s="37" t="s">
        <v>74</v>
      </c>
      <c r="C369" s="1" t="s">
        <v>119</v>
      </c>
      <c r="D369" s="1" t="s">
        <v>75</v>
      </c>
      <c r="E369" s="1" t="s">
        <v>76</v>
      </c>
      <c r="F369" s="3">
        <v>43439.670439814814</v>
      </c>
      <c r="G369" s="3">
        <v>44386</v>
      </c>
      <c r="H369" s="1" t="s">
        <v>77</v>
      </c>
      <c r="I369" s="152">
        <v>312984589</v>
      </c>
      <c r="J369" s="152">
        <v>269324316</v>
      </c>
      <c r="K369" s="152">
        <v>269050225.22076899</v>
      </c>
      <c r="L369" s="152">
        <v>312984589</v>
      </c>
      <c r="M369" s="168">
        <v>8.5962770908399998E-3</v>
      </c>
      <c r="N369" s="168">
        <v>6.6601609012000004E-2</v>
      </c>
      <c r="O369" s="1" t="s">
        <v>78</v>
      </c>
      <c r="P369" s="153">
        <v>0.22171525289999999</v>
      </c>
      <c r="Q369" s="1"/>
      <c r="R369" s="154"/>
    </row>
    <row r="370" spans="2:18">
      <c r="B370" s="37" t="s">
        <v>74</v>
      </c>
      <c r="C370" s="1" t="s">
        <v>119</v>
      </c>
      <c r="D370" s="1" t="s">
        <v>75</v>
      </c>
      <c r="E370" s="1" t="s">
        <v>76</v>
      </c>
      <c r="F370" s="3">
        <v>43115.713599537034</v>
      </c>
      <c r="G370" s="3">
        <v>43843</v>
      </c>
      <c r="H370" s="1" t="s">
        <v>77</v>
      </c>
      <c r="I370" s="152">
        <v>580109589</v>
      </c>
      <c r="J370" s="152">
        <v>500328767</v>
      </c>
      <c r="K370" s="152">
        <v>508317707.98349273</v>
      </c>
      <c r="L370" s="152">
        <v>580109589</v>
      </c>
      <c r="M370" s="168">
        <v>8.7624427801600013E-3</v>
      </c>
      <c r="N370" s="168">
        <v>8.2427155298000002E-2</v>
      </c>
      <c r="O370" s="1" t="s">
        <v>78</v>
      </c>
      <c r="P370" s="153">
        <v>0.41888754810000001</v>
      </c>
      <c r="Q370" s="1"/>
      <c r="R370" s="154"/>
    </row>
    <row r="371" spans="2:18">
      <c r="B371" s="37" t="s">
        <v>74</v>
      </c>
      <c r="C371" s="1" t="s">
        <v>119</v>
      </c>
      <c r="D371" s="1" t="s">
        <v>75</v>
      </c>
      <c r="E371" s="1" t="s">
        <v>76</v>
      </c>
      <c r="F371" s="3">
        <v>43115.706689814819</v>
      </c>
      <c r="G371" s="3">
        <v>43843</v>
      </c>
      <c r="H371" s="1" t="s">
        <v>77</v>
      </c>
      <c r="I371" s="152">
        <v>580109589</v>
      </c>
      <c r="J371" s="152">
        <v>500328767</v>
      </c>
      <c r="K371" s="152">
        <v>508317707.98349273</v>
      </c>
      <c r="L371" s="152">
        <v>580109589</v>
      </c>
      <c r="M371" s="168">
        <v>8.7624427801600013E-3</v>
      </c>
      <c r="N371" s="168">
        <v>8.2427155298000002E-2</v>
      </c>
      <c r="O371" s="1" t="s">
        <v>78</v>
      </c>
      <c r="P371" s="153">
        <v>0.41888754810000001</v>
      </c>
      <c r="Q371" s="1"/>
      <c r="R371" s="154"/>
    </row>
    <row r="372" spans="2:18">
      <c r="B372" s="37" t="s">
        <v>74</v>
      </c>
      <c r="C372" s="1" t="s">
        <v>119</v>
      </c>
      <c r="D372" s="1" t="s">
        <v>75</v>
      </c>
      <c r="E372" s="1" t="s">
        <v>76</v>
      </c>
      <c r="F372" s="3">
        <v>43525.614305555559</v>
      </c>
      <c r="G372" s="3">
        <v>43843</v>
      </c>
      <c r="H372" s="1" t="s">
        <v>77</v>
      </c>
      <c r="I372" s="152">
        <v>539890410</v>
      </c>
      <c r="J372" s="152">
        <v>505017303</v>
      </c>
      <c r="K372" s="152">
        <v>508315921.45080888</v>
      </c>
      <c r="L372" s="152">
        <v>539890410</v>
      </c>
      <c r="M372" s="168">
        <v>9.4151685608E-3</v>
      </c>
      <c r="N372" s="168">
        <v>8.2432159870999999E-2</v>
      </c>
      <c r="O372" s="1" t="s">
        <v>78</v>
      </c>
      <c r="P372" s="153">
        <v>0.41888607589999999</v>
      </c>
      <c r="Q372" s="1"/>
      <c r="R372" s="154"/>
    </row>
    <row r="373" spans="2:18">
      <c r="B373" s="37" t="s">
        <v>74</v>
      </c>
      <c r="C373" s="1" t="s">
        <v>119</v>
      </c>
      <c r="D373" s="1" t="s">
        <v>75</v>
      </c>
      <c r="E373" s="1" t="s">
        <v>76</v>
      </c>
      <c r="F373" s="3">
        <v>43437.674062499995</v>
      </c>
      <c r="G373" s="3">
        <v>43843</v>
      </c>
      <c r="H373" s="1" t="s">
        <v>77</v>
      </c>
      <c r="I373" s="152">
        <v>550191780</v>
      </c>
      <c r="J373" s="152">
        <v>505672234</v>
      </c>
      <c r="K373" s="152">
        <v>508315921.70730042</v>
      </c>
      <c r="L373" s="152">
        <v>550191780</v>
      </c>
      <c r="M373" s="168">
        <v>9.2388861517899989E-3</v>
      </c>
      <c r="N373" s="168">
        <v>8.2432159153000006E-2</v>
      </c>
      <c r="O373" s="1" t="s">
        <v>78</v>
      </c>
      <c r="P373" s="153">
        <v>0.4188860761</v>
      </c>
      <c r="Q373" s="1"/>
      <c r="R373" s="154"/>
    </row>
    <row r="374" spans="2:18">
      <c r="B374" s="37" t="s">
        <v>74</v>
      </c>
      <c r="C374" s="1" t="s">
        <v>119</v>
      </c>
      <c r="D374" s="1" t="s">
        <v>75</v>
      </c>
      <c r="E374" s="1" t="s">
        <v>76</v>
      </c>
      <c r="F374" s="3">
        <v>43115.711759259255</v>
      </c>
      <c r="G374" s="3">
        <v>43843</v>
      </c>
      <c r="H374" s="1" t="s">
        <v>77</v>
      </c>
      <c r="I374" s="152">
        <v>580109589</v>
      </c>
      <c r="J374" s="152">
        <v>500328767</v>
      </c>
      <c r="K374" s="152">
        <v>508317707.98349273</v>
      </c>
      <c r="L374" s="152">
        <v>580109589</v>
      </c>
      <c r="M374" s="168">
        <v>8.7624427801600013E-3</v>
      </c>
      <c r="N374" s="168">
        <v>8.2427155298000002E-2</v>
      </c>
      <c r="O374" s="1" t="s">
        <v>78</v>
      </c>
      <c r="P374" s="153">
        <v>0.41888754810000001</v>
      </c>
      <c r="Q374" s="1"/>
      <c r="R374" s="154"/>
    </row>
    <row r="375" spans="2:18">
      <c r="B375" s="37" t="s">
        <v>74</v>
      </c>
      <c r="C375" s="1" t="s">
        <v>119</v>
      </c>
      <c r="D375" s="1" t="s">
        <v>75</v>
      </c>
      <c r="E375" s="1" t="s">
        <v>76</v>
      </c>
      <c r="F375" s="3">
        <v>43529.623391203699</v>
      </c>
      <c r="G375" s="3">
        <v>43843</v>
      </c>
      <c r="H375" s="1" t="s">
        <v>77</v>
      </c>
      <c r="I375" s="152">
        <v>539890410</v>
      </c>
      <c r="J375" s="152">
        <v>506404649</v>
      </c>
      <c r="K375" s="152">
        <v>509188241.03235316</v>
      </c>
      <c r="L375" s="152">
        <v>539890410</v>
      </c>
      <c r="M375" s="168">
        <v>9.4313259061699992E-3</v>
      </c>
      <c r="N375" s="168">
        <v>7.9993445206999997E-2</v>
      </c>
      <c r="O375" s="1" t="s">
        <v>78</v>
      </c>
      <c r="P375" s="153">
        <v>0.41960492519999998</v>
      </c>
      <c r="Q375" s="1"/>
      <c r="R375" s="154"/>
    </row>
    <row r="376" spans="2:18">
      <c r="B376" s="37" t="s">
        <v>74</v>
      </c>
      <c r="C376" s="1" t="s">
        <v>119</v>
      </c>
      <c r="D376" s="1" t="s">
        <v>75</v>
      </c>
      <c r="E376" s="1" t="s">
        <v>76</v>
      </c>
      <c r="F376" s="3">
        <v>43460.673148148147</v>
      </c>
      <c r="G376" s="3">
        <v>44386</v>
      </c>
      <c r="H376" s="1" t="s">
        <v>77</v>
      </c>
      <c r="I376" s="152">
        <v>312984589</v>
      </c>
      <c r="J376" s="152">
        <v>270325275</v>
      </c>
      <c r="K376" s="152">
        <v>269050225.47722048</v>
      </c>
      <c r="L376" s="152">
        <v>312984589</v>
      </c>
      <c r="M376" s="168">
        <v>8.5962770990399996E-3</v>
      </c>
      <c r="N376" s="168">
        <v>6.6601608515999999E-2</v>
      </c>
      <c r="O376" s="1" t="s">
        <v>78</v>
      </c>
      <c r="P376" s="153">
        <v>0.22171525310000001</v>
      </c>
      <c r="Q376" s="1"/>
      <c r="R376" s="154"/>
    </row>
    <row r="377" spans="2:18">
      <c r="B377" s="37" t="s">
        <v>74</v>
      </c>
      <c r="C377" s="1" t="s">
        <v>119</v>
      </c>
      <c r="D377" s="1" t="s">
        <v>75</v>
      </c>
      <c r="E377" s="1" t="s">
        <v>76</v>
      </c>
      <c r="F377" s="3">
        <v>43115.714641203704</v>
      </c>
      <c r="G377" s="3">
        <v>43843</v>
      </c>
      <c r="H377" s="1" t="s">
        <v>77</v>
      </c>
      <c r="I377" s="152">
        <v>580109589</v>
      </c>
      <c r="J377" s="152">
        <v>500328767</v>
      </c>
      <c r="K377" s="152">
        <v>508317707.98349273</v>
      </c>
      <c r="L377" s="152">
        <v>580109589</v>
      </c>
      <c r="M377" s="168">
        <v>8.7624427801600013E-3</v>
      </c>
      <c r="N377" s="168">
        <v>8.2427155298000002E-2</v>
      </c>
      <c r="O377" s="1" t="s">
        <v>78</v>
      </c>
      <c r="P377" s="153">
        <v>0.41888754810000001</v>
      </c>
      <c r="Q377" s="1"/>
      <c r="R377" s="154"/>
    </row>
    <row r="378" spans="2:18">
      <c r="B378" s="37" t="s">
        <v>74</v>
      </c>
      <c r="C378" s="1" t="s">
        <v>119</v>
      </c>
      <c r="D378" s="1" t="s">
        <v>75</v>
      </c>
      <c r="E378" s="1" t="s">
        <v>76</v>
      </c>
      <c r="F378" s="3">
        <v>43115.707187499997</v>
      </c>
      <c r="G378" s="3">
        <v>43843</v>
      </c>
      <c r="H378" s="1" t="s">
        <v>77</v>
      </c>
      <c r="I378" s="152">
        <v>580109589</v>
      </c>
      <c r="J378" s="152">
        <v>500328767</v>
      </c>
      <c r="K378" s="152">
        <v>508317707.98349273</v>
      </c>
      <c r="L378" s="152">
        <v>580109589</v>
      </c>
      <c r="M378" s="168">
        <v>8.7624427801600013E-3</v>
      </c>
      <c r="N378" s="168">
        <v>8.2427155298000002E-2</v>
      </c>
      <c r="O378" s="1" t="s">
        <v>78</v>
      </c>
      <c r="P378" s="153">
        <v>0.41888754810000001</v>
      </c>
      <c r="Q378" s="1"/>
      <c r="R378" s="154"/>
    </row>
    <row r="379" spans="2:18">
      <c r="B379" s="37" t="s">
        <v>74</v>
      </c>
      <c r="C379" s="1" t="s">
        <v>119</v>
      </c>
      <c r="D379" s="1" t="s">
        <v>75</v>
      </c>
      <c r="E379" s="1" t="s">
        <v>76</v>
      </c>
      <c r="F379" s="3">
        <v>43525.614606481482</v>
      </c>
      <c r="G379" s="3">
        <v>43843</v>
      </c>
      <c r="H379" s="1" t="s">
        <v>77</v>
      </c>
      <c r="I379" s="152">
        <v>539890410</v>
      </c>
      <c r="J379" s="152">
        <v>505017303</v>
      </c>
      <c r="K379" s="152">
        <v>508315921.45080888</v>
      </c>
      <c r="L379" s="152">
        <v>539890410</v>
      </c>
      <c r="M379" s="168">
        <v>9.4151685608E-3</v>
      </c>
      <c r="N379" s="168">
        <v>8.2432159870999999E-2</v>
      </c>
      <c r="O379" s="1" t="s">
        <v>78</v>
      </c>
      <c r="P379" s="153">
        <v>0.41888607589999999</v>
      </c>
      <c r="Q379" s="1"/>
      <c r="R379" s="154"/>
    </row>
    <row r="380" spans="2:18">
      <c r="B380" s="37" t="s">
        <v>74</v>
      </c>
      <c r="C380" s="1" t="s">
        <v>119</v>
      </c>
      <c r="D380" s="1" t="s">
        <v>75</v>
      </c>
      <c r="E380" s="1" t="s">
        <v>76</v>
      </c>
      <c r="F380" s="3">
        <v>43438.677268518513</v>
      </c>
      <c r="G380" s="3">
        <v>44386</v>
      </c>
      <c r="H380" s="1" t="s">
        <v>77</v>
      </c>
      <c r="I380" s="152">
        <v>312984589</v>
      </c>
      <c r="J380" s="152">
        <v>269276744</v>
      </c>
      <c r="K380" s="152">
        <v>269050225.34737456</v>
      </c>
      <c r="L380" s="152">
        <v>312984589</v>
      </c>
      <c r="M380" s="168">
        <v>8.5962770948899998E-3</v>
      </c>
      <c r="N380" s="168">
        <v>6.6601608766999998E-2</v>
      </c>
      <c r="O380" s="1" t="s">
        <v>78</v>
      </c>
      <c r="P380" s="153">
        <v>0.221715253</v>
      </c>
      <c r="Q380" s="1"/>
      <c r="R380" s="154"/>
    </row>
    <row r="381" spans="2:18">
      <c r="B381" s="37" t="s">
        <v>74</v>
      </c>
      <c r="C381" s="1" t="s">
        <v>119</v>
      </c>
      <c r="D381" s="1" t="s">
        <v>75</v>
      </c>
      <c r="E381" s="1" t="s">
        <v>76</v>
      </c>
      <c r="F381" s="3">
        <v>43115.712083333332</v>
      </c>
      <c r="G381" s="3">
        <v>43843</v>
      </c>
      <c r="H381" s="1" t="s">
        <v>77</v>
      </c>
      <c r="I381" s="152">
        <v>580109589</v>
      </c>
      <c r="J381" s="152">
        <v>500328767</v>
      </c>
      <c r="K381" s="152">
        <v>508317707.98349273</v>
      </c>
      <c r="L381" s="152">
        <v>580109589</v>
      </c>
      <c r="M381" s="168">
        <v>8.7624427801600013E-3</v>
      </c>
      <c r="N381" s="168">
        <v>8.2427155298000002E-2</v>
      </c>
      <c r="O381" s="1" t="s">
        <v>78</v>
      </c>
      <c r="P381" s="153">
        <v>0.41888754810000001</v>
      </c>
      <c r="Q381" s="1"/>
      <c r="R381" s="154"/>
    </row>
    <row r="382" spans="2:18">
      <c r="B382" s="37" t="s">
        <v>74</v>
      </c>
      <c r="C382" s="1" t="s">
        <v>119</v>
      </c>
      <c r="D382" s="1" t="s">
        <v>75</v>
      </c>
      <c r="E382" s="1" t="s">
        <v>76</v>
      </c>
      <c r="F382" s="3">
        <v>43115.705787037034</v>
      </c>
      <c r="G382" s="3">
        <v>43843</v>
      </c>
      <c r="H382" s="1" t="s">
        <v>77</v>
      </c>
      <c r="I382" s="152">
        <v>580109589</v>
      </c>
      <c r="J382" s="152">
        <v>500328767</v>
      </c>
      <c r="K382" s="152">
        <v>508317707.98349273</v>
      </c>
      <c r="L382" s="152">
        <v>580109589</v>
      </c>
      <c r="M382" s="168">
        <v>8.7624427801600013E-3</v>
      </c>
      <c r="N382" s="168">
        <v>8.2427155298000002E-2</v>
      </c>
      <c r="O382" s="1" t="s">
        <v>78</v>
      </c>
      <c r="P382" s="153">
        <v>0.41888754810000001</v>
      </c>
      <c r="Q382" s="1"/>
      <c r="R382" s="154"/>
    </row>
    <row r="383" spans="2:18">
      <c r="B383" s="37" t="s">
        <v>74</v>
      </c>
      <c r="C383" s="1" t="s">
        <v>119</v>
      </c>
      <c r="D383" s="1" t="s">
        <v>75</v>
      </c>
      <c r="E383" s="1" t="s">
        <v>76</v>
      </c>
      <c r="F383" s="3">
        <v>43551.660011574073</v>
      </c>
      <c r="G383" s="3">
        <v>43843</v>
      </c>
      <c r="H383" s="1" t="s">
        <v>77</v>
      </c>
      <c r="I383" s="152">
        <v>539890410</v>
      </c>
      <c r="J383" s="152">
        <v>511734123</v>
      </c>
      <c r="K383" s="152">
        <v>512123439.84346634</v>
      </c>
      <c r="L383" s="152">
        <v>539890410</v>
      </c>
      <c r="M383" s="168">
        <v>9.4856924731000006E-3</v>
      </c>
      <c r="N383" s="168">
        <v>7.1859032239999995E-2</v>
      </c>
      <c r="O383" s="1" t="s">
        <v>78</v>
      </c>
      <c r="P383" s="153">
        <v>0.42202372389999998</v>
      </c>
      <c r="Q383" s="1"/>
      <c r="R383" s="154"/>
    </row>
    <row r="384" spans="2:18">
      <c r="B384" s="37" t="s">
        <v>74</v>
      </c>
      <c r="C384" s="1" t="s">
        <v>119</v>
      </c>
      <c r="D384" s="1" t="s">
        <v>75</v>
      </c>
      <c r="E384" s="1" t="s">
        <v>76</v>
      </c>
      <c r="F384" s="3">
        <v>43460.673611111109</v>
      </c>
      <c r="G384" s="3">
        <v>44386</v>
      </c>
      <c r="H384" s="1" t="s">
        <v>77</v>
      </c>
      <c r="I384" s="152">
        <v>312984589</v>
      </c>
      <c r="J384" s="152">
        <v>270325275</v>
      </c>
      <c r="K384" s="152">
        <v>269050225.47722048</v>
      </c>
      <c r="L384" s="152">
        <v>312984589</v>
      </c>
      <c r="M384" s="168">
        <v>8.5962770990399996E-3</v>
      </c>
      <c r="N384" s="168">
        <v>6.6601608515999999E-2</v>
      </c>
      <c r="O384" s="1" t="s">
        <v>78</v>
      </c>
      <c r="P384" s="153">
        <v>0.22171525310000001</v>
      </c>
      <c r="Q384" s="1"/>
      <c r="R384" s="154"/>
    </row>
    <row r="385" spans="2:18">
      <c r="B385" s="37" t="s">
        <v>74</v>
      </c>
      <c r="C385" s="1" t="s">
        <v>119</v>
      </c>
      <c r="D385" s="1" t="s">
        <v>75</v>
      </c>
      <c r="E385" s="1" t="s">
        <v>76</v>
      </c>
      <c r="F385" s="3">
        <v>43283.75880787037</v>
      </c>
      <c r="G385" s="3">
        <v>43637</v>
      </c>
      <c r="H385" s="1" t="s">
        <v>77</v>
      </c>
      <c r="I385" s="152">
        <v>537500000</v>
      </c>
      <c r="J385" s="152">
        <v>501120914</v>
      </c>
      <c r="K385" s="152">
        <v>501220287.49801588</v>
      </c>
      <c r="L385" s="152">
        <v>537500000</v>
      </c>
      <c r="M385" s="168">
        <v>9.32502860461E-3</v>
      </c>
      <c r="N385" s="168">
        <v>7.7135866816999993E-2</v>
      </c>
      <c r="O385" s="1" t="s">
        <v>78</v>
      </c>
      <c r="P385" s="153">
        <v>0.41303880230000001</v>
      </c>
      <c r="Q385" s="1"/>
      <c r="R385" s="154"/>
    </row>
    <row r="386" spans="2:18">
      <c r="B386" s="37" t="s">
        <v>74</v>
      </c>
      <c r="C386" s="1" t="s">
        <v>119</v>
      </c>
      <c r="D386" s="1" t="s">
        <v>75</v>
      </c>
      <c r="E386" s="1" t="s">
        <v>76</v>
      </c>
      <c r="F386" s="3">
        <v>43115.707662037035</v>
      </c>
      <c r="G386" s="3">
        <v>43843</v>
      </c>
      <c r="H386" s="1" t="s">
        <v>77</v>
      </c>
      <c r="I386" s="152">
        <v>580109589</v>
      </c>
      <c r="J386" s="152">
        <v>500328767</v>
      </c>
      <c r="K386" s="152">
        <v>508317707.98349273</v>
      </c>
      <c r="L386" s="152">
        <v>580109589</v>
      </c>
      <c r="M386" s="168">
        <v>8.7624427801600013E-3</v>
      </c>
      <c r="N386" s="168">
        <v>8.2427155298000002E-2</v>
      </c>
      <c r="O386" s="1" t="s">
        <v>78</v>
      </c>
      <c r="P386" s="153">
        <v>0.41888754810000001</v>
      </c>
      <c r="Q386" s="1"/>
      <c r="R386" s="154"/>
    </row>
    <row r="387" spans="2:18" ht="15.75">
      <c r="B387" s="38" t="s">
        <v>120</v>
      </c>
      <c r="C387" s="12"/>
      <c r="D387" s="12"/>
      <c r="E387" s="12"/>
      <c r="F387" s="155"/>
      <c r="G387" s="155"/>
      <c r="H387" s="12"/>
      <c r="I387" s="156">
        <v>13117881500</v>
      </c>
      <c r="J387" s="156">
        <v>11665538808</v>
      </c>
      <c r="K387" s="156">
        <v>11772000323.386885</v>
      </c>
      <c r="L387" s="156">
        <v>13117881500</v>
      </c>
      <c r="M387" s="169"/>
      <c r="N387" s="169"/>
      <c r="O387" s="12"/>
      <c r="P387" s="157">
        <v>9.7009100301999975</v>
      </c>
      <c r="Q387" s="12" t="s">
        <v>79</v>
      </c>
      <c r="R387" s="158">
        <v>2.0096750441616913</v>
      </c>
    </row>
    <row r="388" spans="2:18">
      <c r="B388" s="37" t="s">
        <v>74</v>
      </c>
      <c r="C388" s="1" t="s">
        <v>121</v>
      </c>
      <c r="D388" s="1" t="s">
        <v>75</v>
      </c>
      <c r="E388" s="1" t="s">
        <v>76</v>
      </c>
      <c r="F388" s="3">
        <v>43440.732789351852</v>
      </c>
      <c r="G388" s="3">
        <v>43661</v>
      </c>
      <c r="H388" s="1" t="s">
        <v>77</v>
      </c>
      <c r="I388" s="152">
        <v>323301370</v>
      </c>
      <c r="J388" s="152">
        <v>313998996</v>
      </c>
      <c r="K388" s="152">
        <v>310935645.59860939</v>
      </c>
      <c r="L388" s="152">
        <v>323301370</v>
      </c>
      <c r="M388" s="168">
        <v>9.6175171048200007E-3</v>
      </c>
      <c r="N388" s="168">
        <v>5.0945336637000002E-2</v>
      </c>
      <c r="O388" s="1" t="s">
        <v>78</v>
      </c>
      <c r="P388" s="153">
        <v>0.2562316208</v>
      </c>
      <c r="Q388" s="1"/>
      <c r="R388" s="154"/>
    </row>
    <row r="389" spans="2:18">
      <c r="B389" s="37" t="s">
        <v>74</v>
      </c>
      <c r="C389" s="1" t="s">
        <v>121</v>
      </c>
      <c r="D389" s="1" t="s">
        <v>75</v>
      </c>
      <c r="E389" s="1" t="s">
        <v>76</v>
      </c>
      <c r="F389" s="3">
        <v>43130.49596064815</v>
      </c>
      <c r="G389" s="3">
        <v>43601</v>
      </c>
      <c r="H389" s="1" t="s">
        <v>77</v>
      </c>
      <c r="I389" s="152">
        <v>197122192</v>
      </c>
      <c r="J389" s="152">
        <v>181473658</v>
      </c>
      <c r="K389" s="152">
        <v>180613609.22228137</v>
      </c>
      <c r="L389" s="152">
        <v>197122192</v>
      </c>
      <c r="M389" s="168">
        <v>9.1625203326800003E-3</v>
      </c>
      <c r="N389" s="168">
        <v>6.9353618842000003E-2</v>
      </c>
      <c r="O389" s="1" t="s">
        <v>78</v>
      </c>
      <c r="P389" s="153">
        <v>0.14883760830000001</v>
      </c>
      <c r="Q389" s="1"/>
      <c r="R389" s="154"/>
    </row>
    <row r="390" spans="2:18">
      <c r="B390" s="37" t="s">
        <v>123</v>
      </c>
      <c r="C390" s="1" t="s">
        <v>121</v>
      </c>
      <c r="D390" s="1" t="s">
        <v>75</v>
      </c>
      <c r="E390" s="1" t="s">
        <v>76</v>
      </c>
      <c r="F390" s="3">
        <v>43462.548657407402</v>
      </c>
      <c r="G390" s="3">
        <v>44501</v>
      </c>
      <c r="H390" s="1" t="s">
        <v>77</v>
      </c>
      <c r="I390" s="152">
        <v>3859621919</v>
      </c>
      <c r="J390" s="152">
        <v>3180672094</v>
      </c>
      <c r="K390" s="152">
        <v>3243608794.0107079</v>
      </c>
      <c r="L390" s="152">
        <v>3859621919</v>
      </c>
      <c r="M390" s="168">
        <v>8.4039547450099998E-3</v>
      </c>
      <c r="N390" s="168">
        <v>7.9935399131000007E-2</v>
      </c>
      <c r="O390" s="1" t="s">
        <v>78</v>
      </c>
      <c r="P390" s="153">
        <v>2.6729490503000002</v>
      </c>
      <c r="Q390" s="1"/>
      <c r="R390" s="154"/>
    </row>
    <row r="391" spans="2:18">
      <c r="B391" s="37" t="s">
        <v>74</v>
      </c>
      <c r="C391" s="1" t="s">
        <v>121</v>
      </c>
      <c r="D391" s="1" t="s">
        <v>75</v>
      </c>
      <c r="E391" s="1" t="s">
        <v>76</v>
      </c>
      <c r="F391" s="3">
        <v>43343.484814814816</v>
      </c>
      <c r="G391" s="3">
        <v>43941</v>
      </c>
      <c r="H391" s="1" t="s">
        <v>77</v>
      </c>
      <c r="I391" s="152">
        <v>5911541097</v>
      </c>
      <c r="J391" s="152">
        <v>5325961260</v>
      </c>
      <c r="K391" s="152">
        <v>5278018031.131958</v>
      </c>
      <c r="L391" s="152">
        <v>5911541097</v>
      </c>
      <c r="M391" s="168">
        <v>8.9283284079900004E-3</v>
      </c>
      <c r="N391" s="168">
        <v>7.0911264072999997E-2</v>
      </c>
      <c r="O391" s="1" t="s">
        <v>78</v>
      </c>
      <c r="P391" s="153">
        <v>4.3494373642999999</v>
      </c>
      <c r="Q391" s="1"/>
      <c r="R391" s="154"/>
    </row>
    <row r="392" spans="2:18">
      <c r="B392" s="37" t="s">
        <v>123</v>
      </c>
      <c r="C392" s="1" t="s">
        <v>121</v>
      </c>
      <c r="D392" s="1" t="s">
        <v>75</v>
      </c>
      <c r="E392" s="1" t="s">
        <v>76</v>
      </c>
      <c r="F392" s="3">
        <v>43468.624155092592</v>
      </c>
      <c r="G392" s="3">
        <v>44501</v>
      </c>
      <c r="H392" s="1" t="s">
        <v>77</v>
      </c>
      <c r="I392" s="152">
        <v>2794898632</v>
      </c>
      <c r="J392" s="152">
        <v>2306158752</v>
      </c>
      <c r="K392" s="152">
        <v>2348820162.0700836</v>
      </c>
      <c r="L392" s="152">
        <v>2794898632</v>
      </c>
      <c r="M392" s="168">
        <v>8.403954745180001E-3</v>
      </c>
      <c r="N392" s="168">
        <v>7.9935399131000007E-2</v>
      </c>
      <c r="O392" s="1" t="s">
        <v>78</v>
      </c>
      <c r="P392" s="153">
        <v>1.9355837958</v>
      </c>
      <c r="Q392" s="1"/>
      <c r="R392" s="154"/>
    </row>
    <row r="393" spans="2:18">
      <c r="B393" s="37" t="s">
        <v>74</v>
      </c>
      <c r="C393" s="1" t="s">
        <v>121</v>
      </c>
      <c r="D393" s="1" t="s">
        <v>75</v>
      </c>
      <c r="E393" s="1" t="s">
        <v>76</v>
      </c>
      <c r="F393" s="3">
        <v>43438.678124999999</v>
      </c>
      <c r="G393" s="3">
        <v>43677</v>
      </c>
      <c r="H393" s="1" t="s">
        <v>77</v>
      </c>
      <c r="I393" s="152">
        <v>322150678</v>
      </c>
      <c r="J393" s="152">
        <v>312153666</v>
      </c>
      <c r="K393" s="152">
        <v>306244915.35672492</v>
      </c>
      <c r="L393" s="152">
        <v>322150678</v>
      </c>
      <c r="M393" s="168">
        <v>9.506263257240001E-3</v>
      </c>
      <c r="N393" s="168">
        <v>5.0945334592999998E-2</v>
      </c>
      <c r="O393" s="1" t="s">
        <v>78</v>
      </c>
      <c r="P393" s="153">
        <v>0.25236614759999998</v>
      </c>
      <c r="Q393" s="1"/>
      <c r="R393" s="154"/>
    </row>
    <row r="394" spans="2:18">
      <c r="B394" s="37" t="s">
        <v>74</v>
      </c>
      <c r="C394" s="1" t="s">
        <v>121</v>
      </c>
      <c r="D394" s="1" t="s">
        <v>75</v>
      </c>
      <c r="E394" s="1" t="s">
        <v>76</v>
      </c>
      <c r="F394" s="3">
        <v>43529.625347222223</v>
      </c>
      <c r="G394" s="3">
        <v>43684</v>
      </c>
      <c r="H394" s="1" t="s">
        <v>77</v>
      </c>
      <c r="I394" s="152">
        <v>209205484</v>
      </c>
      <c r="J394" s="152">
        <v>203215091</v>
      </c>
      <c r="K394" s="152">
        <v>202526725.95171046</v>
      </c>
      <c r="L394" s="152">
        <v>209205484</v>
      </c>
      <c r="M394" s="168">
        <v>9.6807560719399995E-3</v>
      </c>
      <c r="N394" s="168">
        <v>7.2290078977000002E-2</v>
      </c>
      <c r="O394" s="1" t="s">
        <v>78</v>
      </c>
      <c r="P394" s="153">
        <v>0.16689547169999999</v>
      </c>
      <c r="Q394" s="1"/>
      <c r="R394" s="154"/>
    </row>
    <row r="395" spans="2:18" ht="15.75">
      <c r="B395" s="38" t="s">
        <v>82</v>
      </c>
      <c r="C395" s="12"/>
      <c r="D395" s="12"/>
      <c r="E395" s="12"/>
      <c r="F395" s="155"/>
      <c r="G395" s="155"/>
      <c r="H395" s="12"/>
      <c r="I395" s="156">
        <v>13617841372</v>
      </c>
      <c r="J395" s="156">
        <v>11823633517</v>
      </c>
      <c r="K395" s="156">
        <v>11870767883.342075</v>
      </c>
      <c r="L395" s="156">
        <v>13617841372</v>
      </c>
      <c r="M395" s="169"/>
      <c r="N395" s="169"/>
      <c r="O395" s="12"/>
      <c r="P395" s="157">
        <v>9.7823010587999999</v>
      </c>
      <c r="Q395" s="12" t="s">
        <v>79</v>
      </c>
      <c r="R395" s="158">
        <v>0.41605014666401646</v>
      </c>
    </row>
    <row r="396" spans="2:18">
      <c r="B396" s="37" t="s">
        <v>74</v>
      </c>
      <c r="C396" s="1" t="s">
        <v>83</v>
      </c>
      <c r="D396" s="1" t="s">
        <v>75</v>
      </c>
      <c r="E396" s="1" t="s">
        <v>76</v>
      </c>
      <c r="F396" s="3">
        <v>43363.669733796298</v>
      </c>
      <c r="G396" s="3">
        <v>43647</v>
      </c>
      <c r="H396" s="1" t="s">
        <v>77</v>
      </c>
      <c r="I396" s="152">
        <v>107095890</v>
      </c>
      <c r="J396" s="152">
        <v>101603767</v>
      </c>
      <c r="K396" s="152">
        <v>105284995.32590827</v>
      </c>
      <c r="L396" s="152">
        <v>107095890</v>
      </c>
      <c r="M396" s="168">
        <v>9.83090904104E-3</v>
      </c>
      <c r="N396" s="168">
        <v>7.0000000882999999E-2</v>
      </c>
      <c r="O396" s="1" t="s">
        <v>78</v>
      </c>
      <c r="P396" s="153">
        <v>8.6761827999999999E-2</v>
      </c>
      <c r="Q396" s="1"/>
      <c r="R396" s="154"/>
    </row>
    <row r="397" spans="2:18">
      <c r="B397" s="37" t="s">
        <v>74</v>
      </c>
      <c r="C397" s="1" t="s">
        <v>83</v>
      </c>
      <c r="D397" s="1" t="s">
        <v>75</v>
      </c>
      <c r="E397" s="1" t="s">
        <v>76</v>
      </c>
      <c r="F397" s="3">
        <v>43385.734259259261</v>
      </c>
      <c r="G397" s="3">
        <v>43794</v>
      </c>
      <c r="H397" s="1" t="s">
        <v>77</v>
      </c>
      <c r="I397" s="152">
        <v>93078954</v>
      </c>
      <c r="J397" s="152">
        <v>88242200</v>
      </c>
      <c r="K397" s="152">
        <v>87185830.512575701</v>
      </c>
      <c r="L397" s="152">
        <v>93078954</v>
      </c>
      <c r="M397" s="168">
        <v>9.366868316180001E-3</v>
      </c>
      <c r="N397" s="168">
        <v>5.0945335056000005E-2</v>
      </c>
      <c r="O397" s="1" t="s">
        <v>78</v>
      </c>
      <c r="P397" s="153">
        <v>7.1846914200000001E-2</v>
      </c>
      <c r="Q397" s="1"/>
      <c r="R397" s="154"/>
    </row>
    <row r="398" spans="2:18" ht="15.75">
      <c r="B398" s="38" t="s">
        <v>84</v>
      </c>
      <c r="C398" s="12"/>
      <c r="D398" s="12"/>
      <c r="E398" s="12"/>
      <c r="F398" s="155"/>
      <c r="G398" s="155"/>
      <c r="H398" s="12"/>
      <c r="I398" s="156">
        <v>200174844</v>
      </c>
      <c r="J398" s="156">
        <v>189845967</v>
      </c>
      <c r="K398" s="156">
        <v>192470825.83848399</v>
      </c>
      <c r="L398" s="156">
        <v>200174844</v>
      </c>
      <c r="M398" s="169"/>
      <c r="N398" s="169"/>
      <c r="O398" s="12"/>
      <c r="P398" s="157">
        <v>0.15860874219999999</v>
      </c>
      <c r="Q398" s="12" t="s">
        <v>79</v>
      </c>
      <c r="R398" s="158">
        <v>2.5752105864306776E-2</v>
      </c>
    </row>
    <row r="399" spans="2:18">
      <c r="B399" s="37" t="s">
        <v>74</v>
      </c>
      <c r="C399" s="1" t="s">
        <v>85</v>
      </c>
      <c r="D399" s="1" t="s">
        <v>75</v>
      </c>
      <c r="E399" s="1" t="s">
        <v>76</v>
      </c>
      <c r="F399" s="3">
        <v>43523.683495370366</v>
      </c>
      <c r="G399" s="3">
        <v>44609</v>
      </c>
      <c r="H399" s="1" t="s">
        <v>77</v>
      </c>
      <c r="I399" s="152">
        <v>631249997</v>
      </c>
      <c r="J399" s="152">
        <v>510937923</v>
      </c>
      <c r="K399" s="152">
        <v>514498470.51301169</v>
      </c>
      <c r="L399" s="152">
        <v>631249997</v>
      </c>
      <c r="M399" s="168">
        <v>8.1504708587400009E-3</v>
      </c>
      <c r="N399" s="168">
        <v>8.2432159866999991E-2</v>
      </c>
      <c r="O399" s="1" t="s">
        <v>78</v>
      </c>
      <c r="P399" s="153">
        <v>0.42398090690000001</v>
      </c>
      <c r="Q399" s="1"/>
      <c r="R399" s="154"/>
    </row>
    <row r="400" spans="2:18">
      <c r="B400" s="37" t="s">
        <v>74</v>
      </c>
      <c r="C400" s="1" t="s">
        <v>85</v>
      </c>
      <c r="D400" s="1" t="s">
        <v>75</v>
      </c>
      <c r="E400" s="1" t="s">
        <v>76</v>
      </c>
      <c r="F400" s="3">
        <v>43514.707743055551</v>
      </c>
      <c r="G400" s="3">
        <v>44061</v>
      </c>
      <c r="H400" s="1" t="s">
        <v>77</v>
      </c>
      <c r="I400" s="152">
        <v>562157536</v>
      </c>
      <c r="J400" s="152">
        <v>500339041</v>
      </c>
      <c r="K400" s="152">
        <v>504950490.74932712</v>
      </c>
      <c r="L400" s="152">
        <v>562157536</v>
      </c>
      <c r="M400" s="168">
        <v>8.9823663014899999E-3</v>
      </c>
      <c r="N400" s="168">
        <v>8.5102916291999994E-2</v>
      </c>
      <c r="O400" s="1" t="s">
        <v>78</v>
      </c>
      <c r="P400" s="153">
        <v>0.4161127375</v>
      </c>
      <c r="Q400" s="1"/>
      <c r="R400" s="154"/>
    </row>
    <row r="401" spans="2:18">
      <c r="B401" s="37" t="s">
        <v>74</v>
      </c>
      <c r="C401" s="1" t="s">
        <v>85</v>
      </c>
      <c r="D401" s="1" t="s">
        <v>75</v>
      </c>
      <c r="E401" s="1" t="s">
        <v>76</v>
      </c>
      <c r="F401" s="3">
        <v>43514.710416666669</v>
      </c>
      <c r="G401" s="3">
        <v>43881</v>
      </c>
      <c r="H401" s="1" t="s">
        <v>77</v>
      </c>
      <c r="I401" s="152">
        <v>539280824</v>
      </c>
      <c r="J401" s="152">
        <v>500318493</v>
      </c>
      <c r="K401" s="152">
        <v>504652187.50272781</v>
      </c>
      <c r="L401" s="152">
        <v>539280824</v>
      </c>
      <c r="M401" s="168">
        <v>9.35787376528E-3</v>
      </c>
      <c r="N401" s="168">
        <v>7.980422341E-2</v>
      </c>
      <c r="O401" s="1" t="s">
        <v>78</v>
      </c>
      <c r="P401" s="153">
        <v>0.41586691580000001</v>
      </c>
      <c r="Q401" s="1"/>
      <c r="R401" s="154"/>
    </row>
    <row r="402" spans="2:18">
      <c r="B402" s="37" t="s">
        <v>74</v>
      </c>
      <c r="C402" s="1" t="s">
        <v>85</v>
      </c>
      <c r="D402" s="1" t="s">
        <v>75</v>
      </c>
      <c r="E402" s="1" t="s">
        <v>76</v>
      </c>
      <c r="F402" s="3">
        <v>43507.528379629628</v>
      </c>
      <c r="G402" s="3">
        <v>43874</v>
      </c>
      <c r="H402" s="1" t="s">
        <v>77</v>
      </c>
      <c r="I402" s="152">
        <v>539280824</v>
      </c>
      <c r="J402" s="152">
        <v>500318493</v>
      </c>
      <c r="K402" s="152">
        <v>505395829.33371258</v>
      </c>
      <c r="L402" s="152">
        <v>539280824</v>
      </c>
      <c r="M402" s="168">
        <v>9.3716632752700001E-3</v>
      </c>
      <c r="N402" s="168">
        <v>7.980422341E-2</v>
      </c>
      <c r="O402" s="1" t="s">
        <v>78</v>
      </c>
      <c r="P402" s="153">
        <v>0.4164797261</v>
      </c>
      <c r="Q402" s="1"/>
      <c r="R402" s="154"/>
    </row>
    <row r="403" spans="2:18">
      <c r="B403" s="37" t="s">
        <v>74</v>
      </c>
      <c r="C403" s="1" t="s">
        <v>85</v>
      </c>
      <c r="D403" s="1" t="s">
        <v>75</v>
      </c>
      <c r="E403" s="1" t="s">
        <v>76</v>
      </c>
      <c r="F403" s="3">
        <v>43514.708032407405</v>
      </c>
      <c r="G403" s="3">
        <v>44061</v>
      </c>
      <c r="H403" s="1" t="s">
        <v>77</v>
      </c>
      <c r="I403" s="152">
        <v>562157536</v>
      </c>
      <c r="J403" s="152">
        <v>500339041</v>
      </c>
      <c r="K403" s="152">
        <v>504950490.74932712</v>
      </c>
      <c r="L403" s="152">
        <v>562157536</v>
      </c>
      <c r="M403" s="168">
        <v>8.9823663014899999E-3</v>
      </c>
      <c r="N403" s="168">
        <v>8.5102916291999994E-2</v>
      </c>
      <c r="O403" s="1" t="s">
        <v>78</v>
      </c>
      <c r="P403" s="153">
        <v>0.4161127375</v>
      </c>
      <c r="Q403" s="1"/>
      <c r="R403" s="154"/>
    </row>
    <row r="404" spans="2:18">
      <c r="B404" s="37" t="s">
        <v>74</v>
      </c>
      <c r="C404" s="1" t="s">
        <v>85</v>
      </c>
      <c r="D404" s="1" t="s">
        <v>75</v>
      </c>
      <c r="E404" s="1" t="s">
        <v>76</v>
      </c>
      <c r="F404" s="3">
        <v>43514.71094907407</v>
      </c>
      <c r="G404" s="3">
        <v>43881</v>
      </c>
      <c r="H404" s="1" t="s">
        <v>77</v>
      </c>
      <c r="I404" s="152">
        <v>539280824</v>
      </c>
      <c r="J404" s="152">
        <v>500318493</v>
      </c>
      <c r="K404" s="152">
        <v>504652187.50272781</v>
      </c>
      <c r="L404" s="152">
        <v>539280824</v>
      </c>
      <c r="M404" s="168">
        <v>9.35787376528E-3</v>
      </c>
      <c r="N404" s="168">
        <v>7.980422341E-2</v>
      </c>
      <c r="O404" s="1" t="s">
        <v>78</v>
      </c>
      <c r="P404" s="153">
        <v>0.41586691580000001</v>
      </c>
      <c r="Q404" s="1"/>
      <c r="R404" s="154"/>
    </row>
    <row r="405" spans="2:18">
      <c r="B405" s="37" t="s">
        <v>74</v>
      </c>
      <c r="C405" s="1" t="s">
        <v>85</v>
      </c>
      <c r="D405" s="1" t="s">
        <v>75</v>
      </c>
      <c r="E405" s="1" t="s">
        <v>76</v>
      </c>
      <c r="F405" s="3">
        <v>43507.538483796292</v>
      </c>
      <c r="G405" s="3">
        <v>44054</v>
      </c>
      <c r="H405" s="1" t="s">
        <v>77</v>
      </c>
      <c r="I405" s="152">
        <v>562157536</v>
      </c>
      <c r="J405" s="152">
        <v>500339041</v>
      </c>
      <c r="K405" s="152">
        <v>505742048.15990353</v>
      </c>
      <c r="L405" s="152">
        <v>562157536</v>
      </c>
      <c r="M405" s="168">
        <v>8.9964470059099994E-3</v>
      </c>
      <c r="N405" s="168">
        <v>8.5102916291999994E-2</v>
      </c>
      <c r="O405" s="1" t="s">
        <v>78</v>
      </c>
      <c r="P405" s="153">
        <v>0.41676503339999998</v>
      </c>
      <c r="Q405" s="1"/>
      <c r="R405" s="154"/>
    </row>
    <row r="406" spans="2:18">
      <c r="B406" s="37" t="s">
        <v>74</v>
      </c>
      <c r="C406" s="1" t="s">
        <v>85</v>
      </c>
      <c r="D406" s="1" t="s">
        <v>75</v>
      </c>
      <c r="E406" s="1" t="s">
        <v>76</v>
      </c>
      <c r="F406" s="3">
        <v>43514.709722222222</v>
      </c>
      <c r="G406" s="3">
        <v>43881</v>
      </c>
      <c r="H406" s="1" t="s">
        <v>77</v>
      </c>
      <c r="I406" s="152">
        <v>539280824</v>
      </c>
      <c r="J406" s="152">
        <v>500318493</v>
      </c>
      <c r="K406" s="152">
        <v>504652187.50272781</v>
      </c>
      <c r="L406" s="152">
        <v>539280824</v>
      </c>
      <c r="M406" s="168">
        <v>9.35787376528E-3</v>
      </c>
      <c r="N406" s="168">
        <v>7.980422341E-2</v>
      </c>
      <c r="O406" s="1" t="s">
        <v>78</v>
      </c>
      <c r="P406" s="153">
        <v>0.41586691580000001</v>
      </c>
      <c r="Q406" s="1"/>
      <c r="R406" s="154"/>
    </row>
    <row r="407" spans="2:18">
      <c r="B407" s="37" t="s">
        <v>74</v>
      </c>
      <c r="C407" s="1" t="s">
        <v>85</v>
      </c>
      <c r="D407" s="1" t="s">
        <v>75</v>
      </c>
      <c r="E407" s="1" t="s">
        <v>76</v>
      </c>
      <c r="F407" s="3">
        <v>43507.527824074074</v>
      </c>
      <c r="G407" s="3">
        <v>43874</v>
      </c>
      <c r="H407" s="1" t="s">
        <v>77</v>
      </c>
      <c r="I407" s="152">
        <v>539280824</v>
      </c>
      <c r="J407" s="152">
        <v>500318493</v>
      </c>
      <c r="K407" s="152">
        <v>505395829.33371258</v>
      </c>
      <c r="L407" s="152">
        <v>539280824</v>
      </c>
      <c r="M407" s="168">
        <v>9.3716632752700001E-3</v>
      </c>
      <c r="N407" s="168">
        <v>7.980422341E-2</v>
      </c>
      <c r="O407" s="1" t="s">
        <v>78</v>
      </c>
      <c r="P407" s="153">
        <v>0.4164797261</v>
      </c>
      <c r="Q407" s="1"/>
      <c r="R407" s="154"/>
    </row>
    <row r="408" spans="2:18">
      <c r="B408" s="37" t="s">
        <v>74</v>
      </c>
      <c r="C408" s="1" t="s">
        <v>85</v>
      </c>
      <c r="D408" s="1" t="s">
        <v>75</v>
      </c>
      <c r="E408" s="1" t="s">
        <v>76</v>
      </c>
      <c r="F408" s="3">
        <v>43523.682997685188</v>
      </c>
      <c r="G408" s="3">
        <v>44609</v>
      </c>
      <c r="H408" s="1" t="s">
        <v>77</v>
      </c>
      <c r="I408" s="152">
        <v>631249997</v>
      </c>
      <c r="J408" s="152">
        <v>510937923</v>
      </c>
      <c r="K408" s="152">
        <v>514498470.51301169</v>
      </c>
      <c r="L408" s="152">
        <v>631249997</v>
      </c>
      <c r="M408" s="168">
        <v>8.1504708587400009E-3</v>
      </c>
      <c r="N408" s="168">
        <v>8.2432159866999991E-2</v>
      </c>
      <c r="O408" s="1" t="s">
        <v>78</v>
      </c>
      <c r="P408" s="153">
        <v>0.42398090690000001</v>
      </c>
      <c r="Q408" s="1"/>
      <c r="R408" s="154"/>
    </row>
    <row r="409" spans="2:18">
      <c r="B409" s="37" t="s">
        <v>74</v>
      </c>
      <c r="C409" s="1" t="s">
        <v>85</v>
      </c>
      <c r="D409" s="1" t="s">
        <v>75</v>
      </c>
      <c r="E409" s="1" t="s">
        <v>76</v>
      </c>
      <c r="F409" s="3">
        <v>43514.707430555558</v>
      </c>
      <c r="G409" s="3">
        <v>44061</v>
      </c>
      <c r="H409" s="1" t="s">
        <v>77</v>
      </c>
      <c r="I409" s="152">
        <v>562157536</v>
      </c>
      <c r="J409" s="152">
        <v>500339041</v>
      </c>
      <c r="K409" s="152">
        <v>504950490.74932712</v>
      </c>
      <c r="L409" s="152">
        <v>562157536</v>
      </c>
      <c r="M409" s="168">
        <v>8.9823663014899999E-3</v>
      </c>
      <c r="N409" s="168">
        <v>8.5102916291999994E-2</v>
      </c>
      <c r="O409" s="1" t="s">
        <v>78</v>
      </c>
      <c r="P409" s="153">
        <v>0.4161127375</v>
      </c>
      <c r="Q409" s="1"/>
      <c r="R409" s="154"/>
    </row>
    <row r="410" spans="2:18">
      <c r="B410" s="37" t="s">
        <v>74</v>
      </c>
      <c r="C410" s="1" t="s">
        <v>85</v>
      </c>
      <c r="D410" s="1" t="s">
        <v>75</v>
      </c>
      <c r="E410" s="1" t="s">
        <v>76</v>
      </c>
      <c r="F410" s="3">
        <v>43514.709988425922</v>
      </c>
      <c r="G410" s="3">
        <v>43881</v>
      </c>
      <c r="H410" s="1" t="s">
        <v>77</v>
      </c>
      <c r="I410" s="152">
        <v>539280824</v>
      </c>
      <c r="J410" s="152">
        <v>500318493</v>
      </c>
      <c r="K410" s="152">
        <v>504652187.50272781</v>
      </c>
      <c r="L410" s="152">
        <v>539280824</v>
      </c>
      <c r="M410" s="168">
        <v>9.35787376528E-3</v>
      </c>
      <c r="N410" s="168">
        <v>7.980422341E-2</v>
      </c>
      <c r="O410" s="1" t="s">
        <v>78</v>
      </c>
      <c r="P410" s="153">
        <v>0.41586691580000001</v>
      </c>
      <c r="Q410" s="1"/>
      <c r="R410" s="154"/>
    </row>
    <row r="411" spans="2:18">
      <c r="B411" s="37" t="s">
        <v>74</v>
      </c>
      <c r="C411" s="1" t="s">
        <v>85</v>
      </c>
      <c r="D411" s="1" t="s">
        <v>75</v>
      </c>
      <c r="E411" s="1" t="s">
        <v>76</v>
      </c>
      <c r="F411" s="3">
        <v>43507.528113425928</v>
      </c>
      <c r="G411" s="3">
        <v>43874</v>
      </c>
      <c r="H411" s="1" t="s">
        <v>77</v>
      </c>
      <c r="I411" s="152">
        <v>539280824</v>
      </c>
      <c r="J411" s="152">
        <v>500318493</v>
      </c>
      <c r="K411" s="152">
        <v>505395829.33371258</v>
      </c>
      <c r="L411" s="152">
        <v>539280824</v>
      </c>
      <c r="M411" s="168">
        <v>9.3716632752700001E-3</v>
      </c>
      <c r="N411" s="168">
        <v>7.980422341E-2</v>
      </c>
      <c r="O411" s="1" t="s">
        <v>78</v>
      </c>
      <c r="P411" s="153">
        <v>0.4164797261</v>
      </c>
      <c r="Q411" s="1"/>
      <c r="R411" s="154"/>
    </row>
    <row r="412" spans="2:18" ht="15.75">
      <c r="B412" s="38" t="s">
        <v>86</v>
      </c>
      <c r="C412" s="12"/>
      <c r="D412" s="12"/>
      <c r="E412" s="12"/>
      <c r="F412" s="155"/>
      <c r="G412" s="155"/>
      <c r="H412" s="12"/>
      <c r="I412" s="156">
        <v>7286095906</v>
      </c>
      <c r="J412" s="156">
        <v>6525461461</v>
      </c>
      <c r="K412" s="156">
        <v>6584386699.4459572</v>
      </c>
      <c r="L412" s="156">
        <v>7286095906</v>
      </c>
      <c r="M412" s="169"/>
      <c r="N412" s="169"/>
      <c r="O412" s="12"/>
      <c r="P412" s="157">
        <v>5.4259719012000005</v>
      </c>
      <c r="Q412" s="12" t="s">
        <v>79</v>
      </c>
      <c r="R412" s="158">
        <v>0.74656813228479602</v>
      </c>
    </row>
    <row r="413" spans="2:18">
      <c r="B413" s="37" t="s">
        <v>87</v>
      </c>
      <c r="C413" s="1" t="s">
        <v>126</v>
      </c>
      <c r="D413" s="1" t="s">
        <v>75</v>
      </c>
      <c r="E413" s="1" t="s">
        <v>76</v>
      </c>
      <c r="F413" s="3">
        <v>43452.615937499999</v>
      </c>
      <c r="G413" s="3">
        <v>45278</v>
      </c>
      <c r="H413" s="1" t="s">
        <v>77</v>
      </c>
      <c r="I413" s="152">
        <v>718950001</v>
      </c>
      <c r="J413" s="152">
        <v>600000000</v>
      </c>
      <c r="K413" s="152">
        <v>610260584.14384604</v>
      </c>
      <c r="L413" s="152">
        <v>718950001</v>
      </c>
      <c r="M413" s="168">
        <v>8.4882200889499996E-3</v>
      </c>
      <c r="N413" s="168">
        <v>6.1930210976000002E-2</v>
      </c>
      <c r="O413" s="1" t="s">
        <v>78</v>
      </c>
      <c r="P413" s="153">
        <v>0.50289524799999996</v>
      </c>
      <c r="Q413" s="1"/>
      <c r="R413" s="154"/>
    </row>
    <row r="414" spans="2:18" ht="15.75">
      <c r="B414" s="38" t="s">
        <v>127</v>
      </c>
      <c r="C414" s="12"/>
      <c r="D414" s="12"/>
      <c r="E414" s="12"/>
      <c r="F414" s="155"/>
      <c r="G414" s="155"/>
      <c r="H414" s="12"/>
      <c r="I414" s="156">
        <v>718950001</v>
      </c>
      <c r="J414" s="156">
        <v>600000000</v>
      </c>
      <c r="K414" s="156">
        <v>610260584.14384604</v>
      </c>
      <c r="L414" s="156">
        <v>718950001</v>
      </c>
      <c r="M414" s="169"/>
      <c r="N414" s="169"/>
      <c r="O414" s="12"/>
      <c r="P414" s="157">
        <v>0.50289524799999996</v>
      </c>
      <c r="Q414" s="12" t="s">
        <v>79</v>
      </c>
      <c r="R414" s="158"/>
    </row>
    <row r="415" spans="2:18">
      <c r="B415" s="37" t="s">
        <v>123</v>
      </c>
      <c r="C415" s="1" t="s">
        <v>88</v>
      </c>
      <c r="D415" s="1" t="s">
        <v>75</v>
      </c>
      <c r="E415" s="1" t="s">
        <v>76</v>
      </c>
      <c r="F415" s="3">
        <v>43550.54787037037</v>
      </c>
      <c r="G415" s="3">
        <v>44477</v>
      </c>
      <c r="H415" s="1" t="s">
        <v>77</v>
      </c>
      <c r="I415" s="152">
        <v>36513084</v>
      </c>
      <c r="J415" s="152">
        <v>30989179</v>
      </c>
      <c r="K415" s="152">
        <v>31019416.531003397</v>
      </c>
      <c r="L415" s="152">
        <v>36513084</v>
      </c>
      <c r="M415" s="168">
        <v>8.4954249635599988E-3</v>
      </c>
      <c r="N415" s="168">
        <v>7.3792739915999994E-2</v>
      </c>
      <c r="O415" s="1" t="s">
        <v>78</v>
      </c>
      <c r="P415" s="153">
        <v>2.5562059200000001E-2</v>
      </c>
      <c r="Q415" s="1"/>
      <c r="R415" s="154"/>
    </row>
    <row r="416" spans="2:18">
      <c r="B416" s="37" t="s">
        <v>74</v>
      </c>
      <c r="C416" s="1" t="s">
        <v>88</v>
      </c>
      <c r="D416" s="1" t="s">
        <v>75</v>
      </c>
      <c r="E416" s="1" t="s">
        <v>76</v>
      </c>
      <c r="F416" s="3">
        <v>43536.471157407403</v>
      </c>
      <c r="G416" s="3">
        <v>43601</v>
      </c>
      <c r="H416" s="1" t="s">
        <v>77</v>
      </c>
      <c r="I416" s="152">
        <v>155902975</v>
      </c>
      <c r="J416" s="152">
        <v>153959020</v>
      </c>
      <c r="K416" s="152">
        <v>154524732.33325389</v>
      </c>
      <c r="L416" s="152">
        <v>155902975</v>
      </c>
      <c r="M416" s="168">
        <v>9.9115961278600003E-3</v>
      </c>
      <c r="N416" s="168">
        <v>7.2999987259000004E-2</v>
      </c>
      <c r="O416" s="1" t="s">
        <v>78</v>
      </c>
      <c r="P416" s="153">
        <v>0.12733864119999999</v>
      </c>
      <c r="Q416" s="1"/>
      <c r="R416" s="154"/>
    </row>
    <row r="417" spans="2:18">
      <c r="B417" s="37" t="s">
        <v>74</v>
      </c>
      <c r="C417" s="1" t="s">
        <v>88</v>
      </c>
      <c r="D417" s="1" t="s">
        <v>75</v>
      </c>
      <c r="E417" s="1" t="s">
        <v>76</v>
      </c>
      <c r="F417" s="3">
        <v>43551.661759259259</v>
      </c>
      <c r="G417" s="3">
        <v>46414</v>
      </c>
      <c r="H417" s="1" t="s">
        <v>77</v>
      </c>
      <c r="I417" s="152">
        <v>1849797559</v>
      </c>
      <c r="J417" s="152">
        <v>1120324428</v>
      </c>
      <c r="K417" s="152">
        <v>1121370481.3709543</v>
      </c>
      <c r="L417" s="152">
        <v>1849797559</v>
      </c>
      <c r="M417" s="168">
        <v>6.0621254251000001E-3</v>
      </c>
      <c r="N417" s="168">
        <v>8.8892249946999999E-2</v>
      </c>
      <c r="O417" s="1" t="s">
        <v>78</v>
      </c>
      <c r="P417" s="153">
        <v>0.92408374550000005</v>
      </c>
      <c r="Q417" s="1"/>
      <c r="R417" s="154"/>
    </row>
    <row r="418" spans="2:18">
      <c r="B418" s="37" t="s">
        <v>74</v>
      </c>
      <c r="C418" s="1" t="s">
        <v>88</v>
      </c>
      <c r="D418" s="1" t="s">
        <v>75</v>
      </c>
      <c r="E418" s="1" t="s">
        <v>76</v>
      </c>
      <c r="F418" s="3">
        <v>43536.472037037034</v>
      </c>
      <c r="G418" s="3">
        <v>43601</v>
      </c>
      <c r="H418" s="1" t="s">
        <v>77</v>
      </c>
      <c r="I418" s="152">
        <v>155902975</v>
      </c>
      <c r="J418" s="152">
        <v>153959020</v>
      </c>
      <c r="K418" s="152">
        <v>154524732.33325389</v>
      </c>
      <c r="L418" s="152">
        <v>155902975</v>
      </c>
      <c r="M418" s="168">
        <v>9.9115961278600003E-3</v>
      </c>
      <c r="N418" s="168">
        <v>7.2999987259000004E-2</v>
      </c>
      <c r="O418" s="1" t="s">
        <v>78</v>
      </c>
      <c r="P418" s="153">
        <v>0.12733864119999999</v>
      </c>
      <c r="Q418" s="1"/>
      <c r="R418" s="154"/>
    </row>
    <row r="419" spans="2:18">
      <c r="B419" s="37" t="s">
        <v>74</v>
      </c>
      <c r="C419" s="1" t="s">
        <v>88</v>
      </c>
      <c r="D419" s="1" t="s">
        <v>75</v>
      </c>
      <c r="E419" s="1" t="s">
        <v>76</v>
      </c>
      <c r="F419" s="3">
        <v>43441.627129629633</v>
      </c>
      <c r="G419" s="3">
        <v>44214</v>
      </c>
      <c r="H419" s="1" t="s">
        <v>77</v>
      </c>
      <c r="I419" s="152">
        <v>11531227</v>
      </c>
      <c r="J419" s="152">
        <v>9855146</v>
      </c>
      <c r="K419" s="152">
        <v>9871018.9606706817</v>
      </c>
      <c r="L419" s="152">
        <v>11531227</v>
      </c>
      <c r="M419" s="168">
        <v>8.5602503191300004E-3</v>
      </c>
      <c r="N419" s="168">
        <v>8.2999519898000002E-2</v>
      </c>
      <c r="O419" s="1" t="s">
        <v>78</v>
      </c>
      <c r="P419" s="153">
        <v>8.1343751000000006E-3</v>
      </c>
      <c r="Q419" s="1"/>
      <c r="R419" s="154"/>
    </row>
    <row r="420" spans="2:18">
      <c r="B420" s="37" t="s">
        <v>123</v>
      </c>
      <c r="C420" s="1" t="s">
        <v>88</v>
      </c>
      <c r="D420" s="1" t="s">
        <v>75</v>
      </c>
      <c r="E420" s="1" t="s">
        <v>76</v>
      </c>
      <c r="F420" s="3">
        <v>43549.435046296298</v>
      </c>
      <c r="G420" s="3">
        <v>44477</v>
      </c>
      <c r="H420" s="1" t="s">
        <v>77</v>
      </c>
      <c r="I420" s="152">
        <v>6085513700</v>
      </c>
      <c r="J420" s="152">
        <v>5163869863</v>
      </c>
      <c r="K420" s="152">
        <v>5169916892.1028299</v>
      </c>
      <c r="L420" s="152">
        <v>6085513700</v>
      </c>
      <c r="M420" s="168">
        <v>8.4954486128300012E-3</v>
      </c>
      <c r="N420" s="168">
        <v>7.3791425719999998E-2</v>
      </c>
      <c r="O420" s="1" t="s">
        <v>78</v>
      </c>
      <c r="P420" s="153">
        <v>4.2603548469000003</v>
      </c>
      <c r="Q420" s="1"/>
      <c r="R420" s="154"/>
    </row>
    <row r="421" spans="2:18">
      <c r="B421" s="37" t="s">
        <v>123</v>
      </c>
      <c r="C421" s="1" t="s">
        <v>88</v>
      </c>
      <c r="D421" s="1" t="s">
        <v>75</v>
      </c>
      <c r="E421" s="1" t="s">
        <v>76</v>
      </c>
      <c r="F421" s="3">
        <v>43530.452662037038</v>
      </c>
      <c r="G421" s="3">
        <v>44477</v>
      </c>
      <c r="H421" s="1" t="s">
        <v>77</v>
      </c>
      <c r="I421" s="152">
        <v>517268664</v>
      </c>
      <c r="J421" s="152">
        <v>437325001</v>
      </c>
      <c r="K421" s="152">
        <v>439462209.85947615</v>
      </c>
      <c r="L421" s="152">
        <v>517268664</v>
      </c>
      <c r="M421" s="168">
        <v>8.4958212326500006E-3</v>
      </c>
      <c r="N421" s="168">
        <v>7.3770737528999999E-2</v>
      </c>
      <c r="O421" s="1" t="s">
        <v>78</v>
      </c>
      <c r="P421" s="153">
        <v>0.36214604509999998</v>
      </c>
      <c r="Q421" s="1"/>
      <c r="R421" s="154"/>
    </row>
    <row r="422" spans="2:18" ht="15.75">
      <c r="B422" s="38" t="s">
        <v>89</v>
      </c>
      <c r="C422" s="12"/>
      <c r="D422" s="12"/>
      <c r="E422" s="12"/>
      <c r="F422" s="155"/>
      <c r="G422" s="155"/>
      <c r="H422" s="12"/>
      <c r="I422" s="156">
        <v>8812430184</v>
      </c>
      <c r="J422" s="156">
        <v>7070281657</v>
      </c>
      <c r="K422" s="156">
        <v>7080689483.4914417</v>
      </c>
      <c r="L422" s="156">
        <v>8812430184</v>
      </c>
      <c r="M422" s="169"/>
      <c r="N422" s="169"/>
      <c r="O422" s="12"/>
      <c r="P422" s="157">
        <v>5.8349583542000003</v>
      </c>
      <c r="Q422" s="12" t="s">
        <v>79</v>
      </c>
      <c r="R422" s="158">
        <v>0.27448373458887587</v>
      </c>
    </row>
    <row r="423" spans="2:18">
      <c r="B423" s="37" t="s">
        <v>74</v>
      </c>
      <c r="C423" s="1" t="s">
        <v>170</v>
      </c>
      <c r="D423" s="1" t="s">
        <v>75</v>
      </c>
      <c r="E423" s="1" t="s">
        <v>76</v>
      </c>
      <c r="F423" s="3">
        <v>43055.553252314814</v>
      </c>
      <c r="G423" s="3">
        <v>43955</v>
      </c>
      <c r="H423" s="1" t="s">
        <v>77</v>
      </c>
      <c r="I423" s="152">
        <v>635881822</v>
      </c>
      <c r="J423" s="152">
        <v>535186779</v>
      </c>
      <c r="K423" s="152">
        <v>546379695.44554865</v>
      </c>
      <c r="L423" s="152">
        <v>635881822</v>
      </c>
      <c r="M423" s="168">
        <v>8.5924723201999988E-3</v>
      </c>
      <c r="N423" s="168">
        <v>8.0000000633000001E-2</v>
      </c>
      <c r="O423" s="1" t="s">
        <v>78</v>
      </c>
      <c r="P423" s="153">
        <v>0.45025315339999999</v>
      </c>
      <c r="Q423" s="1"/>
      <c r="R423" s="154"/>
    </row>
    <row r="424" spans="2:18">
      <c r="B424" s="37" t="s">
        <v>74</v>
      </c>
      <c r="C424" s="1" t="s">
        <v>170</v>
      </c>
      <c r="D424" s="1" t="s">
        <v>75</v>
      </c>
      <c r="E424" s="1" t="s">
        <v>76</v>
      </c>
      <c r="F424" s="3">
        <v>43392.681898148148</v>
      </c>
      <c r="G424" s="3">
        <v>43983</v>
      </c>
      <c r="H424" s="1" t="s">
        <v>77</v>
      </c>
      <c r="I424" s="152">
        <v>590960233</v>
      </c>
      <c r="J424" s="152">
        <v>524930685</v>
      </c>
      <c r="K424" s="152">
        <v>543285588.31265438</v>
      </c>
      <c r="L424" s="152">
        <v>590960233</v>
      </c>
      <c r="M424" s="168">
        <v>9.1932681418300001E-3</v>
      </c>
      <c r="N424" s="168">
        <v>8.0000000591999992E-2</v>
      </c>
      <c r="O424" s="1" t="s">
        <v>78</v>
      </c>
      <c r="P424" s="153">
        <v>0.4477034037</v>
      </c>
      <c r="Q424" s="1"/>
      <c r="R424" s="154"/>
    </row>
    <row r="425" spans="2:18">
      <c r="B425" s="37" t="s">
        <v>74</v>
      </c>
      <c r="C425" s="1" t="s">
        <v>170</v>
      </c>
      <c r="D425" s="1" t="s">
        <v>75</v>
      </c>
      <c r="E425" s="1" t="s">
        <v>76</v>
      </c>
      <c r="F425" s="3">
        <v>43095.696550925924</v>
      </c>
      <c r="G425" s="3">
        <v>44193</v>
      </c>
      <c r="H425" s="1" t="s">
        <v>77</v>
      </c>
      <c r="I425" s="152">
        <v>613421027</v>
      </c>
      <c r="J425" s="152">
        <v>500500000</v>
      </c>
      <c r="K425" s="152">
        <v>510005783.07286358</v>
      </c>
      <c r="L425" s="152">
        <v>613421027</v>
      </c>
      <c r="M425" s="168">
        <v>8.3141229371799987E-3</v>
      </c>
      <c r="N425" s="168">
        <v>7.4992980010000002E-2</v>
      </c>
      <c r="O425" s="1" t="s">
        <v>78</v>
      </c>
      <c r="P425" s="153">
        <v>0.42027863409999999</v>
      </c>
      <c r="Q425" s="1"/>
      <c r="R425" s="154"/>
    </row>
    <row r="426" spans="2:18">
      <c r="B426" s="159" t="s">
        <v>74</v>
      </c>
      <c r="C426" s="121" t="s">
        <v>170</v>
      </c>
      <c r="D426" s="121" t="s">
        <v>75</v>
      </c>
      <c r="E426" s="121" t="s">
        <v>76</v>
      </c>
      <c r="F426" s="160">
        <v>43055.678587962961</v>
      </c>
      <c r="G426" s="160">
        <v>43983</v>
      </c>
      <c r="H426" s="121" t="s">
        <v>77</v>
      </c>
      <c r="I426" s="161">
        <v>636005233</v>
      </c>
      <c r="J426" s="161">
        <v>532155451</v>
      </c>
      <c r="K426" s="161">
        <v>543285588.40259027</v>
      </c>
      <c r="L426" s="161">
        <v>636005233</v>
      </c>
      <c r="M426" s="170">
        <v>8.5421559479899999E-3</v>
      </c>
      <c r="N426" s="170">
        <v>8.0000000427999998E-2</v>
      </c>
      <c r="O426" s="121" t="s">
        <v>78</v>
      </c>
      <c r="P426" s="162">
        <v>0.44770340380000001</v>
      </c>
      <c r="Q426" s="121"/>
      <c r="R426" s="163"/>
    </row>
    <row r="427" spans="2:18">
      <c r="B427" s="147" t="s">
        <v>74</v>
      </c>
      <c r="C427" s="132" t="s">
        <v>170</v>
      </c>
      <c r="D427" s="132" t="s">
        <v>75</v>
      </c>
      <c r="E427" s="132" t="s">
        <v>76</v>
      </c>
      <c r="F427" s="148">
        <v>43095.691168981481</v>
      </c>
      <c r="G427" s="148">
        <v>44193</v>
      </c>
      <c r="H427" s="132" t="s">
        <v>77</v>
      </c>
      <c r="I427" s="149">
        <v>613421027</v>
      </c>
      <c r="J427" s="149">
        <v>500500000</v>
      </c>
      <c r="K427" s="149">
        <v>510005783.07286358</v>
      </c>
      <c r="L427" s="149">
        <v>613421027</v>
      </c>
      <c r="M427" s="167">
        <v>8.3141229371799987E-3</v>
      </c>
      <c r="N427" s="167">
        <v>7.4992980010000002E-2</v>
      </c>
      <c r="O427" s="132" t="s">
        <v>78</v>
      </c>
      <c r="P427" s="150">
        <v>0.42027863409999999</v>
      </c>
      <c r="Q427" s="132"/>
      <c r="R427" s="151"/>
    </row>
    <row r="428" spans="2:18">
      <c r="B428" s="37" t="s">
        <v>74</v>
      </c>
      <c r="C428" s="1" t="s">
        <v>170</v>
      </c>
      <c r="D428" s="1" t="s">
        <v>75</v>
      </c>
      <c r="E428" s="1" t="s">
        <v>76</v>
      </c>
      <c r="F428" s="3">
        <v>43055.676134259258</v>
      </c>
      <c r="G428" s="3">
        <v>43983</v>
      </c>
      <c r="H428" s="1" t="s">
        <v>77</v>
      </c>
      <c r="I428" s="152">
        <v>636005233</v>
      </c>
      <c r="J428" s="152">
        <v>532155451</v>
      </c>
      <c r="K428" s="152">
        <v>543285588.40259027</v>
      </c>
      <c r="L428" s="152">
        <v>636005233</v>
      </c>
      <c r="M428" s="168">
        <v>8.5421559479899999E-3</v>
      </c>
      <c r="N428" s="168">
        <v>8.0000000427999998E-2</v>
      </c>
      <c r="O428" s="1" t="s">
        <v>78</v>
      </c>
      <c r="P428" s="153">
        <v>0.44770340380000001</v>
      </c>
      <c r="Q428" s="1"/>
      <c r="R428" s="154"/>
    </row>
    <row r="429" spans="2:18">
      <c r="B429" s="37" t="s">
        <v>74</v>
      </c>
      <c r="C429" s="1" t="s">
        <v>170</v>
      </c>
      <c r="D429" s="1" t="s">
        <v>75</v>
      </c>
      <c r="E429" s="1" t="s">
        <v>76</v>
      </c>
      <c r="F429" s="3">
        <v>43055.569097222222</v>
      </c>
      <c r="G429" s="3">
        <v>43999</v>
      </c>
      <c r="H429" s="1" t="s">
        <v>77</v>
      </c>
      <c r="I429" s="152">
        <v>635881822</v>
      </c>
      <c r="J429" s="152">
        <v>530251305</v>
      </c>
      <c r="K429" s="152">
        <v>541104643.89688003</v>
      </c>
      <c r="L429" s="152">
        <v>635881822</v>
      </c>
      <c r="M429" s="168">
        <v>8.5095158436000011E-3</v>
      </c>
      <c r="N429" s="168">
        <v>8.0007040645000013E-2</v>
      </c>
      <c r="O429" s="1" t="s">
        <v>78</v>
      </c>
      <c r="P429" s="153">
        <v>0.4459061607</v>
      </c>
      <c r="Q429" s="1"/>
      <c r="R429" s="154"/>
    </row>
    <row r="430" spans="2:18">
      <c r="B430" s="37" t="s">
        <v>74</v>
      </c>
      <c r="C430" s="1" t="s">
        <v>170</v>
      </c>
      <c r="D430" s="1" t="s">
        <v>75</v>
      </c>
      <c r="E430" s="1" t="s">
        <v>76</v>
      </c>
      <c r="F430" s="3">
        <v>43392.683599537035</v>
      </c>
      <c r="G430" s="3">
        <v>43983</v>
      </c>
      <c r="H430" s="1" t="s">
        <v>77</v>
      </c>
      <c r="I430" s="152">
        <v>590960233</v>
      </c>
      <c r="J430" s="152">
        <v>524930685</v>
      </c>
      <c r="K430" s="152">
        <v>543285588.31265438</v>
      </c>
      <c r="L430" s="152">
        <v>590960233</v>
      </c>
      <c r="M430" s="168">
        <v>9.1932681418300001E-3</v>
      </c>
      <c r="N430" s="168">
        <v>8.0000000591999992E-2</v>
      </c>
      <c r="O430" s="1" t="s">
        <v>78</v>
      </c>
      <c r="P430" s="153">
        <v>0.4477034037</v>
      </c>
      <c r="Q430" s="1"/>
      <c r="R430" s="154"/>
    </row>
    <row r="431" spans="2:18">
      <c r="B431" s="37" t="s">
        <v>74</v>
      </c>
      <c r="C431" s="1" t="s">
        <v>170</v>
      </c>
      <c r="D431" s="1" t="s">
        <v>75</v>
      </c>
      <c r="E431" s="1" t="s">
        <v>76</v>
      </c>
      <c r="F431" s="3">
        <v>43055.552071759259</v>
      </c>
      <c r="G431" s="3">
        <v>43955</v>
      </c>
      <c r="H431" s="1" t="s">
        <v>77</v>
      </c>
      <c r="I431" s="152">
        <v>635881822</v>
      </c>
      <c r="J431" s="152">
        <v>535186779</v>
      </c>
      <c r="K431" s="152">
        <v>546379695.44554865</v>
      </c>
      <c r="L431" s="152">
        <v>635881822</v>
      </c>
      <c r="M431" s="168">
        <v>8.5924723201999988E-3</v>
      </c>
      <c r="N431" s="168">
        <v>8.0000000633000001E-2</v>
      </c>
      <c r="O431" s="1" t="s">
        <v>78</v>
      </c>
      <c r="P431" s="153">
        <v>0.45025315339999999</v>
      </c>
      <c r="Q431" s="1"/>
      <c r="R431" s="154"/>
    </row>
    <row r="432" spans="2:18">
      <c r="B432" s="37" t="s">
        <v>74</v>
      </c>
      <c r="C432" s="1" t="s">
        <v>170</v>
      </c>
      <c r="D432" s="1" t="s">
        <v>75</v>
      </c>
      <c r="E432" s="1" t="s">
        <v>76</v>
      </c>
      <c r="F432" s="3">
        <v>43392.680567129632</v>
      </c>
      <c r="G432" s="3">
        <v>43983</v>
      </c>
      <c r="H432" s="1" t="s">
        <v>77</v>
      </c>
      <c r="I432" s="152">
        <v>590960233</v>
      </c>
      <c r="J432" s="152">
        <v>524930685</v>
      </c>
      <c r="K432" s="152">
        <v>543285588.31265438</v>
      </c>
      <c r="L432" s="152">
        <v>590960233</v>
      </c>
      <c r="M432" s="168">
        <v>9.1932681418300001E-3</v>
      </c>
      <c r="N432" s="168">
        <v>8.0000000591999992E-2</v>
      </c>
      <c r="O432" s="1" t="s">
        <v>78</v>
      </c>
      <c r="P432" s="153">
        <v>0.4477034037</v>
      </c>
      <c r="Q432" s="1"/>
      <c r="R432" s="154"/>
    </row>
    <row r="433" spans="2:18">
      <c r="B433" s="37" t="s">
        <v>74</v>
      </c>
      <c r="C433" s="1" t="s">
        <v>170</v>
      </c>
      <c r="D433" s="1" t="s">
        <v>75</v>
      </c>
      <c r="E433" s="1" t="s">
        <v>76</v>
      </c>
      <c r="F433" s="3">
        <v>43095.694120370375</v>
      </c>
      <c r="G433" s="3">
        <v>44193</v>
      </c>
      <c r="H433" s="1" t="s">
        <v>77</v>
      </c>
      <c r="I433" s="152">
        <v>613421027</v>
      </c>
      <c r="J433" s="152">
        <v>500500000</v>
      </c>
      <c r="K433" s="152">
        <v>510005783.07286358</v>
      </c>
      <c r="L433" s="152">
        <v>613421027</v>
      </c>
      <c r="M433" s="168">
        <v>8.3141229371799987E-3</v>
      </c>
      <c r="N433" s="168">
        <v>7.4992980010000002E-2</v>
      </c>
      <c r="O433" s="1" t="s">
        <v>78</v>
      </c>
      <c r="P433" s="153">
        <v>0.42027863409999999</v>
      </c>
      <c r="Q433" s="1"/>
      <c r="R433" s="154"/>
    </row>
    <row r="434" spans="2:18">
      <c r="B434" s="37" t="s">
        <v>74</v>
      </c>
      <c r="C434" s="1" t="s">
        <v>170</v>
      </c>
      <c r="D434" s="1" t="s">
        <v>75</v>
      </c>
      <c r="E434" s="1" t="s">
        <v>76</v>
      </c>
      <c r="F434" s="3">
        <v>43055.677604166667</v>
      </c>
      <c r="G434" s="3">
        <v>43983</v>
      </c>
      <c r="H434" s="1" t="s">
        <v>77</v>
      </c>
      <c r="I434" s="152">
        <v>636005233</v>
      </c>
      <c r="J434" s="152">
        <v>532155451</v>
      </c>
      <c r="K434" s="152">
        <v>543285588.40259027</v>
      </c>
      <c r="L434" s="152">
        <v>636005233</v>
      </c>
      <c r="M434" s="168">
        <v>8.5421559479899999E-3</v>
      </c>
      <c r="N434" s="168">
        <v>8.0000000427999998E-2</v>
      </c>
      <c r="O434" s="1" t="s">
        <v>78</v>
      </c>
      <c r="P434" s="153">
        <v>0.44770340380000001</v>
      </c>
      <c r="Q434" s="1"/>
      <c r="R434" s="154"/>
    </row>
    <row r="435" spans="2:18">
      <c r="B435" s="37" t="s">
        <v>74</v>
      </c>
      <c r="C435" s="1" t="s">
        <v>170</v>
      </c>
      <c r="D435" s="1" t="s">
        <v>75</v>
      </c>
      <c r="E435" s="1" t="s">
        <v>76</v>
      </c>
      <c r="F435" s="3">
        <v>43055.570474537039</v>
      </c>
      <c r="G435" s="3">
        <v>43999</v>
      </c>
      <c r="H435" s="1" t="s">
        <v>77</v>
      </c>
      <c r="I435" s="152">
        <v>635881822</v>
      </c>
      <c r="J435" s="152">
        <v>530251305</v>
      </c>
      <c r="K435" s="152">
        <v>541104643.89688003</v>
      </c>
      <c r="L435" s="152">
        <v>635881822</v>
      </c>
      <c r="M435" s="168">
        <v>8.5095158436000011E-3</v>
      </c>
      <c r="N435" s="168">
        <v>8.0007040645000013E-2</v>
      </c>
      <c r="O435" s="1" t="s">
        <v>78</v>
      </c>
      <c r="P435" s="153">
        <v>0.4459061607</v>
      </c>
      <c r="Q435" s="1"/>
      <c r="R435" s="154"/>
    </row>
    <row r="436" spans="2:18">
      <c r="B436" s="37" t="s">
        <v>74</v>
      </c>
      <c r="C436" s="1" t="s">
        <v>170</v>
      </c>
      <c r="D436" s="1" t="s">
        <v>75</v>
      </c>
      <c r="E436" s="1" t="s">
        <v>76</v>
      </c>
      <c r="F436" s="3">
        <v>43055.553587962961</v>
      </c>
      <c r="G436" s="3">
        <v>43955</v>
      </c>
      <c r="H436" s="1" t="s">
        <v>77</v>
      </c>
      <c r="I436" s="152">
        <v>635881822</v>
      </c>
      <c r="J436" s="152">
        <v>535186779</v>
      </c>
      <c r="K436" s="152">
        <v>546379695.44554865</v>
      </c>
      <c r="L436" s="152">
        <v>635881822</v>
      </c>
      <c r="M436" s="168">
        <v>8.5924723201999988E-3</v>
      </c>
      <c r="N436" s="168">
        <v>8.0000000633000001E-2</v>
      </c>
      <c r="O436" s="1" t="s">
        <v>78</v>
      </c>
      <c r="P436" s="153">
        <v>0.45025315339999999</v>
      </c>
      <c r="Q436" s="1"/>
      <c r="R436" s="154"/>
    </row>
    <row r="437" spans="2:18">
      <c r="B437" s="37" t="s">
        <v>74</v>
      </c>
      <c r="C437" s="1" t="s">
        <v>170</v>
      </c>
      <c r="D437" s="1" t="s">
        <v>75</v>
      </c>
      <c r="E437" s="1" t="s">
        <v>76</v>
      </c>
      <c r="F437" s="3">
        <v>43392.682245370372</v>
      </c>
      <c r="G437" s="3">
        <v>43983</v>
      </c>
      <c r="H437" s="1" t="s">
        <v>77</v>
      </c>
      <c r="I437" s="152">
        <v>590960233</v>
      </c>
      <c r="J437" s="152">
        <v>524930685</v>
      </c>
      <c r="K437" s="152">
        <v>543285588.31265438</v>
      </c>
      <c r="L437" s="152">
        <v>590960233</v>
      </c>
      <c r="M437" s="168">
        <v>9.1932681418300001E-3</v>
      </c>
      <c r="N437" s="168">
        <v>8.0000000591999992E-2</v>
      </c>
      <c r="O437" s="1" t="s">
        <v>78</v>
      </c>
      <c r="P437" s="153">
        <v>0.4477034037</v>
      </c>
      <c r="Q437" s="1"/>
      <c r="R437" s="154"/>
    </row>
    <row r="438" spans="2:18">
      <c r="B438" s="37" t="s">
        <v>74</v>
      </c>
      <c r="C438" s="1" t="s">
        <v>170</v>
      </c>
      <c r="D438" s="1" t="s">
        <v>75</v>
      </c>
      <c r="E438" s="1" t="s">
        <v>76</v>
      </c>
      <c r="F438" s="3">
        <v>43251.540162037039</v>
      </c>
      <c r="G438" s="3">
        <v>43999</v>
      </c>
      <c r="H438" s="1" t="s">
        <v>77</v>
      </c>
      <c r="I438" s="152">
        <v>635881822</v>
      </c>
      <c r="J438" s="152">
        <v>554977334</v>
      </c>
      <c r="K438" s="152">
        <v>542541789.06259751</v>
      </c>
      <c r="L438" s="152">
        <v>635881822</v>
      </c>
      <c r="M438" s="168">
        <v>8.5321166652699999E-3</v>
      </c>
      <c r="N438" s="168">
        <v>7.7468984396999993E-2</v>
      </c>
      <c r="O438" s="1" t="s">
        <v>78</v>
      </c>
      <c r="P438" s="153">
        <v>0.4470904637</v>
      </c>
      <c r="Q438" s="1"/>
      <c r="R438" s="154"/>
    </row>
    <row r="439" spans="2:18">
      <c r="B439" s="37" t="s">
        <v>74</v>
      </c>
      <c r="C439" s="1" t="s">
        <v>170</v>
      </c>
      <c r="D439" s="1" t="s">
        <v>75</v>
      </c>
      <c r="E439" s="1" t="s">
        <v>76</v>
      </c>
      <c r="F439" s="3">
        <v>43095.690324074079</v>
      </c>
      <c r="G439" s="3">
        <v>44193</v>
      </c>
      <c r="H439" s="1" t="s">
        <v>77</v>
      </c>
      <c r="I439" s="152">
        <v>613421027</v>
      </c>
      <c r="J439" s="152">
        <v>500500000</v>
      </c>
      <c r="K439" s="152">
        <v>510005783.07286358</v>
      </c>
      <c r="L439" s="152">
        <v>613421027</v>
      </c>
      <c r="M439" s="168">
        <v>8.3141229371799987E-3</v>
      </c>
      <c r="N439" s="168">
        <v>7.4992980010000002E-2</v>
      </c>
      <c r="O439" s="1" t="s">
        <v>78</v>
      </c>
      <c r="P439" s="153">
        <v>0.42027863409999999</v>
      </c>
      <c r="Q439" s="1"/>
      <c r="R439" s="154"/>
    </row>
    <row r="440" spans="2:18">
      <c r="B440" s="37" t="s">
        <v>74</v>
      </c>
      <c r="C440" s="1" t="s">
        <v>170</v>
      </c>
      <c r="D440" s="1" t="s">
        <v>75</v>
      </c>
      <c r="E440" s="1" t="s">
        <v>76</v>
      </c>
      <c r="F440" s="3">
        <v>43095.691574074073</v>
      </c>
      <c r="G440" s="3">
        <v>44193</v>
      </c>
      <c r="H440" s="1" t="s">
        <v>77</v>
      </c>
      <c r="I440" s="152">
        <v>613421027</v>
      </c>
      <c r="J440" s="152">
        <v>500500000</v>
      </c>
      <c r="K440" s="152">
        <v>510005783.07286358</v>
      </c>
      <c r="L440" s="152">
        <v>613421027</v>
      </c>
      <c r="M440" s="168">
        <v>8.3141229371799987E-3</v>
      </c>
      <c r="N440" s="168">
        <v>7.4992980010000002E-2</v>
      </c>
      <c r="O440" s="1" t="s">
        <v>78</v>
      </c>
      <c r="P440" s="153">
        <v>0.42027863409999999</v>
      </c>
      <c r="Q440" s="1"/>
      <c r="R440" s="154"/>
    </row>
    <row r="441" spans="2:18">
      <c r="B441" s="37" t="s">
        <v>74</v>
      </c>
      <c r="C441" s="1" t="s">
        <v>170</v>
      </c>
      <c r="D441" s="1" t="s">
        <v>75</v>
      </c>
      <c r="E441" s="1" t="s">
        <v>76</v>
      </c>
      <c r="F441" s="3">
        <v>43055.676631944443</v>
      </c>
      <c r="G441" s="3">
        <v>43983</v>
      </c>
      <c r="H441" s="1" t="s">
        <v>77</v>
      </c>
      <c r="I441" s="152">
        <v>636005233</v>
      </c>
      <c r="J441" s="152">
        <v>532155451</v>
      </c>
      <c r="K441" s="152">
        <v>543285588.40259027</v>
      </c>
      <c r="L441" s="152">
        <v>636005233</v>
      </c>
      <c r="M441" s="168">
        <v>8.5421559479899999E-3</v>
      </c>
      <c r="N441" s="168">
        <v>8.0000000427999998E-2</v>
      </c>
      <c r="O441" s="1" t="s">
        <v>78</v>
      </c>
      <c r="P441" s="153">
        <v>0.44770340380000001</v>
      </c>
      <c r="Q441" s="1"/>
      <c r="R441" s="154"/>
    </row>
    <row r="442" spans="2:18">
      <c r="B442" s="37" t="s">
        <v>74</v>
      </c>
      <c r="C442" s="1" t="s">
        <v>170</v>
      </c>
      <c r="D442" s="1" t="s">
        <v>75</v>
      </c>
      <c r="E442" s="1" t="s">
        <v>76</v>
      </c>
      <c r="F442" s="3">
        <v>43055.569421296299</v>
      </c>
      <c r="G442" s="3">
        <v>43999</v>
      </c>
      <c r="H442" s="1" t="s">
        <v>77</v>
      </c>
      <c r="I442" s="152">
        <v>635881822</v>
      </c>
      <c r="J442" s="152">
        <v>530251305</v>
      </c>
      <c r="K442" s="152">
        <v>541104643.89688003</v>
      </c>
      <c r="L442" s="152">
        <v>635881822</v>
      </c>
      <c r="M442" s="168">
        <v>8.5095158436000011E-3</v>
      </c>
      <c r="N442" s="168">
        <v>8.0007040645000013E-2</v>
      </c>
      <c r="O442" s="1" t="s">
        <v>78</v>
      </c>
      <c r="P442" s="153">
        <v>0.4459061607</v>
      </c>
      <c r="Q442" s="1"/>
      <c r="R442" s="154"/>
    </row>
    <row r="443" spans="2:18">
      <c r="B443" s="37" t="s">
        <v>74</v>
      </c>
      <c r="C443" s="1" t="s">
        <v>170</v>
      </c>
      <c r="D443" s="1" t="s">
        <v>75</v>
      </c>
      <c r="E443" s="1" t="s">
        <v>76</v>
      </c>
      <c r="F443" s="3">
        <v>43392.684062500004</v>
      </c>
      <c r="G443" s="3">
        <v>43983</v>
      </c>
      <c r="H443" s="1" t="s">
        <v>77</v>
      </c>
      <c r="I443" s="152">
        <v>590960233</v>
      </c>
      <c r="J443" s="152">
        <v>524930685</v>
      </c>
      <c r="K443" s="152">
        <v>543285588.31265438</v>
      </c>
      <c r="L443" s="152">
        <v>590960233</v>
      </c>
      <c r="M443" s="168">
        <v>9.1932681418300001E-3</v>
      </c>
      <c r="N443" s="168">
        <v>8.0000000591999992E-2</v>
      </c>
      <c r="O443" s="1" t="s">
        <v>78</v>
      </c>
      <c r="P443" s="153">
        <v>0.4477034037</v>
      </c>
      <c r="Q443" s="1"/>
      <c r="R443" s="154"/>
    </row>
    <row r="444" spans="2:18">
      <c r="B444" s="37" t="s">
        <v>74</v>
      </c>
      <c r="C444" s="1" t="s">
        <v>170</v>
      </c>
      <c r="D444" s="1" t="s">
        <v>75</v>
      </c>
      <c r="E444" s="1" t="s">
        <v>76</v>
      </c>
      <c r="F444" s="3">
        <v>43055.552500000005</v>
      </c>
      <c r="G444" s="3">
        <v>43955</v>
      </c>
      <c r="H444" s="1" t="s">
        <v>77</v>
      </c>
      <c r="I444" s="152">
        <v>635881822</v>
      </c>
      <c r="J444" s="152">
        <v>535186779</v>
      </c>
      <c r="K444" s="152">
        <v>546379695.44554865</v>
      </c>
      <c r="L444" s="152">
        <v>635881822</v>
      </c>
      <c r="M444" s="168">
        <v>8.5924723201999988E-3</v>
      </c>
      <c r="N444" s="168">
        <v>8.0000000633000001E-2</v>
      </c>
      <c r="O444" s="1" t="s">
        <v>78</v>
      </c>
      <c r="P444" s="153">
        <v>0.45025315339999999</v>
      </c>
      <c r="Q444" s="1"/>
      <c r="R444" s="154"/>
    </row>
    <row r="445" spans="2:18">
      <c r="B445" s="37" t="s">
        <v>74</v>
      </c>
      <c r="C445" s="1" t="s">
        <v>170</v>
      </c>
      <c r="D445" s="1" t="s">
        <v>75</v>
      </c>
      <c r="E445" s="1" t="s">
        <v>76</v>
      </c>
      <c r="F445" s="3">
        <v>43392.681030092594</v>
      </c>
      <c r="G445" s="3">
        <v>43983</v>
      </c>
      <c r="H445" s="1" t="s">
        <v>77</v>
      </c>
      <c r="I445" s="152">
        <v>590960233</v>
      </c>
      <c r="J445" s="152">
        <v>524930685</v>
      </c>
      <c r="K445" s="152">
        <v>543285588.31265438</v>
      </c>
      <c r="L445" s="152">
        <v>590960233</v>
      </c>
      <c r="M445" s="168">
        <v>9.1932681418300001E-3</v>
      </c>
      <c r="N445" s="168">
        <v>8.0000000591999992E-2</v>
      </c>
      <c r="O445" s="1" t="s">
        <v>78</v>
      </c>
      <c r="P445" s="153">
        <v>0.4477034037</v>
      </c>
      <c r="Q445" s="1"/>
      <c r="R445" s="154"/>
    </row>
    <row r="446" spans="2:18">
      <c r="B446" s="37" t="s">
        <v>74</v>
      </c>
      <c r="C446" s="1" t="s">
        <v>170</v>
      </c>
      <c r="D446" s="1" t="s">
        <v>75</v>
      </c>
      <c r="E446" s="1" t="s">
        <v>76</v>
      </c>
      <c r="F446" s="3">
        <v>43095.694641203707</v>
      </c>
      <c r="G446" s="3">
        <v>44193</v>
      </c>
      <c r="H446" s="1" t="s">
        <v>77</v>
      </c>
      <c r="I446" s="152">
        <v>613421027</v>
      </c>
      <c r="J446" s="152">
        <v>500500000</v>
      </c>
      <c r="K446" s="152">
        <v>510005783.07286358</v>
      </c>
      <c r="L446" s="152">
        <v>613421027</v>
      </c>
      <c r="M446" s="168">
        <v>8.3141229371799987E-3</v>
      </c>
      <c r="N446" s="168">
        <v>7.4992980010000002E-2</v>
      </c>
      <c r="O446" s="1" t="s">
        <v>78</v>
      </c>
      <c r="P446" s="153">
        <v>0.42027863409999999</v>
      </c>
      <c r="Q446" s="1"/>
      <c r="R446" s="154"/>
    </row>
    <row r="447" spans="2:18">
      <c r="B447" s="37" t="s">
        <v>74</v>
      </c>
      <c r="C447" s="1" t="s">
        <v>170</v>
      </c>
      <c r="D447" s="1" t="s">
        <v>75</v>
      </c>
      <c r="E447" s="1" t="s">
        <v>76</v>
      </c>
      <c r="F447" s="3">
        <v>43055.677893518514</v>
      </c>
      <c r="G447" s="3">
        <v>43983</v>
      </c>
      <c r="H447" s="1" t="s">
        <v>77</v>
      </c>
      <c r="I447" s="152">
        <v>636005233</v>
      </c>
      <c r="J447" s="152">
        <v>532155451</v>
      </c>
      <c r="K447" s="152">
        <v>543285588.40259027</v>
      </c>
      <c r="L447" s="152">
        <v>636005233</v>
      </c>
      <c r="M447" s="168">
        <v>8.5421559479899999E-3</v>
      </c>
      <c r="N447" s="168">
        <v>8.0000000427999998E-2</v>
      </c>
      <c r="O447" s="1" t="s">
        <v>78</v>
      </c>
      <c r="P447" s="153">
        <v>0.44770340380000001</v>
      </c>
      <c r="Q447" s="1"/>
      <c r="R447" s="154"/>
    </row>
    <row r="448" spans="2:18">
      <c r="B448" s="37" t="s">
        <v>74</v>
      </c>
      <c r="C448" s="1" t="s">
        <v>170</v>
      </c>
      <c r="D448" s="1" t="s">
        <v>75</v>
      </c>
      <c r="E448" s="1" t="s">
        <v>76</v>
      </c>
      <c r="F448" s="3">
        <v>43055.674907407403</v>
      </c>
      <c r="G448" s="3">
        <v>43983</v>
      </c>
      <c r="H448" s="1" t="s">
        <v>77</v>
      </c>
      <c r="I448" s="152">
        <v>636005233</v>
      </c>
      <c r="J448" s="152">
        <v>532155451</v>
      </c>
      <c r="K448" s="152">
        <v>543285588.40259027</v>
      </c>
      <c r="L448" s="152">
        <v>636005233</v>
      </c>
      <c r="M448" s="168">
        <v>8.5421559479899999E-3</v>
      </c>
      <c r="N448" s="168">
        <v>8.0000000427999998E-2</v>
      </c>
      <c r="O448" s="1" t="s">
        <v>78</v>
      </c>
      <c r="P448" s="153">
        <v>0.44770340380000001</v>
      </c>
      <c r="Q448" s="1"/>
      <c r="R448" s="154"/>
    </row>
    <row r="449" spans="2:18">
      <c r="B449" s="37" t="s">
        <v>74</v>
      </c>
      <c r="C449" s="1" t="s">
        <v>170</v>
      </c>
      <c r="D449" s="1" t="s">
        <v>75</v>
      </c>
      <c r="E449" s="1" t="s">
        <v>76</v>
      </c>
      <c r="F449" s="3">
        <v>43055.553946759261</v>
      </c>
      <c r="G449" s="3">
        <v>43955</v>
      </c>
      <c r="H449" s="1" t="s">
        <v>77</v>
      </c>
      <c r="I449" s="152">
        <v>635881822</v>
      </c>
      <c r="J449" s="152">
        <v>535186779</v>
      </c>
      <c r="K449" s="152">
        <v>546379695.44554865</v>
      </c>
      <c r="L449" s="152">
        <v>635881822</v>
      </c>
      <c r="M449" s="168">
        <v>8.5924723201999988E-3</v>
      </c>
      <c r="N449" s="168">
        <v>8.0000000633000001E-2</v>
      </c>
      <c r="O449" s="1" t="s">
        <v>78</v>
      </c>
      <c r="P449" s="153">
        <v>0.45025315339999999</v>
      </c>
      <c r="Q449" s="1"/>
      <c r="R449" s="154"/>
    </row>
    <row r="450" spans="2:18">
      <c r="B450" s="37" t="s">
        <v>74</v>
      </c>
      <c r="C450" s="1" t="s">
        <v>170</v>
      </c>
      <c r="D450" s="1" t="s">
        <v>75</v>
      </c>
      <c r="E450" s="1" t="s">
        <v>76</v>
      </c>
      <c r="F450" s="3">
        <v>43392.682638888888</v>
      </c>
      <c r="G450" s="3">
        <v>43983</v>
      </c>
      <c r="H450" s="1" t="s">
        <v>77</v>
      </c>
      <c r="I450" s="152">
        <v>590960233</v>
      </c>
      <c r="J450" s="152">
        <v>524930685</v>
      </c>
      <c r="K450" s="152">
        <v>543285588.31265438</v>
      </c>
      <c r="L450" s="152">
        <v>590960233</v>
      </c>
      <c r="M450" s="168">
        <v>9.1932681418300001E-3</v>
      </c>
      <c r="N450" s="168">
        <v>8.0000000591999992E-2</v>
      </c>
      <c r="O450" s="1" t="s">
        <v>78</v>
      </c>
      <c r="P450" s="153">
        <v>0.4477034037</v>
      </c>
      <c r="Q450" s="1"/>
      <c r="R450" s="154"/>
    </row>
    <row r="451" spans="2:18">
      <c r="B451" s="37" t="s">
        <v>74</v>
      </c>
      <c r="C451" s="1" t="s">
        <v>170</v>
      </c>
      <c r="D451" s="1" t="s">
        <v>75</v>
      </c>
      <c r="E451" s="1" t="s">
        <v>76</v>
      </c>
      <c r="F451" s="3">
        <v>43055.551099537042</v>
      </c>
      <c r="G451" s="3">
        <v>43955</v>
      </c>
      <c r="H451" s="1" t="s">
        <v>77</v>
      </c>
      <c r="I451" s="152">
        <v>635881822</v>
      </c>
      <c r="J451" s="152">
        <v>535186779</v>
      </c>
      <c r="K451" s="152">
        <v>546379695.44554865</v>
      </c>
      <c r="L451" s="152">
        <v>635881822</v>
      </c>
      <c r="M451" s="168">
        <v>8.5924723201999988E-3</v>
      </c>
      <c r="N451" s="168">
        <v>8.0000000633000001E-2</v>
      </c>
      <c r="O451" s="1" t="s">
        <v>78</v>
      </c>
      <c r="P451" s="153">
        <v>0.45025315339999999</v>
      </c>
      <c r="Q451" s="1"/>
      <c r="R451" s="154"/>
    </row>
    <row r="452" spans="2:18">
      <c r="B452" s="37" t="s">
        <v>74</v>
      </c>
      <c r="C452" s="1" t="s">
        <v>170</v>
      </c>
      <c r="D452" s="1" t="s">
        <v>75</v>
      </c>
      <c r="E452" s="1" t="s">
        <v>76</v>
      </c>
      <c r="F452" s="3">
        <v>43251.540532407409</v>
      </c>
      <c r="G452" s="3">
        <v>43999</v>
      </c>
      <c r="H452" s="1" t="s">
        <v>77</v>
      </c>
      <c r="I452" s="152">
        <v>635881822</v>
      </c>
      <c r="J452" s="152">
        <v>554977334</v>
      </c>
      <c r="K452" s="152">
        <v>542541789.06259751</v>
      </c>
      <c r="L452" s="152">
        <v>635881822</v>
      </c>
      <c r="M452" s="168">
        <v>8.5321166652699999E-3</v>
      </c>
      <c r="N452" s="168">
        <v>7.7468984396999993E-2</v>
      </c>
      <c r="O452" s="1" t="s">
        <v>78</v>
      </c>
      <c r="P452" s="153">
        <v>0.4470904637</v>
      </c>
      <c r="Q452" s="1"/>
      <c r="R452" s="154"/>
    </row>
    <row r="453" spans="2:18">
      <c r="B453" s="37" t="s">
        <v>74</v>
      </c>
      <c r="C453" s="1" t="s">
        <v>170</v>
      </c>
      <c r="D453" s="1" t="s">
        <v>75</v>
      </c>
      <c r="E453" s="1" t="s">
        <v>76</v>
      </c>
      <c r="F453" s="3">
        <v>43095.692893518513</v>
      </c>
      <c r="G453" s="3">
        <v>44193</v>
      </c>
      <c r="H453" s="1" t="s">
        <v>77</v>
      </c>
      <c r="I453" s="152">
        <v>613421027</v>
      </c>
      <c r="J453" s="152">
        <v>500500000</v>
      </c>
      <c r="K453" s="152">
        <v>510005783.07286358</v>
      </c>
      <c r="L453" s="152">
        <v>613421027</v>
      </c>
      <c r="M453" s="168">
        <v>8.3141229371799987E-3</v>
      </c>
      <c r="N453" s="168">
        <v>7.4992980010000002E-2</v>
      </c>
      <c r="O453" s="1" t="s">
        <v>78</v>
      </c>
      <c r="P453" s="153">
        <v>0.42027863409999999</v>
      </c>
      <c r="Q453" s="1"/>
      <c r="R453" s="154"/>
    </row>
    <row r="454" spans="2:18">
      <c r="B454" s="37" t="s">
        <v>74</v>
      </c>
      <c r="C454" s="1" t="s">
        <v>170</v>
      </c>
      <c r="D454" s="1" t="s">
        <v>75</v>
      </c>
      <c r="E454" s="1" t="s">
        <v>76</v>
      </c>
      <c r="F454" s="3">
        <v>43055.676979166667</v>
      </c>
      <c r="G454" s="3">
        <v>43983</v>
      </c>
      <c r="H454" s="1" t="s">
        <v>77</v>
      </c>
      <c r="I454" s="152">
        <v>636005233</v>
      </c>
      <c r="J454" s="152">
        <v>532155451</v>
      </c>
      <c r="K454" s="152">
        <v>543285588.40259027</v>
      </c>
      <c r="L454" s="152">
        <v>636005233</v>
      </c>
      <c r="M454" s="168">
        <v>8.5421559479899999E-3</v>
      </c>
      <c r="N454" s="168">
        <v>8.0000000427999998E-2</v>
      </c>
      <c r="O454" s="1" t="s">
        <v>78</v>
      </c>
      <c r="P454" s="153">
        <v>0.44770340380000001</v>
      </c>
      <c r="Q454" s="1"/>
      <c r="R454" s="154"/>
    </row>
    <row r="455" spans="2:18">
      <c r="B455" s="37" t="s">
        <v>74</v>
      </c>
      <c r="C455" s="1" t="s">
        <v>170</v>
      </c>
      <c r="D455" s="1" t="s">
        <v>75</v>
      </c>
      <c r="E455" s="1" t="s">
        <v>76</v>
      </c>
      <c r="F455" s="3">
        <v>43055.569699074069</v>
      </c>
      <c r="G455" s="3">
        <v>43999</v>
      </c>
      <c r="H455" s="1" t="s">
        <v>77</v>
      </c>
      <c r="I455" s="152">
        <v>635881822</v>
      </c>
      <c r="J455" s="152">
        <v>530251305</v>
      </c>
      <c r="K455" s="152">
        <v>541104643.89688003</v>
      </c>
      <c r="L455" s="152">
        <v>635881822</v>
      </c>
      <c r="M455" s="168">
        <v>8.5095158436000011E-3</v>
      </c>
      <c r="N455" s="168">
        <v>8.0007040645000013E-2</v>
      </c>
      <c r="O455" s="1" t="s">
        <v>78</v>
      </c>
      <c r="P455" s="153">
        <v>0.4459061607</v>
      </c>
      <c r="Q455" s="1"/>
      <c r="R455" s="154"/>
    </row>
    <row r="456" spans="2:18">
      <c r="B456" s="37" t="s">
        <v>74</v>
      </c>
      <c r="C456" s="1" t="s">
        <v>170</v>
      </c>
      <c r="D456" s="1" t="s">
        <v>75</v>
      </c>
      <c r="E456" s="1" t="s">
        <v>76</v>
      </c>
      <c r="F456" s="3">
        <v>43410.652638888889</v>
      </c>
      <c r="G456" s="3">
        <v>43983</v>
      </c>
      <c r="H456" s="1" t="s">
        <v>77</v>
      </c>
      <c r="I456" s="152">
        <v>590960233</v>
      </c>
      <c r="J456" s="152">
        <v>526926759</v>
      </c>
      <c r="K456" s="152">
        <v>543285587.99935508</v>
      </c>
      <c r="L456" s="152">
        <v>590960233</v>
      </c>
      <c r="M456" s="168">
        <v>9.1932681365300001E-3</v>
      </c>
      <c r="N456" s="168">
        <v>8.0000001163000004E-2</v>
      </c>
      <c r="O456" s="1" t="s">
        <v>78</v>
      </c>
      <c r="P456" s="153">
        <v>0.44770340339999998</v>
      </c>
      <c r="Q456" s="1"/>
      <c r="R456" s="154"/>
    </row>
    <row r="457" spans="2:18">
      <c r="B457" s="37" t="s">
        <v>74</v>
      </c>
      <c r="C457" s="1" t="s">
        <v>170</v>
      </c>
      <c r="D457" s="1" t="s">
        <v>75</v>
      </c>
      <c r="E457" s="1" t="s">
        <v>76</v>
      </c>
      <c r="F457" s="3">
        <v>43055.552858796298</v>
      </c>
      <c r="G457" s="3">
        <v>43955</v>
      </c>
      <c r="H457" s="1" t="s">
        <v>77</v>
      </c>
      <c r="I457" s="152">
        <v>635881822</v>
      </c>
      <c r="J457" s="152">
        <v>535186779</v>
      </c>
      <c r="K457" s="152">
        <v>546379695.44554865</v>
      </c>
      <c r="L457" s="152">
        <v>635881822</v>
      </c>
      <c r="M457" s="168">
        <v>8.5924723201999988E-3</v>
      </c>
      <c r="N457" s="168">
        <v>8.0000000633000001E-2</v>
      </c>
      <c r="O457" s="1" t="s">
        <v>78</v>
      </c>
      <c r="P457" s="153">
        <v>0.45025315339999999</v>
      </c>
      <c r="Q457" s="1"/>
      <c r="R457" s="154"/>
    </row>
    <row r="458" spans="2:18">
      <c r="B458" s="37" t="s">
        <v>74</v>
      </c>
      <c r="C458" s="1" t="s">
        <v>170</v>
      </c>
      <c r="D458" s="1" t="s">
        <v>75</v>
      </c>
      <c r="E458" s="1" t="s">
        <v>76</v>
      </c>
      <c r="F458" s="3">
        <v>43392.681493055556</v>
      </c>
      <c r="G458" s="3">
        <v>43983</v>
      </c>
      <c r="H458" s="1" t="s">
        <v>77</v>
      </c>
      <c r="I458" s="152">
        <v>590960233</v>
      </c>
      <c r="J458" s="152">
        <v>524930685</v>
      </c>
      <c r="K458" s="152">
        <v>543285588.31265438</v>
      </c>
      <c r="L458" s="152">
        <v>590960233</v>
      </c>
      <c r="M458" s="168">
        <v>9.1932681418300001E-3</v>
      </c>
      <c r="N458" s="168">
        <v>8.0000000591999992E-2</v>
      </c>
      <c r="O458" s="1" t="s">
        <v>78</v>
      </c>
      <c r="P458" s="153">
        <v>0.4477034037</v>
      </c>
      <c r="Q458" s="1"/>
      <c r="R458" s="154"/>
    </row>
    <row r="459" spans="2:18">
      <c r="B459" s="37" t="s">
        <v>74</v>
      </c>
      <c r="C459" s="1" t="s">
        <v>170</v>
      </c>
      <c r="D459" s="1" t="s">
        <v>75</v>
      </c>
      <c r="E459" s="1" t="s">
        <v>76</v>
      </c>
      <c r="F459" s="3">
        <v>43095.695428240739</v>
      </c>
      <c r="G459" s="3">
        <v>44193</v>
      </c>
      <c r="H459" s="1" t="s">
        <v>77</v>
      </c>
      <c r="I459" s="152">
        <v>613421027</v>
      </c>
      <c r="J459" s="152">
        <v>500500000</v>
      </c>
      <c r="K459" s="152">
        <v>510005783.07286358</v>
      </c>
      <c r="L459" s="152">
        <v>613421027</v>
      </c>
      <c r="M459" s="168">
        <v>8.3141229371799987E-3</v>
      </c>
      <c r="N459" s="168">
        <v>7.4992980010000002E-2</v>
      </c>
      <c r="O459" s="1" t="s">
        <v>78</v>
      </c>
      <c r="P459" s="153">
        <v>0.42027863409999999</v>
      </c>
      <c r="Q459" s="1"/>
      <c r="R459" s="154"/>
    </row>
    <row r="460" spans="2:18">
      <c r="B460" s="37" t="s">
        <v>74</v>
      </c>
      <c r="C460" s="1" t="s">
        <v>170</v>
      </c>
      <c r="D460" s="1" t="s">
        <v>75</v>
      </c>
      <c r="E460" s="1" t="s">
        <v>76</v>
      </c>
      <c r="F460" s="3">
        <v>43055.678240740745</v>
      </c>
      <c r="G460" s="3">
        <v>43983</v>
      </c>
      <c r="H460" s="1" t="s">
        <v>77</v>
      </c>
      <c r="I460" s="152">
        <v>636005233</v>
      </c>
      <c r="J460" s="152">
        <v>532155451</v>
      </c>
      <c r="K460" s="152">
        <v>543285588.40259027</v>
      </c>
      <c r="L460" s="152">
        <v>636005233</v>
      </c>
      <c r="M460" s="168">
        <v>8.5421559479899999E-3</v>
      </c>
      <c r="N460" s="168">
        <v>8.0000000427999998E-2</v>
      </c>
      <c r="O460" s="1" t="s">
        <v>78</v>
      </c>
      <c r="P460" s="153">
        <v>0.44770340380000001</v>
      </c>
      <c r="Q460" s="1"/>
      <c r="R460" s="154"/>
    </row>
    <row r="461" spans="2:18">
      <c r="B461" s="37" t="s">
        <v>74</v>
      </c>
      <c r="C461" s="1" t="s">
        <v>170</v>
      </c>
      <c r="D461" s="1" t="s">
        <v>75</v>
      </c>
      <c r="E461" s="1" t="s">
        <v>76</v>
      </c>
      <c r="F461" s="3">
        <v>43095.690717592588</v>
      </c>
      <c r="G461" s="3">
        <v>44193</v>
      </c>
      <c r="H461" s="1" t="s">
        <v>77</v>
      </c>
      <c r="I461" s="152">
        <v>613421027</v>
      </c>
      <c r="J461" s="152">
        <v>500500000</v>
      </c>
      <c r="K461" s="152">
        <v>510005783.07286358</v>
      </c>
      <c r="L461" s="152">
        <v>613421027</v>
      </c>
      <c r="M461" s="168">
        <v>8.3141229371799987E-3</v>
      </c>
      <c r="N461" s="168">
        <v>7.4992980010000002E-2</v>
      </c>
      <c r="O461" s="1" t="s">
        <v>78</v>
      </c>
      <c r="P461" s="153">
        <v>0.42027863409999999</v>
      </c>
      <c r="Q461" s="1"/>
      <c r="R461" s="154"/>
    </row>
    <row r="462" spans="2:18">
      <c r="B462" s="37" t="s">
        <v>74</v>
      </c>
      <c r="C462" s="1" t="s">
        <v>170</v>
      </c>
      <c r="D462" s="1" t="s">
        <v>75</v>
      </c>
      <c r="E462" s="1" t="s">
        <v>76</v>
      </c>
      <c r="F462" s="3">
        <v>43055.67569444445</v>
      </c>
      <c r="G462" s="3">
        <v>43983</v>
      </c>
      <c r="H462" s="1" t="s">
        <v>77</v>
      </c>
      <c r="I462" s="152">
        <v>636005233</v>
      </c>
      <c r="J462" s="152">
        <v>532155451</v>
      </c>
      <c r="K462" s="152">
        <v>543285588.40259027</v>
      </c>
      <c r="L462" s="152">
        <v>636005233</v>
      </c>
      <c r="M462" s="168">
        <v>8.5421559479899999E-3</v>
      </c>
      <c r="N462" s="168">
        <v>8.0000000427999998E-2</v>
      </c>
      <c r="O462" s="1" t="s">
        <v>78</v>
      </c>
      <c r="P462" s="153">
        <v>0.44770340380000001</v>
      </c>
      <c r="Q462" s="1"/>
      <c r="R462" s="154"/>
    </row>
    <row r="463" spans="2:18">
      <c r="B463" s="37" t="s">
        <v>74</v>
      </c>
      <c r="C463" s="1" t="s">
        <v>170</v>
      </c>
      <c r="D463" s="1" t="s">
        <v>75</v>
      </c>
      <c r="E463" s="1" t="s">
        <v>76</v>
      </c>
      <c r="F463" s="3">
        <v>43055.56868055556</v>
      </c>
      <c r="G463" s="3">
        <v>43999</v>
      </c>
      <c r="H463" s="1" t="s">
        <v>77</v>
      </c>
      <c r="I463" s="152">
        <v>635881822</v>
      </c>
      <c r="J463" s="152">
        <v>530251305</v>
      </c>
      <c r="K463" s="152">
        <v>541104643.89688003</v>
      </c>
      <c r="L463" s="152">
        <v>635881822</v>
      </c>
      <c r="M463" s="168">
        <v>8.5095158436000011E-3</v>
      </c>
      <c r="N463" s="168">
        <v>8.0007040645000013E-2</v>
      </c>
      <c r="O463" s="1" t="s">
        <v>78</v>
      </c>
      <c r="P463" s="153">
        <v>0.4459061607</v>
      </c>
      <c r="Q463" s="1"/>
      <c r="R463" s="154"/>
    </row>
    <row r="464" spans="2:18">
      <c r="B464" s="37" t="s">
        <v>74</v>
      </c>
      <c r="C464" s="1" t="s">
        <v>170</v>
      </c>
      <c r="D464" s="1" t="s">
        <v>75</v>
      </c>
      <c r="E464" s="1" t="s">
        <v>76</v>
      </c>
      <c r="F464" s="3">
        <v>43392.68304398148</v>
      </c>
      <c r="G464" s="3">
        <v>43983</v>
      </c>
      <c r="H464" s="1" t="s">
        <v>77</v>
      </c>
      <c r="I464" s="152">
        <v>590960233</v>
      </c>
      <c r="J464" s="152">
        <v>524930685</v>
      </c>
      <c r="K464" s="152">
        <v>543285588.31265438</v>
      </c>
      <c r="L464" s="152">
        <v>590960233</v>
      </c>
      <c r="M464" s="168">
        <v>9.1932681418300001E-3</v>
      </c>
      <c r="N464" s="168">
        <v>8.0000000591999992E-2</v>
      </c>
      <c r="O464" s="1" t="s">
        <v>78</v>
      </c>
      <c r="P464" s="153">
        <v>0.4477034037</v>
      </c>
      <c r="Q464" s="1"/>
      <c r="R464" s="154"/>
    </row>
    <row r="465" spans="2:18">
      <c r="B465" s="37" t="s">
        <v>74</v>
      </c>
      <c r="C465" s="1" t="s">
        <v>170</v>
      </c>
      <c r="D465" s="1" t="s">
        <v>75</v>
      </c>
      <c r="E465" s="1" t="s">
        <v>76</v>
      </c>
      <c r="F465" s="3">
        <v>43055.551678240736</v>
      </c>
      <c r="G465" s="3">
        <v>43955</v>
      </c>
      <c r="H465" s="1" t="s">
        <v>77</v>
      </c>
      <c r="I465" s="152">
        <v>635881822</v>
      </c>
      <c r="J465" s="152">
        <v>535186779</v>
      </c>
      <c r="K465" s="152">
        <v>546379695.44554865</v>
      </c>
      <c r="L465" s="152">
        <v>635881822</v>
      </c>
      <c r="M465" s="168">
        <v>8.5924723201999988E-3</v>
      </c>
      <c r="N465" s="168">
        <v>8.0000000633000001E-2</v>
      </c>
      <c r="O465" s="1" t="s">
        <v>78</v>
      </c>
      <c r="P465" s="153">
        <v>0.45025315339999999</v>
      </c>
      <c r="Q465" s="1"/>
      <c r="R465" s="154"/>
    </row>
    <row r="466" spans="2:18">
      <c r="B466" s="37" t="s">
        <v>74</v>
      </c>
      <c r="C466" s="1" t="s">
        <v>170</v>
      </c>
      <c r="D466" s="1" t="s">
        <v>75</v>
      </c>
      <c r="E466" s="1" t="s">
        <v>76</v>
      </c>
      <c r="F466" s="3">
        <v>43251.541342592594</v>
      </c>
      <c r="G466" s="3">
        <v>43999</v>
      </c>
      <c r="H466" s="1" t="s">
        <v>77</v>
      </c>
      <c r="I466" s="152">
        <v>635881822</v>
      </c>
      <c r="J466" s="152">
        <v>554977334</v>
      </c>
      <c r="K466" s="152">
        <v>542541789.06259751</v>
      </c>
      <c r="L466" s="152">
        <v>635881822</v>
      </c>
      <c r="M466" s="168">
        <v>8.5321166652699999E-3</v>
      </c>
      <c r="N466" s="168">
        <v>7.7468984396999993E-2</v>
      </c>
      <c r="O466" s="1" t="s">
        <v>78</v>
      </c>
      <c r="P466" s="153">
        <v>0.4470904637</v>
      </c>
      <c r="Q466" s="1"/>
      <c r="R466" s="154"/>
    </row>
    <row r="467" spans="2:18">
      <c r="B467" s="37" t="s">
        <v>74</v>
      </c>
      <c r="C467" s="1" t="s">
        <v>170</v>
      </c>
      <c r="D467" s="1" t="s">
        <v>75</v>
      </c>
      <c r="E467" s="1" t="s">
        <v>76</v>
      </c>
      <c r="F467" s="3">
        <v>43095.693726851852</v>
      </c>
      <c r="G467" s="3">
        <v>44193</v>
      </c>
      <c r="H467" s="1" t="s">
        <v>77</v>
      </c>
      <c r="I467" s="152">
        <v>613421027</v>
      </c>
      <c r="J467" s="152">
        <v>500500000</v>
      </c>
      <c r="K467" s="152">
        <v>510005783.07286358</v>
      </c>
      <c r="L467" s="152">
        <v>613421027</v>
      </c>
      <c r="M467" s="168">
        <v>8.3141229371799987E-3</v>
      </c>
      <c r="N467" s="168">
        <v>7.4992980010000002E-2</v>
      </c>
      <c r="O467" s="1" t="s">
        <v>78</v>
      </c>
      <c r="P467" s="153">
        <v>0.42027863409999999</v>
      </c>
      <c r="Q467" s="1"/>
      <c r="R467" s="154"/>
    </row>
    <row r="468" spans="2:18">
      <c r="B468" s="37" t="s">
        <v>74</v>
      </c>
      <c r="C468" s="1" t="s">
        <v>170</v>
      </c>
      <c r="D468" s="1" t="s">
        <v>75</v>
      </c>
      <c r="E468" s="1" t="s">
        <v>76</v>
      </c>
      <c r="F468" s="3">
        <v>43055.67732638889</v>
      </c>
      <c r="G468" s="3">
        <v>43983</v>
      </c>
      <c r="H468" s="1" t="s">
        <v>77</v>
      </c>
      <c r="I468" s="152">
        <v>636005233</v>
      </c>
      <c r="J468" s="152">
        <v>532155451</v>
      </c>
      <c r="K468" s="152">
        <v>543285588.40259027</v>
      </c>
      <c r="L468" s="152">
        <v>636005233</v>
      </c>
      <c r="M468" s="168">
        <v>8.5421559479899999E-3</v>
      </c>
      <c r="N468" s="168">
        <v>8.0000000427999998E-2</v>
      </c>
      <c r="O468" s="1" t="s">
        <v>78</v>
      </c>
      <c r="P468" s="153">
        <v>0.44770340380000001</v>
      </c>
      <c r="Q468" s="1"/>
      <c r="R468" s="154"/>
    </row>
    <row r="469" spans="2:18">
      <c r="B469" s="37" t="s">
        <v>74</v>
      </c>
      <c r="C469" s="1" t="s">
        <v>170</v>
      </c>
      <c r="D469" s="1" t="s">
        <v>75</v>
      </c>
      <c r="E469" s="1" t="s">
        <v>76</v>
      </c>
      <c r="F469" s="3">
        <v>43055.570057870369</v>
      </c>
      <c r="G469" s="3">
        <v>43999</v>
      </c>
      <c r="H469" s="1" t="s">
        <v>77</v>
      </c>
      <c r="I469" s="152">
        <v>635881822</v>
      </c>
      <c r="J469" s="152">
        <v>530251305</v>
      </c>
      <c r="K469" s="152">
        <v>541104643.89688003</v>
      </c>
      <c r="L469" s="152">
        <v>635881822</v>
      </c>
      <c r="M469" s="168">
        <v>8.5095158436000011E-3</v>
      </c>
      <c r="N469" s="168">
        <v>8.0007040645000013E-2</v>
      </c>
      <c r="O469" s="1" t="s">
        <v>78</v>
      </c>
      <c r="P469" s="153">
        <v>0.4459061607</v>
      </c>
      <c r="Q469" s="1"/>
      <c r="R469" s="154"/>
    </row>
    <row r="470" spans="2:18" ht="15.75">
      <c r="B470" s="38" t="s">
        <v>109</v>
      </c>
      <c r="C470" s="12"/>
      <c r="D470" s="12"/>
      <c r="E470" s="12"/>
      <c r="F470" s="155"/>
      <c r="G470" s="155"/>
      <c r="H470" s="12"/>
      <c r="I470" s="156">
        <v>29213855904</v>
      </c>
      <c r="J470" s="156">
        <v>24705791498</v>
      </c>
      <c r="K470" s="156">
        <v>25211060391.701256</v>
      </c>
      <c r="L470" s="156">
        <v>29213855904</v>
      </c>
      <c r="M470" s="169"/>
      <c r="N470" s="169"/>
      <c r="O470" s="12"/>
      <c r="P470" s="157">
        <v>20.775587998200002</v>
      </c>
      <c r="Q470" s="12" t="s">
        <v>79</v>
      </c>
      <c r="R470" s="158">
        <v>1.3765555577443525</v>
      </c>
    </row>
    <row r="471" spans="2:18">
      <c r="B471" s="37" t="s">
        <v>74</v>
      </c>
      <c r="C471" s="1" t="s">
        <v>90</v>
      </c>
      <c r="D471" s="1" t="s">
        <v>75</v>
      </c>
      <c r="E471" s="1" t="s">
        <v>76</v>
      </c>
      <c r="F471" s="3">
        <v>43108.636319444442</v>
      </c>
      <c r="G471" s="3">
        <v>43756</v>
      </c>
      <c r="H471" s="1" t="s">
        <v>77</v>
      </c>
      <c r="I471" s="152">
        <v>261847123</v>
      </c>
      <c r="J471" s="152">
        <v>233198282</v>
      </c>
      <c r="K471" s="152">
        <v>233017976.45050311</v>
      </c>
      <c r="L471" s="152">
        <v>261847123</v>
      </c>
      <c r="M471" s="168">
        <v>8.8990084665E-3</v>
      </c>
      <c r="N471" s="168">
        <v>7.2034038499000003E-2</v>
      </c>
      <c r="O471" s="1" t="s">
        <v>78</v>
      </c>
      <c r="P471" s="153">
        <v>0.19202228700000001</v>
      </c>
      <c r="Q471" s="1"/>
      <c r="R471" s="154"/>
    </row>
    <row r="472" spans="2:18">
      <c r="B472" s="37" t="s">
        <v>74</v>
      </c>
      <c r="C472" s="1" t="s">
        <v>90</v>
      </c>
      <c r="D472" s="1" t="s">
        <v>75</v>
      </c>
      <c r="E472" s="1" t="s">
        <v>76</v>
      </c>
      <c r="F472" s="3">
        <v>43363.671261574069</v>
      </c>
      <c r="G472" s="3">
        <v>43733</v>
      </c>
      <c r="H472" s="1" t="s">
        <v>77</v>
      </c>
      <c r="I472" s="152">
        <v>90671780</v>
      </c>
      <c r="J472" s="152">
        <v>86497104</v>
      </c>
      <c r="K472" s="152">
        <v>81580765.118356511</v>
      </c>
      <c r="L472" s="152">
        <v>90671780</v>
      </c>
      <c r="M472" s="168">
        <v>8.9973710804400007E-3</v>
      </c>
      <c r="N472" s="168">
        <v>5.0601599582000001E-2</v>
      </c>
      <c r="O472" s="1" t="s">
        <v>78</v>
      </c>
      <c r="P472" s="153">
        <v>6.7227968099999993E-2</v>
      </c>
      <c r="Q472" s="1"/>
      <c r="R472" s="154"/>
    </row>
    <row r="473" spans="2:18">
      <c r="B473" s="37" t="s">
        <v>74</v>
      </c>
      <c r="C473" s="1" t="s">
        <v>90</v>
      </c>
      <c r="D473" s="1" t="s">
        <v>75</v>
      </c>
      <c r="E473" s="1" t="s">
        <v>76</v>
      </c>
      <c r="F473" s="3">
        <v>43171.675462962958</v>
      </c>
      <c r="G473" s="3">
        <v>43892</v>
      </c>
      <c r="H473" s="1" t="s">
        <v>77</v>
      </c>
      <c r="I473" s="152">
        <v>569136986</v>
      </c>
      <c r="J473" s="152">
        <v>500000000</v>
      </c>
      <c r="K473" s="152">
        <v>502286580.17305529</v>
      </c>
      <c r="L473" s="152">
        <v>569136986</v>
      </c>
      <c r="M473" s="168">
        <v>8.8254074595199988E-3</v>
      </c>
      <c r="N473" s="168">
        <v>7.1866840867000001E-2</v>
      </c>
      <c r="O473" s="1" t="s">
        <v>78</v>
      </c>
      <c r="P473" s="153">
        <v>0.41391749830000002</v>
      </c>
      <c r="Q473" s="1"/>
      <c r="R473" s="154"/>
    </row>
    <row r="474" spans="2:18">
      <c r="B474" s="37" t="s">
        <v>74</v>
      </c>
      <c r="C474" s="1" t="s">
        <v>90</v>
      </c>
      <c r="D474" s="1" t="s">
        <v>75</v>
      </c>
      <c r="E474" s="1" t="s">
        <v>76</v>
      </c>
      <c r="F474" s="3">
        <v>43171.677106481482</v>
      </c>
      <c r="G474" s="3">
        <v>43892</v>
      </c>
      <c r="H474" s="1" t="s">
        <v>77</v>
      </c>
      <c r="I474" s="152">
        <v>569136986</v>
      </c>
      <c r="J474" s="152">
        <v>500000000</v>
      </c>
      <c r="K474" s="152">
        <v>502286580.17305529</v>
      </c>
      <c r="L474" s="152">
        <v>569136986</v>
      </c>
      <c r="M474" s="168">
        <v>8.8254074595199988E-3</v>
      </c>
      <c r="N474" s="168">
        <v>7.1866840867000001E-2</v>
      </c>
      <c r="O474" s="1" t="s">
        <v>78</v>
      </c>
      <c r="P474" s="153">
        <v>0.41391749830000002</v>
      </c>
      <c r="Q474" s="1"/>
      <c r="R474" s="154"/>
    </row>
    <row r="475" spans="2:18">
      <c r="B475" s="37" t="s">
        <v>74</v>
      </c>
      <c r="C475" s="1" t="s">
        <v>90</v>
      </c>
      <c r="D475" s="1" t="s">
        <v>75</v>
      </c>
      <c r="E475" s="1" t="s">
        <v>76</v>
      </c>
      <c r="F475" s="3">
        <v>43171.67387731481</v>
      </c>
      <c r="G475" s="3">
        <v>43892</v>
      </c>
      <c r="H475" s="1" t="s">
        <v>77</v>
      </c>
      <c r="I475" s="152">
        <v>569136986</v>
      </c>
      <c r="J475" s="152">
        <v>500000000</v>
      </c>
      <c r="K475" s="152">
        <v>502286580.17305529</v>
      </c>
      <c r="L475" s="152">
        <v>569136986</v>
      </c>
      <c r="M475" s="168">
        <v>8.8254074595199988E-3</v>
      </c>
      <c r="N475" s="168">
        <v>7.1866840867000001E-2</v>
      </c>
      <c r="O475" s="1" t="s">
        <v>78</v>
      </c>
      <c r="P475" s="153">
        <v>0.41391749830000002</v>
      </c>
      <c r="Q475" s="1"/>
      <c r="R475" s="154"/>
    </row>
    <row r="476" spans="2:18">
      <c r="B476" s="37" t="s">
        <v>74</v>
      </c>
      <c r="C476" s="1" t="s">
        <v>90</v>
      </c>
      <c r="D476" s="1" t="s">
        <v>75</v>
      </c>
      <c r="E476" s="1" t="s">
        <v>76</v>
      </c>
      <c r="F476" s="3">
        <v>43363.671631944446</v>
      </c>
      <c r="G476" s="3">
        <v>43733</v>
      </c>
      <c r="H476" s="1" t="s">
        <v>77</v>
      </c>
      <c r="I476" s="152">
        <v>90671780</v>
      </c>
      <c r="J476" s="152">
        <v>86497104</v>
      </c>
      <c r="K476" s="152">
        <v>81580765.118356511</v>
      </c>
      <c r="L476" s="152">
        <v>90671780</v>
      </c>
      <c r="M476" s="168">
        <v>8.9973710804400007E-3</v>
      </c>
      <c r="N476" s="168">
        <v>5.0601599582000001E-2</v>
      </c>
      <c r="O476" s="1" t="s">
        <v>78</v>
      </c>
      <c r="P476" s="153">
        <v>6.7227968099999993E-2</v>
      </c>
      <c r="Q476" s="1"/>
      <c r="R476" s="154"/>
    </row>
    <row r="477" spans="2:18">
      <c r="B477" s="37" t="s">
        <v>74</v>
      </c>
      <c r="C477" s="1" t="s">
        <v>90</v>
      </c>
      <c r="D477" s="1" t="s">
        <v>75</v>
      </c>
      <c r="E477" s="1" t="s">
        <v>76</v>
      </c>
      <c r="F477" s="3">
        <v>43171.676018518519</v>
      </c>
      <c r="G477" s="3">
        <v>43892</v>
      </c>
      <c r="H477" s="1" t="s">
        <v>77</v>
      </c>
      <c r="I477" s="152">
        <v>569136986</v>
      </c>
      <c r="J477" s="152">
        <v>500000000</v>
      </c>
      <c r="K477" s="152">
        <v>502286580.17305529</v>
      </c>
      <c r="L477" s="152">
        <v>569136986</v>
      </c>
      <c r="M477" s="168">
        <v>8.8254074595199988E-3</v>
      </c>
      <c r="N477" s="168">
        <v>7.1866840867000001E-2</v>
      </c>
      <c r="O477" s="1" t="s">
        <v>78</v>
      </c>
      <c r="P477" s="153">
        <v>0.41391749830000002</v>
      </c>
      <c r="Q477" s="1"/>
      <c r="R477" s="154"/>
    </row>
    <row r="478" spans="2:18">
      <c r="B478" s="37" t="s">
        <v>74</v>
      </c>
      <c r="C478" s="1" t="s">
        <v>90</v>
      </c>
      <c r="D478" s="1" t="s">
        <v>75</v>
      </c>
      <c r="E478" s="1" t="s">
        <v>76</v>
      </c>
      <c r="F478" s="3">
        <v>43171.677534722221</v>
      </c>
      <c r="G478" s="3">
        <v>43892</v>
      </c>
      <c r="H478" s="1" t="s">
        <v>77</v>
      </c>
      <c r="I478" s="152">
        <v>569136986</v>
      </c>
      <c r="J478" s="152">
        <v>500000000</v>
      </c>
      <c r="K478" s="152">
        <v>502286580.17305529</v>
      </c>
      <c r="L478" s="152">
        <v>569136986</v>
      </c>
      <c r="M478" s="168">
        <v>8.8254074595199988E-3</v>
      </c>
      <c r="N478" s="168">
        <v>7.1866840867000001E-2</v>
      </c>
      <c r="O478" s="1" t="s">
        <v>78</v>
      </c>
      <c r="P478" s="153">
        <v>0.41391749830000002</v>
      </c>
      <c r="Q478" s="1"/>
      <c r="R478" s="154"/>
    </row>
    <row r="479" spans="2:18">
      <c r="B479" s="37" t="s">
        <v>74</v>
      </c>
      <c r="C479" s="1" t="s">
        <v>90</v>
      </c>
      <c r="D479" s="1" t="s">
        <v>75</v>
      </c>
      <c r="E479" s="1" t="s">
        <v>76</v>
      </c>
      <c r="F479" s="3">
        <v>43171.674259259264</v>
      </c>
      <c r="G479" s="3">
        <v>43892</v>
      </c>
      <c r="H479" s="1" t="s">
        <v>77</v>
      </c>
      <c r="I479" s="152">
        <v>569136986</v>
      </c>
      <c r="J479" s="152">
        <v>500000000</v>
      </c>
      <c r="K479" s="152">
        <v>502286580.17305529</v>
      </c>
      <c r="L479" s="152">
        <v>569136986</v>
      </c>
      <c r="M479" s="168">
        <v>8.8254074595199988E-3</v>
      </c>
      <c r="N479" s="168">
        <v>7.1866840867000001E-2</v>
      </c>
      <c r="O479" s="1" t="s">
        <v>78</v>
      </c>
      <c r="P479" s="153">
        <v>0.41391749830000002</v>
      </c>
      <c r="Q479" s="1"/>
      <c r="R479" s="154"/>
    </row>
    <row r="480" spans="2:18">
      <c r="B480" s="37" t="s">
        <v>74</v>
      </c>
      <c r="C480" s="1" t="s">
        <v>90</v>
      </c>
      <c r="D480" s="1" t="s">
        <v>75</v>
      </c>
      <c r="E480" s="1" t="s">
        <v>76</v>
      </c>
      <c r="F480" s="3">
        <v>43462.786053240736</v>
      </c>
      <c r="G480" s="3">
        <v>43566</v>
      </c>
      <c r="H480" s="1" t="s">
        <v>77</v>
      </c>
      <c r="I480" s="152">
        <v>77668507</v>
      </c>
      <c r="J480" s="152">
        <v>76389650</v>
      </c>
      <c r="K480" s="152">
        <v>77532236.988835692</v>
      </c>
      <c r="L480" s="152">
        <v>77668507</v>
      </c>
      <c r="M480" s="168">
        <v>9.9824549207399998E-3</v>
      </c>
      <c r="N480" s="168">
        <v>5.9999986274000001E-2</v>
      </c>
      <c r="O480" s="1" t="s">
        <v>78</v>
      </c>
      <c r="P480" s="153">
        <v>6.3891712099999998E-2</v>
      </c>
      <c r="Q480" s="1"/>
      <c r="R480" s="154"/>
    </row>
    <row r="481" spans="2:18">
      <c r="B481" s="37" t="s">
        <v>74</v>
      </c>
      <c r="C481" s="1" t="s">
        <v>90</v>
      </c>
      <c r="D481" s="1" t="s">
        <v>75</v>
      </c>
      <c r="E481" s="1" t="s">
        <v>76</v>
      </c>
      <c r="F481" s="3">
        <v>43171.676319444443</v>
      </c>
      <c r="G481" s="3">
        <v>43892</v>
      </c>
      <c r="H481" s="1" t="s">
        <v>77</v>
      </c>
      <c r="I481" s="152">
        <v>569136986</v>
      </c>
      <c r="J481" s="152">
        <v>500000000</v>
      </c>
      <c r="K481" s="152">
        <v>502286580.17305529</v>
      </c>
      <c r="L481" s="152">
        <v>569136986</v>
      </c>
      <c r="M481" s="168">
        <v>8.8254074595199988E-3</v>
      </c>
      <c r="N481" s="168">
        <v>7.1866840867000001E-2</v>
      </c>
      <c r="O481" s="1" t="s">
        <v>78</v>
      </c>
      <c r="P481" s="153">
        <v>0.41391749830000002</v>
      </c>
      <c r="Q481" s="1"/>
      <c r="R481" s="154"/>
    </row>
    <row r="482" spans="2:18">
      <c r="B482" s="37" t="s">
        <v>74</v>
      </c>
      <c r="C482" s="1" t="s">
        <v>90</v>
      </c>
      <c r="D482" s="1" t="s">
        <v>75</v>
      </c>
      <c r="E482" s="1" t="s">
        <v>76</v>
      </c>
      <c r="F482" s="3">
        <v>43171.677800925929</v>
      </c>
      <c r="G482" s="3">
        <v>43892</v>
      </c>
      <c r="H482" s="1" t="s">
        <v>77</v>
      </c>
      <c r="I482" s="152">
        <v>569136986</v>
      </c>
      <c r="J482" s="152">
        <v>500000000</v>
      </c>
      <c r="K482" s="152">
        <v>502286580.17305529</v>
      </c>
      <c r="L482" s="152">
        <v>569136986</v>
      </c>
      <c r="M482" s="168">
        <v>8.8254074595199988E-3</v>
      </c>
      <c r="N482" s="168">
        <v>7.1866840867000001E-2</v>
      </c>
      <c r="O482" s="1" t="s">
        <v>78</v>
      </c>
      <c r="P482" s="153">
        <v>0.41391749830000002</v>
      </c>
      <c r="Q482" s="1"/>
      <c r="R482" s="154"/>
    </row>
    <row r="483" spans="2:18">
      <c r="B483" s="37" t="s">
        <v>74</v>
      </c>
      <c r="C483" s="1" t="s">
        <v>90</v>
      </c>
      <c r="D483" s="1" t="s">
        <v>75</v>
      </c>
      <c r="E483" s="1" t="s">
        <v>76</v>
      </c>
      <c r="F483" s="3">
        <v>43171.675173611111</v>
      </c>
      <c r="G483" s="3">
        <v>43892</v>
      </c>
      <c r="H483" s="1" t="s">
        <v>77</v>
      </c>
      <c r="I483" s="152">
        <v>569136986</v>
      </c>
      <c r="J483" s="152">
        <v>500000000</v>
      </c>
      <c r="K483" s="152">
        <v>502286580.17305529</v>
      </c>
      <c r="L483" s="152">
        <v>569136986</v>
      </c>
      <c r="M483" s="168">
        <v>8.8254074595199988E-3</v>
      </c>
      <c r="N483" s="168">
        <v>7.1866840867000001E-2</v>
      </c>
      <c r="O483" s="1" t="s">
        <v>78</v>
      </c>
      <c r="P483" s="153">
        <v>0.41391749830000002</v>
      </c>
      <c r="Q483" s="1"/>
      <c r="R483" s="154"/>
    </row>
    <row r="484" spans="2:18">
      <c r="B484" s="37" t="s">
        <v>74</v>
      </c>
      <c r="C484" s="1" t="s">
        <v>90</v>
      </c>
      <c r="D484" s="1" t="s">
        <v>75</v>
      </c>
      <c r="E484" s="1" t="s">
        <v>76</v>
      </c>
      <c r="F484" s="3">
        <v>43486.55431712963</v>
      </c>
      <c r="G484" s="3">
        <v>43728</v>
      </c>
      <c r="H484" s="1" t="s">
        <v>77</v>
      </c>
      <c r="I484" s="152">
        <v>129116400</v>
      </c>
      <c r="J484" s="152">
        <v>123452407</v>
      </c>
      <c r="K484" s="152">
        <v>125041537.00907509</v>
      </c>
      <c r="L484" s="152">
        <v>129116400</v>
      </c>
      <c r="M484" s="168">
        <v>9.6844039184100002E-3</v>
      </c>
      <c r="N484" s="168">
        <v>6.9999998308000008E-2</v>
      </c>
      <c r="O484" s="1" t="s">
        <v>78</v>
      </c>
      <c r="P484" s="153">
        <v>0.1030425303</v>
      </c>
      <c r="Q484" s="1"/>
      <c r="R484" s="154"/>
    </row>
    <row r="485" spans="2:18">
      <c r="B485" s="37" t="s">
        <v>74</v>
      </c>
      <c r="C485" s="1" t="s">
        <v>90</v>
      </c>
      <c r="D485" s="1" t="s">
        <v>75</v>
      </c>
      <c r="E485" s="1" t="s">
        <v>76</v>
      </c>
      <c r="F485" s="3">
        <v>43171.676666666666</v>
      </c>
      <c r="G485" s="3">
        <v>43892</v>
      </c>
      <c r="H485" s="1" t="s">
        <v>77</v>
      </c>
      <c r="I485" s="152">
        <v>569136986</v>
      </c>
      <c r="J485" s="152">
        <v>500000000</v>
      </c>
      <c r="K485" s="152">
        <v>502286580.17305529</v>
      </c>
      <c r="L485" s="152">
        <v>569136986</v>
      </c>
      <c r="M485" s="168">
        <v>8.8254074595199988E-3</v>
      </c>
      <c r="N485" s="168">
        <v>7.1866840867000001E-2</v>
      </c>
      <c r="O485" s="1" t="s">
        <v>78</v>
      </c>
      <c r="P485" s="153">
        <v>0.41391749830000002</v>
      </c>
      <c r="Q485" s="1"/>
      <c r="R485" s="154"/>
    </row>
    <row r="486" spans="2:18" ht="15.75">
      <c r="B486" s="38" t="s">
        <v>91</v>
      </c>
      <c r="C486" s="12"/>
      <c r="D486" s="12"/>
      <c r="E486" s="12"/>
      <c r="F486" s="155"/>
      <c r="G486" s="155"/>
      <c r="H486" s="12"/>
      <c r="I486" s="156">
        <v>6341345450</v>
      </c>
      <c r="J486" s="156">
        <v>5606034547</v>
      </c>
      <c r="K486" s="156">
        <v>5621619082.4156809</v>
      </c>
      <c r="L486" s="156">
        <v>6341345450</v>
      </c>
      <c r="M486" s="169"/>
      <c r="N486" s="169"/>
      <c r="O486" s="12"/>
      <c r="P486" s="157">
        <v>4.6325874485999998</v>
      </c>
      <c r="Q486" s="12" t="s">
        <v>79</v>
      </c>
      <c r="R486" s="158">
        <v>0.33941097371168621</v>
      </c>
    </row>
    <row r="487" spans="2:18">
      <c r="B487" s="37" t="s">
        <v>74</v>
      </c>
      <c r="C487" s="1" t="s">
        <v>128</v>
      </c>
      <c r="D487" s="1" t="s">
        <v>75</v>
      </c>
      <c r="E487" s="1" t="s">
        <v>76</v>
      </c>
      <c r="F487" s="3">
        <v>43523.467812499999</v>
      </c>
      <c r="G487" s="3">
        <v>44361</v>
      </c>
      <c r="H487" s="1" t="s">
        <v>77</v>
      </c>
      <c r="I487" s="152">
        <v>661480134</v>
      </c>
      <c r="J487" s="152">
        <v>558334963</v>
      </c>
      <c r="K487" s="152">
        <v>562467331.60770154</v>
      </c>
      <c r="L487" s="152">
        <v>661480134</v>
      </c>
      <c r="M487" s="168">
        <v>8.5031628721199994E-3</v>
      </c>
      <c r="N487" s="168">
        <v>8.7747961972999999E-2</v>
      </c>
      <c r="O487" s="1" t="s">
        <v>78</v>
      </c>
      <c r="P487" s="153">
        <v>0.46351043400000003</v>
      </c>
      <c r="Q487" s="1"/>
      <c r="R487" s="154"/>
    </row>
    <row r="488" spans="2:18">
      <c r="B488" s="37" t="s">
        <v>74</v>
      </c>
      <c r="C488" s="1" t="s">
        <v>128</v>
      </c>
      <c r="D488" s="1" t="s">
        <v>75</v>
      </c>
      <c r="E488" s="1" t="s">
        <v>76</v>
      </c>
      <c r="F488" s="3">
        <v>43523.470127314809</v>
      </c>
      <c r="G488" s="3">
        <v>44361</v>
      </c>
      <c r="H488" s="1" t="s">
        <v>77</v>
      </c>
      <c r="I488" s="152">
        <v>661480134</v>
      </c>
      <c r="J488" s="152">
        <v>558334963</v>
      </c>
      <c r="K488" s="152">
        <v>562467331.60770154</v>
      </c>
      <c r="L488" s="152">
        <v>661480134</v>
      </c>
      <c r="M488" s="168">
        <v>8.5031628721199994E-3</v>
      </c>
      <c r="N488" s="168">
        <v>8.7747961972999999E-2</v>
      </c>
      <c r="O488" s="1" t="s">
        <v>78</v>
      </c>
      <c r="P488" s="153">
        <v>0.46351043400000003</v>
      </c>
      <c r="Q488" s="1"/>
      <c r="R488" s="154"/>
    </row>
    <row r="489" spans="2:18">
      <c r="B489" s="37" t="s">
        <v>74</v>
      </c>
      <c r="C489" s="1" t="s">
        <v>128</v>
      </c>
      <c r="D489" s="1" t="s">
        <v>75</v>
      </c>
      <c r="E489" s="1" t="s">
        <v>76</v>
      </c>
      <c r="F489" s="3">
        <v>43523.460868055554</v>
      </c>
      <c r="G489" s="3">
        <v>44361</v>
      </c>
      <c r="H489" s="1" t="s">
        <v>77</v>
      </c>
      <c r="I489" s="152">
        <v>661480134</v>
      </c>
      <c r="J489" s="152">
        <v>558334963</v>
      </c>
      <c r="K489" s="152">
        <v>562467331.60770154</v>
      </c>
      <c r="L489" s="152">
        <v>661480134</v>
      </c>
      <c r="M489" s="168">
        <v>8.5031628721199994E-3</v>
      </c>
      <c r="N489" s="168">
        <v>8.7747961972999999E-2</v>
      </c>
      <c r="O489" s="1" t="s">
        <v>78</v>
      </c>
      <c r="P489" s="153">
        <v>0.46351043400000003</v>
      </c>
      <c r="Q489" s="1"/>
      <c r="R489" s="154"/>
    </row>
    <row r="490" spans="2:18">
      <c r="B490" s="37" t="s">
        <v>74</v>
      </c>
      <c r="C490" s="1" t="s">
        <v>128</v>
      </c>
      <c r="D490" s="1" t="s">
        <v>75</v>
      </c>
      <c r="E490" s="1" t="s">
        <v>76</v>
      </c>
      <c r="F490" s="3">
        <v>43523.468240740738</v>
      </c>
      <c r="G490" s="3">
        <v>44361</v>
      </c>
      <c r="H490" s="1" t="s">
        <v>77</v>
      </c>
      <c r="I490" s="152">
        <v>661480134</v>
      </c>
      <c r="J490" s="152">
        <v>558334963</v>
      </c>
      <c r="K490" s="152">
        <v>562467331.60770154</v>
      </c>
      <c r="L490" s="152">
        <v>661480134</v>
      </c>
      <c r="M490" s="168">
        <v>8.5031628721199994E-3</v>
      </c>
      <c r="N490" s="168">
        <v>8.7747961972999999E-2</v>
      </c>
      <c r="O490" s="1" t="s">
        <v>78</v>
      </c>
      <c r="P490" s="153">
        <v>0.46351043400000003</v>
      </c>
      <c r="Q490" s="1"/>
      <c r="R490" s="154"/>
    </row>
    <row r="491" spans="2:18">
      <c r="B491" s="37" t="s">
        <v>74</v>
      </c>
      <c r="C491" s="1" t="s">
        <v>128</v>
      </c>
      <c r="D491" s="1" t="s">
        <v>75</v>
      </c>
      <c r="E491" s="1" t="s">
        <v>76</v>
      </c>
      <c r="F491" s="3">
        <v>43523.470451388886</v>
      </c>
      <c r="G491" s="3">
        <v>44361</v>
      </c>
      <c r="H491" s="1" t="s">
        <v>77</v>
      </c>
      <c r="I491" s="152">
        <v>661480134</v>
      </c>
      <c r="J491" s="152">
        <v>558334963</v>
      </c>
      <c r="K491" s="152">
        <v>562467331.60770154</v>
      </c>
      <c r="L491" s="152">
        <v>661480134</v>
      </c>
      <c r="M491" s="168">
        <v>8.5031628721199994E-3</v>
      </c>
      <c r="N491" s="168">
        <v>8.7747961972999999E-2</v>
      </c>
      <c r="O491" s="1" t="s">
        <v>78</v>
      </c>
      <c r="P491" s="153">
        <v>0.46351043400000003</v>
      </c>
      <c r="Q491" s="1"/>
      <c r="R491" s="154"/>
    </row>
    <row r="492" spans="2:18">
      <c r="B492" s="37" t="s">
        <v>74</v>
      </c>
      <c r="C492" s="1" t="s">
        <v>128</v>
      </c>
      <c r="D492" s="1" t="s">
        <v>75</v>
      </c>
      <c r="E492" s="1" t="s">
        <v>76</v>
      </c>
      <c r="F492" s="3">
        <v>43523.466481481482</v>
      </c>
      <c r="G492" s="3">
        <v>44361</v>
      </c>
      <c r="H492" s="1" t="s">
        <v>77</v>
      </c>
      <c r="I492" s="152">
        <v>661480134</v>
      </c>
      <c r="J492" s="152">
        <v>558334963</v>
      </c>
      <c r="K492" s="152">
        <v>562467331.60770154</v>
      </c>
      <c r="L492" s="152">
        <v>661480134</v>
      </c>
      <c r="M492" s="168">
        <v>8.5031628721199994E-3</v>
      </c>
      <c r="N492" s="168">
        <v>8.7747961972999999E-2</v>
      </c>
      <c r="O492" s="1" t="s">
        <v>78</v>
      </c>
      <c r="P492" s="153">
        <v>0.46351043400000003</v>
      </c>
      <c r="Q492" s="1"/>
      <c r="R492" s="154"/>
    </row>
    <row r="493" spans="2:18">
      <c r="B493" s="37" t="s">
        <v>74</v>
      </c>
      <c r="C493" s="1" t="s">
        <v>128</v>
      </c>
      <c r="D493" s="1" t="s">
        <v>75</v>
      </c>
      <c r="E493" s="1" t="s">
        <v>76</v>
      </c>
      <c r="F493" s="3">
        <v>43523.46873842593</v>
      </c>
      <c r="G493" s="3">
        <v>44361</v>
      </c>
      <c r="H493" s="1" t="s">
        <v>77</v>
      </c>
      <c r="I493" s="152">
        <v>661480134</v>
      </c>
      <c r="J493" s="152">
        <v>558334963</v>
      </c>
      <c r="K493" s="152">
        <v>562467331.60770154</v>
      </c>
      <c r="L493" s="152">
        <v>661480134</v>
      </c>
      <c r="M493" s="168">
        <v>8.5031628721199994E-3</v>
      </c>
      <c r="N493" s="168">
        <v>8.7747961972999999E-2</v>
      </c>
      <c r="O493" s="1" t="s">
        <v>78</v>
      </c>
      <c r="P493" s="153">
        <v>0.46351043400000003</v>
      </c>
      <c r="Q493" s="1"/>
      <c r="R493" s="154"/>
    </row>
    <row r="494" spans="2:18">
      <c r="B494" s="37" t="s">
        <v>74</v>
      </c>
      <c r="C494" s="1" t="s">
        <v>128</v>
      </c>
      <c r="D494" s="1" t="s">
        <v>75</v>
      </c>
      <c r="E494" s="1" t="s">
        <v>76</v>
      </c>
      <c r="F494" s="3">
        <v>43523.467361111107</v>
      </c>
      <c r="G494" s="3">
        <v>44361</v>
      </c>
      <c r="H494" s="1" t="s">
        <v>77</v>
      </c>
      <c r="I494" s="152">
        <v>661480134</v>
      </c>
      <c r="J494" s="152">
        <v>558334963</v>
      </c>
      <c r="K494" s="152">
        <v>562467331.60770154</v>
      </c>
      <c r="L494" s="152">
        <v>661480134</v>
      </c>
      <c r="M494" s="168">
        <v>8.5031628721199994E-3</v>
      </c>
      <c r="N494" s="168">
        <v>8.7747961972999999E-2</v>
      </c>
      <c r="O494" s="1" t="s">
        <v>78</v>
      </c>
      <c r="P494" s="153">
        <v>0.46351043400000003</v>
      </c>
      <c r="Q494" s="1"/>
      <c r="R494" s="154"/>
    </row>
    <row r="495" spans="2:18">
      <c r="B495" s="37" t="s">
        <v>74</v>
      </c>
      <c r="C495" s="1" t="s">
        <v>128</v>
      </c>
      <c r="D495" s="1" t="s">
        <v>75</v>
      </c>
      <c r="E495" s="1" t="s">
        <v>76</v>
      </c>
      <c r="F495" s="3">
        <v>43523.469699074078</v>
      </c>
      <c r="G495" s="3">
        <v>44361</v>
      </c>
      <c r="H495" s="1" t="s">
        <v>77</v>
      </c>
      <c r="I495" s="152">
        <v>661480134</v>
      </c>
      <c r="J495" s="152">
        <v>558334963</v>
      </c>
      <c r="K495" s="152">
        <v>562467331.60770154</v>
      </c>
      <c r="L495" s="152">
        <v>661480134</v>
      </c>
      <c r="M495" s="168">
        <v>8.5031628721199994E-3</v>
      </c>
      <c r="N495" s="168">
        <v>8.7747961972999999E-2</v>
      </c>
      <c r="O495" s="1" t="s">
        <v>78</v>
      </c>
      <c r="P495" s="153">
        <v>0.46351043400000003</v>
      </c>
      <c r="Q495" s="1"/>
      <c r="R495" s="154"/>
    </row>
    <row r="496" spans="2:18" ht="15.75">
      <c r="B496" s="38" t="s">
        <v>129</v>
      </c>
      <c r="C496" s="12"/>
      <c r="D496" s="12"/>
      <c r="E496" s="12"/>
      <c r="F496" s="155"/>
      <c r="G496" s="155"/>
      <c r="H496" s="12"/>
      <c r="I496" s="156">
        <v>5953321206</v>
      </c>
      <c r="J496" s="156">
        <v>5025014667</v>
      </c>
      <c r="K496" s="156">
        <v>5062205984.4693127</v>
      </c>
      <c r="L496" s="156">
        <v>5953321206</v>
      </c>
      <c r="M496" s="169"/>
      <c r="N496" s="169"/>
      <c r="O496" s="12"/>
      <c r="P496" s="157">
        <v>4.1715939059999991</v>
      </c>
      <c r="Q496" s="12" t="s">
        <v>79</v>
      </c>
      <c r="R496" s="158">
        <v>1.6757803490704453</v>
      </c>
    </row>
    <row r="497" spans="2:18">
      <c r="B497" s="37" t="s">
        <v>74</v>
      </c>
      <c r="C497" s="1" t="s">
        <v>92</v>
      </c>
      <c r="D497" s="1" t="s">
        <v>75</v>
      </c>
      <c r="E497" s="1" t="s">
        <v>76</v>
      </c>
      <c r="F497" s="3">
        <v>43258.660914351851</v>
      </c>
      <c r="G497" s="3">
        <v>43980</v>
      </c>
      <c r="H497" s="1" t="s">
        <v>77</v>
      </c>
      <c r="I497" s="152">
        <v>572000000</v>
      </c>
      <c r="J497" s="152">
        <v>500782301</v>
      </c>
      <c r="K497" s="152">
        <v>503331846.2760852</v>
      </c>
      <c r="L497" s="152">
        <v>572000000</v>
      </c>
      <c r="M497" s="168">
        <v>8.7995078020299995E-3</v>
      </c>
      <c r="N497" s="168">
        <v>7.3967434366000007E-2</v>
      </c>
      <c r="O497" s="1" t="s">
        <v>78</v>
      </c>
      <c r="P497" s="153">
        <v>0.414778867</v>
      </c>
      <c r="Q497" s="1"/>
      <c r="R497" s="154"/>
    </row>
    <row r="498" spans="2:18">
      <c r="B498" s="37" t="s">
        <v>74</v>
      </c>
      <c r="C498" s="1" t="s">
        <v>92</v>
      </c>
      <c r="D498" s="1" t="s">
        <v>75</v>
      </c>
      <c r="E498" s="1" t="s">
        <v>76</v>
      </c>
      <c r="F498" s="3">
        <v>43258.657442129625</v>
      </c>
      <c r="G498" s="3">
        <v>43980</v>
      </c>
      <c r="H498" s="1" t="s">
        <v>77</v>
      </c>
      <c r="I498" s="152">
        <v>572000000</v>
      </c>
      <c r="J498" s="152">
        <v>500782301</v>
      </c>
      <c r="K498" s="152">
        <v>503331846.2760852</v>
      </c>
      <c r="L498" s="152">
        <v>572000000</v>
      </c>
      <c r="M498" s="168">
        <v>8.7995078020299995E-3</v>
      </c>
      <c r="N498" s="168">
        <v>7.3967434366000007E-2</v>
      </c>
      <c r="O498" s="1" t="s">
        <v>78</v>
      </c>
      <c r="P498" s="153">
        <v>0.414778867</v>
      </c>
      <c r="Q498" s="1"/>
      <c r="R498" s="154"/>
    </row>
    <row r="499" spans="2:18">
      <c r="B499" s="37" t="s">
        <v>74</v>
      </c>
      <c r="C499" s="1" t="s">
        <v>92</v>
      </c>
      <c r="D499" s="1" t="s">
        <v>75</v>
      </c>
      <c r="E499" s="1" t="s">
        <v>76</v>
      </c>
      <c r="F499" s="3">
        <v>43258.659803240742</v>
      </c>
      <c r="G499" s="3">
        <v>43980</v>
      </c>
      <c r="H499" s="1" t="s">
        <v>77</v>
      </c>
      <c r="I499" s="152">
        <v>572000000</v>
      </c>
      <c r="J499" s="152">
        <v>500782301</v>
      </c>
      <c r="K499" s="152">
        <v>503331846.2760852</v>
      </c>
      <c r="L499" s="152">
        <v>572000000</v>
      </c>
      <c r="M499" s="168">
        <v>8.7995078020299995E-3</v>
      </c>
      <c r="N499" s="168">
        <v>7.3967434366000007E-2</v>
      </c>
      <c r="O499" s="1" t="s">
        <v>78</v>
      </c>
      <c r="P499" s="153">
        <v>0.414778867</v>
      </c>
      <c r="Q499" s="1"/>
      <c r="R499" s="154"/>
    </row>
    <row r="500" spans="2:18">
      <c r="B500" s="37" t="s">
        <v>74</v>
      </c>
      <c r="C500" s="1" t="s">
        <v>92</v>
      </c>
      <c r="D500" s="1" t="s">
        <v>75</v>
      </c>
      <c r="E500" s="1" t="s">
        <v>76</v>
      </c>
      <c r="F500" s="3">
        <v>43258.661273148144</v>
      </c>
      <c r="G500" s="3">
        <v>43980</v>
      </c>
      <c r="H500" s="1" t="s">
        <v>77</v>
      </c>
      <c r="I500" s="152">
        <v>572000000</v>
      </c>
      <c r="J500" s="152">
        <v>500782301</v>
      </c>
      <c r="K500" s="152">
        <v>503331846.2760852</v>
      </c>
      <c r="L500" s="152">
        <v>572000000</v>
      </c>
      <c r="M500" s="168">
        <v>8.7995078020299995E-3</v>
      </c>
      <c r="N500" s="168">
        <v>7.3967434366000007E-2</v>
      </c>
      <c r="O500" s="1" t="s">
        <v>78</v>
      </c>
      <c r="P500" s="153">
        <v>0.414778867</v>
      </c>
      <c r="Q500" s="1"/>
      <c r="R500" s="154"/>
    </row>
    <row r="501" spans="2:18">
      <c r="B501" s="37" t="s">
        <v>74</v>
      </c>
      <c r="C501" s="1" t="s">
        <v>92</v>
      </c>
      <c r="D501" s="1" t="s">
        <v>75</v>
      </c>
      <c r="E501" s="1" t="s">
        <v>76</v>
      </c>
      <c r="F501" s="3">
        <v>43258.658148148148</v>
      </c>
      <c r="G501" s="3">
        <v>43980</v>
      </c>
      <c r="H501" s="1" t="s">
        <v>77</v>
      </c>
      <c r="I501" s="152">
        <v>572000000</v>
      </c>
      <c r="J501" s="152">
        <v>500782301</v>
      </c>
      <c r="K501" s="152">
        <v>503331846.2760852</v>
      </c>
      <c r="L501" s="152">
        <v>572000000</v>
      </c>
      <c r="M501" s="168">
        <v>8.7995078020299995E-3</v>
      </c>
      <c r="N501" s="168">
        <v>7.3967434366000007E-2</v>
      </c>
      <c r="O501" s="1" t="s">
        <v>78</v>
      </c>
      <c r="P501" s="153">
        <v>0.414778867</v>
      </c>
      <c r="Q501" s="1"/>
      <c r="R501" s="154"/>
    </row>
    <row r="502" spans="2:18">
      <c r="B502" s="37" t="s">
        <v>74</v>
      </c>
      <c r="C502" s="1" t="s">
        <v>92</v>
      </c>
      <c r="D502" s="1" t="s">
        <v>75</v>
      </c>
      <c r="E502" s="1" t="s">
        <v>76</v>
      </c>
      <c r="F502" s="3">
        <v>43258.660208333335</v>
      </c>
      <c r="G502" s="3">
        <v>43980</v>
      </c>
      <c r="H502" s="1" t="s">
        <v>77</v>
      </c>
      <c r="I502" s="152">
        <v>572000000</v>
      </c>
      <c r="J502" s="152">
        <v>500782301</v>
      </c>
      <c r="K502" s="152">
        <v>503331846.2760852</v>
      </c>
      <c r="L502" s="152">
        <v>572000000</v>
      </c>
      <c r="M502" s="168">
        <v>8.7995078020299995E-3</v>
      </c>
      <c r="N502" s="168">
        <v>7.3967434366000007E-2</v>
      </c>
      <c r="O502" s="1" t="s">
        <v>78</v>
      </c>
      <c r="P502" s="153">
        <v>0.414778867</v>
      </c>
      <c r="Q502" s="1"/>
      <c r="R502" s="154"/>
    </row>
    <row r="503" spans="2:18">
      <c r="B503" s="37" t="s">
        <v>74</v>
      </c>
      <c r="C503" s="1" t="s">
        <v>92</v>
      </c>
      <c r="D503" s="1" t="s">
        <v>75</v>
      </c>
      <c r="E503" s="1" t="s">
        <v>76</v>
      </c>
      <c r="F503" s="3">
        <v>43258.658946759257</v>
      </c>
      <c r="G503" s="3">
        <v>43980</v>
      </c>
      <c r="H503" s="1" t="s">
        <v>77</v>
      </c>
      <c r="I503" s="152">
        <v>572000000</v>
      </c>
      <c r="J503" s="152">
        <v>500782301</v>
      </c>
      <c r="K503" s="152">
        <v>503331846.2760852</v>
      </c>
      <c r="L503" s="152">
        <v>572000000</v>
      </c>
      <c r="M503" s="168">
        <v>8.7995078020299995E-3</v>
      </c>
      <c r="N503" s="168">
        <v>7.3967434366000007E-2</v>
      </c>
      <c r="O503" s="1" t="s">
        <v>78</v>
      </c>
      <c r="P503" s="153">
        <v>0.414778867</v>
      </c>
      <c r="Q503" s="1"/>
      <c r="R503" s="154"/>
    </row>
    <row r="504" spans="2:18">
      <c r="B504" s="37" t="s">
        <v>74</v>
      </c>
      <c r="C504" s="1" t="s">
        <v>92</v>
      </c>
      <c r="D504" s="1" t="s">
        <v>75</v>
      </c>
      <c r="E504" s="1" t="s">
        <v>76</v>
      </c>
      <c r="F504" s="3">
        <v>43258.660601851851</v>
      </c>
      <c r="G504" s="3">
        <v>43980</v>
      </c>
      <c r="H504" s="1" t="s">
        <v>77</v>
      </c>
      <c r="I504" s="152">
        <v>572000000</v>
      </c>
      <c r="J504" s="152">
        <v>500782301</v>
      </c>
      <c r="K504" s="152">
        <v>503331846.2760852</v>
      </c>
      <c r="L504" s="152">
        <v>572000000</v>
      </c>
      <c r="M504" s="168">
        <v>8.7995078020299995E-3</v>
      </c>
      <c r="N504" s="168">
        <v>7.3967434366000007E-2</v>
      </c>
      <c r="O504" s="1" t="s">
        <v>78</v>
      </c>
      <c r="P504" s="153">
        <v>0.414778867</v>
      </c>
      <c r="Q504" s="1"/>
      <c r="R504" s="154"/>
    </row>
    <row r="505" spans="2:18">
      <c r="B505" s="37" t="s">
        <v>74</v>
      </c>
      <c r="C505" s="1" t="s">
        <v>92</v>
      </c>
      <c r="D505" s="1" t="s">
        <v>75</v>
      </c>
      <c r="E505" s="1" t="s">
        <v>76</v>
      </c>
      <c r="F505" s="3">
        <v>43258.65623842593</v>
      </c>
      <c r="G505" s="3">
        <v>43980</v>
      </c>
      <c r="H505" s="1" t="s">
        <v>77</v>
      </c>
      <c r="I505" s="152">
        <v>572000000</v>
      </c>
      <c r="J505" s="152">
        <v>500782301</v>
      </c>
      <c r="K505" s="152">
        <v>503331846.2760852</v>
      </c>
      <c r="L505" s="152">
        <v>572000000</v>
      </c>
      <c r="M505" s="168">
        <v>8.7995078020299995E-3</v>
      </c>
      <c r="N505" s="168">
        <v>7.3967434366000007E-2</v>
      </c>
      <c r="O505" s="1" t="s">
        <v>78</v>
      </c>
      <c r="P505" s="153">
        <v>0.414778867</v>
      </c>
      <c r="Q505" s="1"/>
      <c r="R505" s="154"/>
    </row>
    <row r="506" spans="2:18">
      <c r="B506" s="37" t="s">
        <v>74</v>
      </c>
      <c r="C506" s="1" t="s">
        <v>92</v>
      </c>
      <c r="D506" s="1" t="s">
        <v>75</v>
      </c>
      <c r="E506" s="1" t="s">
        <v>76</v>
      </c>
      <c r="F506" s="3">
        <v>43258.65934027778</v>
      </c>
      <c r="G506" s="3">
        <v>43980</v>
      </c>
      <c r="H506" s="1" t="s">
        <v>77</v>
      </c>
      <c r="I506" s="152">
        <v>572000000</v>
      </c>
      <c r="J506" s="152">
        <v>500782301</v>
      </c>
      <c r="K506" s="152">
        <v>503331846.2760852</v>
      </c>
      <c r="L506" s="152">
        <v>572000000</v>
      </c>
      <c r="M506" s="168">
        <v>8.7995078020299995E-3</v>
      </c>
      <c r="N506" s="168">
        <v>7.3967434366000007E-2</v>
      </c>
      <c r="O506" s="1" t="s">
        <v>78</v>
      </c>
      <c r="P506" s="153">
        <v>0.414778867</v>
      </c>
      <c r="Q506" s="1"/>
      <c r="R506" s="154"/>
    </row>
    <row r="507" spans="2:18" ht="15.75">
      <c r="B507" s="38" t="s">
        <v>93</v>
      </c>
      <c r="C507" s="12"/>
      <c r="D507" s="12"/>
      <c r="E507" s="12"/>
      <c r="F507" s="155"/>
      <c r="G507" s="155"/>
      <c r="H507" s="12"/>
      <c r="I507" s="156">
        <v>5720000000</v>
      </c>
      <c r="J507" s="156">
        <v>5007823010</v>
      </c>
      <c r="K507" s="156">
        <v>5033318462.7608519</v>
      </c>
      <c r="L507" s="156">
        <v>5720000000</v>
      </c>
      <c r="M507" s="169"/>
      <c r="N507" s="169"/>
      <c r="O507" s="12"/>
      <c r="P507" s="157">
        <v>4.1477886699999997</v>
      </c>
      <c r="Q507" s="12" t="s">
        <v>79</v>
      </c>
      <c r="R507" s="158">
        <v>0.42669297274926837</v>
      </c>
    </row>
    <row r="508" spans="2:18">
      <c r="B508" s="37" t="s">
        <v>74</v>
      </c>
      <c r="C508" s="1" t="s">
        <v>94</v>
      </c>
      <c r="D508" s="1" t="s">
        <v>75</v>
      </c>
      <c r="E508" s="1" t="s">
        <v>76</v>
      </c>
      <c r="F508" s="3">
        <v>43416.633055555554</v>
      </c>
      <c r="G508" s="3">
        <v>43694</v>
      </c>
      <c r="H508" s="1" t="s">
        <v>77</v>
      </c>
      <c r="I508" s="152">
        <v>42500000</v>
      </c>
      <c r="J508" s="152">
        <v>40362767</v>
      </c>
      <c r="K508" s="152">
        <v>40182385.408068404</v>
      </c>
      <c r="L508" s="152">
        <v>42500000</v>
      </c>
      <c r="M508" s="168">
        <v>9.4546789195499997E-3</v>
      </c>
      <c r="N508" s="168">
        <v>7.2290075484000002E-2</v>
      </c>
      <c r="O508" s="1" t="s">
        <v>78</v>
      </c>
      <c r="P508" s="153">
        <v>3.3112954E-2</v>
      </c>
      <c r="Q508" s="1"/>
      <c r="R508" s="154"/>
    </row>
    <row r="509" spans="2:18" ht="15.75">
      <c r="B509" s="171" t="s">
        <v>95</v>
      </c>
      <c r="C509" s="166"/>
      <c r="D509" s="166"/>
      <c r="E509" s="166"/>
      <c r="F509" s="172"/>
      <c r="G509" s="172"/>
      <c r="H509" s="166"/>
      <c r="I509" s="173">
        <v>42500000</v>
      </c>
      <c r="J509" s="173">
        <v>40362767</v>
      </c>
      <c r="K509" s="173">
        <v>40182385.408068404</v>
      </c>
      <c r="L509" s="173">
        <v>42500000</v>
      </c>
      <c r="M509" s="174"/>
      <c r="N509" s="174"/>
      <c r="O509" s="166"/>
      <c r="P509" s="175">
        <v>3.3112954E-2</v>
      </c>
      <c r="Q509" s="166" t="s">
        <v>79</v>
      </c>
      <c r="R509" s="176">
        <v>2.1447173815536583E-2</v>
      </c>
    </row>
    <row r="510" spans="2:18">
      <c r="B510" s="147" t="s">
        <v>87</v>
      </c>
      <c r="C510" s="132" t="s">
        <v>130</v>
      </c>
      <c r="D510" s="132" t="s">
        <v>75</v>
      </c>
      <c r="E510" s="132" t="s">
        <v>76</v>
      </c>
      <c r="F510" s="148">
        <v>43551.639050925922</v>
      </c>
      <c r="G510" s="148">
        <v>45362</v>
      </c>
      <c r="H510" s="132" t="s">
        <v>77</v>
      </c>
      <c r="I510" s="149">
        <v>1885320548</v>
      </c>
      <c r="J510" s="149">
        <v>1304808219</v>
      </c>
      <c r="K510" s="149">
        <v>1306081384.6287136</v>
      </c>
      <c r="L510" s="149">
        <v>1885320548</v>
      </c>
      <c r="M510" s="167">
        <v>6.92763565333E-3</v>
      </c>
      <c r="N510" s="167">
        <v>9.3073773109000002E-2</v>
      </c>
      <c r="O510" s="132" t="s">
        <v>78</v>
      </c>
      <c r="P510" s="150">
        <v>1.0762977962</v>
      </c>
      <c r="Q510" s="132"/>
      <c r="R510" s="151"/>
    </row>
    <row r="511" spans="2:18">
      <c r="B511" s="37" t="s">
        <v>87</v>
      </c>
      <c r="C511" s="1" t="s">
        <v>130</v>
      </c>
      <c r="D511" s="1" t="s">
        <v>75</v>
      </c>
      <c r="E511" s="1" t="s">
        <v>76</v>
      </c>
      <c r="F511" s="3">
        <v>43553.476608796293</v>
      </c>
      <c r="G511" s="3">
        <v>45377</v>
      </c>
      <c r="H511" s="1" t="s">
        <v>77</v>
      </c>
      <c r="I511" s="152">
        <v>1014999995</v>
      </c>
      <c r="J511" s="152">
        <v>700172602</v>
      </c>
      <c r="K511" s="152">
        <v>700514148.56840456</v>
      </c>
      <c r="L511" s="152">
        <v>1014999995</v>
      </c>
      <c r="M511" s="168">
        <v>6.9016172612700001E-3</v>
      </c>
      <c r="N511" s="168">
        <v>9.3082994114000006E-2</v>
      </c>
      <c r="O511" s="1" t="s">
        <v>78</v>
      </c>
      <c r="P511" s="153">
        <v>0.57727017869999997</v>
      </c>
      <c r="Q511" s="1"/>
      <c r="R511" s="154"/>
    </row>
    <row r="512" spans="2:18">
      <c r="B512" s="37" t="s">
        <v>87</v>
      </c>
      <c r="C512" s="1" t="s">
        <v>130</v>
      </c>
      <c r="D512" s="1" t="s">
        <v>75</v>
      </c>
      <c r="E512" s="1" t="s">
        <v>76</v>
      </c>
      <c r="F512" s="3">
        <v>43550.545451388884</v>
      </c>
      <c r="G512" s="3">
        <v>45362</v>
      </c>
      <c r="H512" s="1" t="s">
        <v>77</v>
      </c>
      <c r="I512" s="152">
        <v>2900493145</v>
      </c>
      <c r="J512" s="152">
        <v>2008904108</v>
      </c>
      <c r="K512" s="152">
        <v>2011347869.17026</v>
      </c>
      <c r="L512" s="152">
        <v>2900493145</v>
      </c>
      <c r="M512" s="168">
        <v>6.9345030952299991E-3</v>
      </c>
      <c r="N512" s="168">
        <v>9.2805111146999991E-2</v>
      </c>
      <c r="O512" s="1" t="s">
        <v>78</v>
      </c>
      <c r="P512" s="153">
        <v>1.6574842153</v>
      </c>
      <c r="Q512" s="1"/>
      <c r="R512" s="154"/>
    </row>
    <row r="513" spans="2:18" ht="15.75">
      <c r="B513" s="38" t="s">
        <v>131</v>
      </c>
      <c r="C513" s="12"/>
      <c r="D513" s="12"/>
      <c r="E513" s="12"/>
      <c r="F513" s="155"/>
      <c r="G513" s="155"/>
      <c r="H513" s="12"/>
      <c r="I513" s="156">
        <v>5800813688</v>
      </c>
      <c r="J513" s="156">
        <v>4013884929</v>
      </c>
      <c r="K513" s="156">
        <v>4017943402.3673782</v>
      </c>
      <c r="L513" s="156">
        <v>5800813688</v>
      </c>
      <c r="M513" s="169"/>
      <c r="N513" s="169"/>
      <c r="O513" s="12"/>
      <c r="P513" s="157">
        <v>3.3110521901999999</v>
      </c>
      <c r="Q513" s="12" t="s">
        <v>79</v>
      </c>
      <c r="R513" s="158"/>
    </row>
    <row r="514" spans="2:18">
      <c r="B514" s="37" t="s">
        <v>122</v>
      </c>
      <c r="C514" s="1" t="s">
        <v>96</v>
      </c>
      <c r="D514" s="1" t="s">
        <v>75</v>
      </c>
      <c r="E514" s="1" t="s">
        <v>76</v>
      </c>
      <c r="F514" s="3">
        <v>43332.54488425926</v>
      </c>
      <c r="G514" s="3">
        <v>43975</v>
      </c>
      <c r="H514" s="1" t="s">
        <v>77</v>
      </c>
      <c r="I514" s="152">
        <v>22920000</v>
      </c>
      <c r="J514" s="152">
        <v>20631130</v>
      </c>
      <c r="K514" s="152">
        <v>20698036.131937101</v>
      </c>
      <c r="L514" s="152">
        <v>22920000</v>
      </c>
      <c r="M514" s="168">
        <v>9.0305567765899993E-3</v>
      </c>
      <c r="N514" s="168">
        <v>6.5317463110000001E-2</v>
      </c>
      <c r="O514" s="1" t="s">
        <v>97</v>
      </c>
      <c r="P514" s="153">
        <v>1.7056556300000001E-2</v>
      </c>
      <c r="Q514" s="1"/>
      <c r="R514" s="154"/>
    </row>
    <row r="515" spans="2:18">
      <c r="B515" s="37" t="s">
        <v>122</v>
      </c>
      <c r="C515" s="1" t="s">
        <v>96</v>
      </c>
      <c r="D515" s="1" t="s">
        <v>75</v>
      </c>
      <c r="E515" s="1" t="s">
        <v>76</v>
      </c>
      <c r="F515" s="3">
        <v>43546.670740740738</v>
      </c>
      <c r="G515" s="3">
        <v>43556</v>
      </c>
      <c r="H515" s="1" t="s">
        <v>77</v>
      </c>
      <c r="I515" s="152">
        <v>3966071000</v>
      </c>
      <c r="J515" s="152">
        <v>3958479396</v>
      </c>
      <c r="K515" s="152">
        <v>3965311184.9020228</v>
      </c>
      <c r="L515" s="152">
        <v>3966071000</v>
      </c>
      <c r="M515" s="168">
        <v>9.9980842120600006E-3</v>
      </c>
      <c r="N515" s="168">
        <v>7.2436282131999999E-2</v>
      </c>
      <c r="O515" s="1" t="s">
        <v>97</v>
      </c>
      <c r="P515" s="153">
        <v>3.2676797477999999</v>
      </c>
      <c r="Q515" s="1"/>
      <c r="R515" s="154"/>
    </row>
    <row r="516" spans="2:18">
      <c r="B516" s="37" t="s">
        <v>122</v>
      </c>
      <c r="C516" s="1" t="s">
        <v>96</v>
      </c>
      <c r="D516" s="1" t="s">
        <v>75</v>
      </c>
      <c r="E516" s="1" t="s">
        <v>76</v>
      </c>
      <c r="F516" s="3">
        <v>43097.501944444448</v>
      </c>
      <c r="G516" s="3">
        <v>43975</v>
      </c>
      <c r="H516" s="1" t="s">
        <v>77</v>
      </c>
      <c r="I516" s="152">
        <v>561687500</v>
      </c>
      <c r="J516" s="152">
        <v>482586509</v>
      </c>
      <c r="K516" s="152">
        <v>489221845.64846045</v>
      </c>
      <c r="L516" s="152">
        <v>561687500</v>
      </c>
      <c r="M516" s="168">
        <v>8.7098581622099998E-3</v>
      </c>
      <c r="N516" s="168">
        <v>6.9987027719999997E-2</v>
      </c>
      <c r="O516" s="1" t="s">
        <v>97</v>
      </c>
      <c r="P516" s="153">
        <v>0.4031512894</v>
      </c>
      <c r="Q516" s="1"/>
      <c r="R516" s="154"/>
    </row>
    <row r="517" spans="2:18">
      <c r="B517" s="37" t="s">
        <v>122</v>
      </c>
      <c r="C517" s="1" t="s">
        <v>96</v>
      </c>
      <c r="D517" s="1" t="s">
        <v>75</v>
      </c>
      <c r="E517" s="1" t="s">
        <v>76</v>
      </c>
      <c r="F517" s="3">
        <v>43433.649375000001</v>
      </c>
      <c r="G517" s="3">
        <v>44461</v>
      </c>
      <c r="H517" s="1" t="s">
        <v>77</v>
      </c>
      <c r="I517" s="152">
        <v>31762329</v>
      </c>
      <c r="J517" s="152">
        <v>25425343</v>
      </c>
      <c r="K517" s="152">
        <v>25041703.997261323</v>
      </c>
      <c r="L517" s="152">
        <v>31762329</v>
      </c>
      <c r="M517" s="168">
        <v>7.88408935543E-3</v>
      </c>
      <c r="N517" s="168">
        <v>9.1921019451999986E-2</v>
      </c>
      <c r="O517" s="1" t="s">
        <v>97</v>
      </c>
      <c r="P517" s="153">
        <v>2.0636027099999999E-2</v>
      </c>
      <c r="Q517" s="1"/>
      <c r="R517" s="154"/>
    </row>
    <row r="518" spans="2:18">
      <c r="B518" s="37" t="s">
        <v>122</v>
      </c>
      <c r="C518" s="1" t="s">
        <v>96</v>
      </c>
      <c r="D518" s="1" t="s">
        <v>75</v>
      </c>
      <c r="E518" s="1" t="s">
        <v>76</v>
      </c>
      <c r="F518" s="3">
        <v>43549.644259259258</v>
      </c>
      <c r="G518" s="3">
        <v>44097</v>
      </c>
      <c r="H518" s="1" t="s">
        <v>77</v>
      </c>
      <c r="I518" s="152">
        <v>27064856</v>
      </c>
      <c r="J518" s="152">
        <v>23007344</v>
      </c>
      <c r="K518" s="152">
        <v>23050561.854127619</v>
      </c>
      <c r="L518" s="152">
        <v>27064856</v>
      </c>
      <c r="M518" s="168">
        <v>8.5167871774800008E-3</v>
      </c>
      <c r="N518" s="168">
        <v>0.120936399759</v>
      </c>
      <c r="O518" s="1" t="s">
        <v>97</v>
      </c>
      <c r="P518" s="153">
        <v>1.8995193699999999E-2</v>
      </c>
      <c r="Q518" s="1"/>
      <c r="R518" s="154"/>
    </row>
    <row r="519" spans="2:18">
      <c r="B519" s="37" t="s">
        <v>122</v>
      </c>
      <c r="C519" s="1" t="s">
        <v>96</v>
      </c>
      <c r="D519" s="1" t="s">
        <v>75</v>
      </c>
      <c r="E519" s="1" t="s">
        <v>76</v>
      </c>
      <c r="F519" s="3">
        <v>43097.503136574072</v>
      </c>
      <c r="G519" s="3">
        <v>43731</v>
      </c>
      <c r="H519" s="1" t="s">
        <v>77</v>
      </c>
      <c r="I519" s="152">
        <v>1166227397</v>
      </c>
      <c r="J519" s="152">
        <v>1052758551</v>
      </c>
      <c r="K519" s="152">
        <v>1010255251.0490576</v>
      </c>
      <c r="L519" s="152">
        <v>1166227397</v>
      </c>
      <c r="M519" s="168">
        <v>8.6625923353199994E-3</v>
      </c>
      <c r="N519" s="168">
        <v>6.4964339529000006E-2</v>
      </c>
      <c r="O519" s="1" t="s">
        <v>97</v>
      </c>
      <c r="P519" s="153">
        <v>0.83251741670000001</v>
      </c>
      <c r="Q519" s="1"/>
      <c r="R519" s="154"/>
    </row>
    <row r="520" spans="2:18">
      <c r="B520" s="37" t="s">
        <v>122</v>
      </c>
      <c r="C520" s="1" t="s">
        <v>96</v>
      </c>
      <c r="D520" s="1" t="s">
        <v>75</v>
      </c>
      <c r="E520" s="1" t="s">
        <v>76</v>
      </c>
      <c r="F520" s="3">
        <v>43510.526249999995</v>
      </c>
      <c r="G520" s="3">
        <v>45828</v>
      </c>
      <c r="H520" s="1" t="s">
        <v>77</v>
      </c>
      <c r="I520" s="152">
        <v>7518750000</v>
      </c>
      <c r="J520" s="152">
        <v>5108285852</v>
      </c>
      <c r="K520" s="152">
        <v>5155145217.2602396</v>
      </c>
      <c r="L520" s="152">
        <v>7518750000</v>
      </c>
      <c r="M520" s="168">
        <v>6.8563859913700004E-3</v>
      </c>
      <c r="N520" s="168">
        <v>7.6877567305999997E-2</v>
      </c>
      <c r="O520" s="1" t="s">
        <v>97</v>
      </c>
      <c r="P520" s="153">
        <v>4.2481820058000004</v>
      </c>
      <c r="Q520" s="1"/>
      <c r="R520" s="154"/>
    </row>
    <row r="521" spans="2:18">
      <c r="B521" s="37" t="s">
        <v>122</v>
      </c>
      <c r="C521" s="1" t="s">
        <v>96</v>
      </c>
      <c r="D521" s="1" t="s">
        <v>75</v>
      </c>
      <c r="E521" s="1" t="s">
        <v>76</v>
      </c>
      <c r="F521" s="3">
        <v>41703.591145833336</v>
      </c>
      <c r="G521" s="3">
        <v>44097</v>
      </c>
      <c r="H521" s="1" t="s">
        <v>77</v>
      </c>
      <c r="I521" s="152">
        <v>20047500</v>
      </c>
      <c r="J521" s="152">
        <v>11573443</v>
      </c>
      <c r="K521" s="152">
        <v>11025519.263167273</v>
      </c>
      <c r="L521" s="152">
        <v>20047500</v>
      </c>
      <c r="M521" s="168">
        <v>5.49969784919E-3</v>
      </c>
      <c r="N521" s="168">
        <v>0.12083946855800001</v>
      </c>
      <c r="O521" s="1" t="s">
        <v>97</v>
      </c>
      <c r="P521" s="153">
        <v>9.0857600999999996E-3</v>
      </c>
      <c r="Q521" s="1"/>
      <c r="R521" s="154"/>
    </row>
    <row r="522" spans="2:18">
      <c r="B522" s="37" t="s">
        <v>122</v>
      </c>
      <c r="C522" s="1" t="s">
        <v>96</v>
      </c>
      <c r="D522" s="1" t="s">
        <v>75</v>
      </c>
      <c r="E522" s="1" t="s">
        <v>76</v>
      </c>
      <c r="F522" s="3">
        <v>43552.423449074078</v>
      </c>
      <c r="G522" s="3">
        <v>43559</v>
      </c>
      <c r="H522" s="1" t="s">
        <v>77</v>
      </c>
      <c r="I522" s="152">
        <v>3966275142</v>
      </c>
      <c r="J522" s="152">
        <v>3960957692</v>
      </c>
      <c r="K522" s="152">
        <v>3963235725.6859894</v>
      </c>
      <c r="L522" s="152">
        <v>3966275142</v>
      </c>
      <c r="M522" s="168">
        <v>9.9923368495500008E-3</v>
      </c>
      <c r="N522" s="168">
        <v>7.2457833562000001E-2</v>
      </c>
      <c r="O522" s="1" t="s">
        <v>97</v>
      </c>
      <c r="P522" s="153">
        <v>3.2659694314999999</v>
      </c>
      <c r="Q522" s="1"/>
      <c r="R522" s="154"/>
    </row>
    <row r="523" spans="2:18">
      <c r="B523" s="37" t="s">
        <v>122</v>
      </c>
      <c r="C523" s="1" t="s">
        <v>96</v>
      </c>
      <c r="D523" s="1" t="s">
        <v>75</v>
      </c>
      <c r="E523" s="1" t="s">
        <v>76</v>
      </c>
      <c r="F523" s="3">
        <v>43166.618275462963</v>
      </c>
      <c r="G523" s="3">
        <v>44509</v>
      </c>
      <c r="H523" s="1" t="s">
        <v>77</v>
      </c>
      <c r="I523" s="152">
        <v>2938880000</v>
      </c>
      <c r="J523" s="152">
        <v>2348390127</v>
      </c>
      <c r="K523" s="152">
        <v>2358709782.123877</v>
      </c>
      <c r="L523" s="152">
        <v>2938880000</v>
      </c>
      <c r="M523" s="168">
        <v>8.0258798662199999E-3</v>
      </c>
      <c r="N523" s="168">
        <v>7.1076662799999996E-2</v>
      </c>
      <c r="O523" s="1" t="s">
        <v>97</v>
      </c>
      <c r="P523" s="153">
        <v>1.9437334995</v>
      </c>
      <c r="Q523" s="1"/>
      <c r="R523" s="154"/>
    </row>
    <row r="524" spans="2:18">
      <c r="B524" s="37" t="s">
        <v>122</v>
      </c>
      <c r="C524" s="1" t="s">
        <v>96</v>
      </c>
      <c r="D524" s="1" t="s">
        <v>75</v>
      </c>
      <c r="E524" s="1" t="s">
        <v>76</v>
      </c>
      <c r="F524" s="3">
        <v>43510.528124999997</v>
      </c>
      <c r="G524" s="3">
        <v>45828</v>
      </c>
      <c r="H524" s="1" t="s">
        <v>77</v>
      </c>
      <c r="I524" s="152">
        <v>816536250</v>
      </c>
      <c r="J524" s="152">
        <v>554759845</v>
      </c>
      <c r="K524" s="152">
        <v>559848770.1822685</v>
      </c>
      <c r="L524" s="152">
        <v>816536250</v>
      </c>
      <c r="M524" s="168">
        <v>6.8563859863199992E-3</v>
      </c>
      <c r="N524" s="168">
        <v>7.6877567465999996E-2</v>
      </c>
      <c r="O524" s="1" t="s">
        <v>97</v>
      </c>
      <c r="P524" s="153">
        <v>0.46135256549999998</v>
      </c>
      <c r="Q524" s="1"/>
      <c r="R524" s="154"/>
    </row>
    <row r="525" spans="2:18">
      <c r="B525" s="37" t="s">
        <v>122</v>
      </c>
      <c r="C525" s="1" t="s">
        <v>96</v>
      </c>
      <c r="D525" s="1" t="s">
        <v>75</v>
      </c>
      <c r="E525" s="1" t="s">
        <v>76</v>
      </c>
      <c r="F525" s="3">
        <v>42118.481516203705</v>
      </c>
      <c r="G525" s="3">
        <v>43732</v>
      </c>
      <c r="H525" s="1" t="s">
        <v>77</v>
      </c>
      <c r="I525" s="152">
        <v>15067123</v>
      </c>
      <c r="J525" s="152">
        <v>11084555</v>
      </c>
      <c r="K525" s="152">
        <v>10148741.198651146</v>
      </c>
      <c r="L525" s="152">
        <v>15067123</v>
      </c>
      <c r="M525" s="168">
        <v>6.73568616826E-3</v>
      </c>
      <c r="N525" s="168">
        <v>8.6874779175000014E-2</v>
      </c>
      <c r="O525" s="1" t="s">
        <v>97</v>
      </c>
      <c r="P525" s="153">
        <v>8.3632367000000003E-3</v>
      </c>
      <c r="Q525" s="1"/>
      <c r="R525" s="154"/>
    </row>
    <row r="526" spans="2:18" ht="15.75">
      <c r="B526" s="38" t="s">
        <v>98</v>
      </c>
      <c r="C526" s="12"/>
      <c r="D526" s="12"/>
      <c r="E526" s="12"/>
      <c r="F526" s="155"/>
      <c r="G526" s="155"/>
      <c r="H526" s="12"/>
      <c r="I526" s="156">
        <v>21051289097</v>
      </c>
      <c r="J526" s="156">
        <v>17557939787</v>
      </c>
      <c r="K526" s="156">
        <v>17591692339.297058</v>
      </c>
      <c r="L526" s="156">
        <v>21051289097</v>
      </c>
      <c r="M526" s="169"/>
      <c r="N526" s="169"/>
      <c r="O526" s="12"/>
      <c r="P526" s="157">
        <v>14.4967227301</v>
      </c>
      <c r="Q526" s="12" t="s">
        <v>79</v>
      </c>
      <c r="R526" s="158"/>
    </row>
    <row r="527" spans="2:18">
      <c r="B527" s="37" t="s">
        <v>74</v>
      </c>
      <c r="C527" s="1" t="s">
        <v>99</v>
      </c>
      <c r="D527" s="1" t="s">
        <v>75</v>
      </c>
      <c r="E527" s="1" t="s">
        <v>76</v>
      </c>
      <c r="F527" s="3">
        <v>43368.664270833338</v>
      </c>
      <c r="G527" s="3">
        <v>44312</v>
      </c>
      <c r="H527" s="1" t="s">
        <v>77</v>
      </c>
      <c r="I527" s="152">
        <v>354157536</v>
      </c>
      <c r="J527" s="152">
        <v>305946566</v>
      </c>
      <c r="K527" s="152">
        <v>303534772.11660236</v>
      </c>
      <c r="L527" s="152">
        <v>354157536</v>
      </c>
      <c r="M527" s="168">
        <v>8.5706145221400003E-3</v>
      </c>
      <c r="N527" s="168">
        <v>6.4321814192999996E-2</v>
      </c>
      <c r="O527" s="1" t="s">
        <v>78</v>
      </c>
      <c r="P527" s="153">
        <v>0.25013280960000001</v>
      </c>
      <c r="Q527" s="1"/>
      <c r="R527" s="154"/>
    </row>
    <row r="528" spans="2:18">
      <c r="B528" s="37" t="s">
        <v>74</v>
      </c>
      <c r="C528" s="1" t="s">
        <v>99</v>
      </c>
      <c r="D528" s="1" t="s">
        <v>75</v>
      </c>
      <c r="E528" s="1" t="s">
        <v>76</v>
      </c>
      <c r="F528" s="3">
        <v>43462.659143518518</v>
      </c>
      <c r="G528" s="3">
        <v>43710</v>
      </c>
      <c r="H528" s="1" t="s">
        <v>77</v>
      </c>
      <c r="I528" s="152">
        <v>537000000</v>
      </c>
      <c r="J528" s="152">
        <v>513284834</v>
      </c>
      <c r="K528" s="152">
        <v>522052737.44457674</v>
      </c>
      <c r="L528" s="152">
        <v>537000000</v>
      </c>
      <c r="M528" s="168">
        <v>9.7216524663799996E-3</v>
      </c>
      <c r="N528" s="168">
        <v>6.8735183029999994E-2</v>
      </c>
      <c r="O528" s="1" t="s">
        <v>78</v>
      </c>
      <c r="P528" s="153">
        <v>0.43020612450000001</v>
      </c>
      <c r="Q528" s="1"/>
      <c r="R528" s="154"/>
    </row>
    <row r="529" spans="2:18" ht="15.75">
      <c r="B529" s="38" t="s">
        <v>100</v>
      </c>
      <c r="C529" s="12"/>
      <c r="D529" s="12"/>
      <c r="E529" s="12"/>
      <c r="F529" s="155"/>
      <c r="G529" s="155"/>
      <c r="H529" s="12"/>
      <c r="I529" s="156">
        <v>891157536</v>
      </c>
      <c r="J529" s="156">
        <v>819231400</v>
      </c>
      <c r="K529" s="156">
        <v>825587509.56117916</v>
      </c>
      <c r="L529" s="156">
        <v>891157536</v>
      </c>
      <c r="M529" s="169"/>
      <c r="N529" s="169"/>
      <c r="O529" s="12"/>
      <c r="P529" s="157">
        <v>0.68033893410000001</v>
      </c>
      <c r="Q529" s="12" t="s">
        <v>79</v>
      </c>
      <c r="R529" s="158">
        <v>0.12512722703744675</v>
      </c>
    </row>
    <row r="530" spans="2:18">
      <c r="B530" s="37" t="s">
        <v>74</v>
      </c>
      <c r="C530" s="1" t="s">
        <v>101</v>
      </c>
      <c r="D530" s="1" t="s">
        <v>75</v>
      </c>
      <c r="E530" s="1" t="s">
        <v>76</v>
      </c>
      <c r="F530" s="3">
        <v>43504.64944444444</v>
      </c>
      <c r="G530" s="3">
        <v>43675</v>
      </c>
      <c r="H530" s="1" t="s">
        <v>77</v>
      </c>
      <c r="I530" s="152">
        <v>522006850</v>
      </c>
      <c r="J530" s="152">
        <v>502069975</v>
      </c>
      <c r="K530" s="152">
        <v>508005251.12900579</v>
      </c>
      <c r="L530" s="152">
        <v>522006850</v>
      </c>
      <c r="M530" s="168">
        <v>9.7317736563999994E-3</v>
      </c>
      <c r="N530" s="168">
        <v>8.7747961897999993E-2</v>
      </c>
      <c r="O530" s="1" t="s">
        <v>78</v>
      </c>
      <c r="P530" s="153">
        <v>0.41863006289999999</v>
      </c>
      <c r="Q530" s="1"/>
      <c r="R530" s="154"/>
    </row>
    <row r="531" spans="2:18">
      <c r="B531" s="37" t="s">
        <v>74</v>
      </c>
      <c r="C531" s="1" t="s">
        <v>101</v>
      </c>
      <c r="D531" s="1" t="s">
        <v>75</v>
      </c>
      <c r="E531" s="1" t="s">
        <v>76</v>
      </c>
      <c r="F531" s="3">
        <v>43363.675706018519</v>
      </c>
      <c r="G531" s="3">
        <v>43626</v>
      </c>
      <c r="H531" s="1" t="s">
        <v>77</v>
      </c>
      <c r="I531" s="152">
        <v>555904109</v>
      </c>
      <c r="J531" s="152">
        <v>529963285</v>
      </c>
      <c r="K531" s="152">
        <v>521453630.16443884</v>
      </c>
      <c r="L531" s="152">
        <v>555904109</v>
      </c>
      <c r="M531" s="168">
        <v>9.3802801908099993E-3</v>
      </c>
      <c r="N531" s="168">
        <v>7.1224999516999996E-2</v>
      </c>
      <c r="O531" s="1" t="s">
        <v>78</v>
      </c>
      <c r="P531" s="153">
        <v>0.42971242030000001</v>
      </c>
      <c r="Q531" s="1"/>
      <c r="R531" s="154"/>
    </row>
    <row r="532" spans="2:18">
      <c r="B532" s="37" t="s">
        <v>74</v>
      </c>
      <c r="C532" s="1" t="s">
        <v>101</v>
      </c>
      <c r="D532" s="1" t="s">
        <v>75</v>
      </c>
      <c r="E532" s="1" t="s">
        <v>76</v>
      </c>
      <c r="F532" s="3">
        <v>43510.486574074079</v>
      </c>
      <c r="G532" s="3">
        <v>43879</v>
      </c>
      <c r="H532" s="1" t="s">
        <v>77</v>
      </c>
      <c r="I532" s="152">
        <v>545616438</v>
      </c>
      <c r="J532" s="152">
        <v>500123288</v>
      </c>
      <c r="K532" s="152">
        <v>505640255.02496785</v>
      </c>
      <c r="L532" s="152">
        <v>545616438</v>
      </c>
      <c r="M532" s="168">
        <v>9.2673207735199988E-3</v>
      </c>
      <c r="N532" s="168">
        <v>9.3064796281999998E-2</v>
      </c>
      <c r="O532" s="1" t="s">
        <v>78</v>
      </c>
      <c r="P532" s="153">
        <v>0.41668114909999998</v>
      </c>
      <c r="Q532" s="1"/>
      <c r="R532" s="154"/>
    </row>
    <row r="533" spans="2:18">
      <c r="B533" s="37" t="s">
        <v>74</v>
      </c>
      <c r="C533" s="1" t="s">
        <v>101</v>
      </c>
      <c r="D533" s="1" t="s">
        <v>75</v>
      </c>
      <c r="E533" s="1" t="s">
        <v>76</v>
      </c>
      <c r="F533" s="3">
        <v>43437.692349537036</v>
      </c>
      <c r="G533" s="3">
        <v>43675</v>
      </c>
      <c r="H533" s="1" t="s">
        <v>77</v>
      </c>
      <c r="I533" s="152">
        <v>532602740</v>
      </c>
      <c r="J533" s="152">
        <v>504279186</v>
      </c>
      <c r="K533" s="152">
        <v>507710747.59712511</v>
      </c>
      <c r="L533" s="152">
        <v>532602740</v>
      </c>
      <c r="M533" s="168">
        <v>9.53263491654E-3</v>
      </c>
      <c r="N533" s="168">
        <v>8.9701414894999998E-2</v>
      </c>
      <c r="O533" s="1" t="s">
        <v>78</v>
      </c>
      <c r="P533" s="153">
        <v>0.41838737250000002</v>
      </c>
      <c r="Q533" s="1"/>
      <c r="R533" s="154"/>
    </row>
    <row r="534" spans="2:18">
      <c r="B534" s="37" t="s">
        <v>74</v>
      </c>
      <c r="C534" s="1" t="s">
        <v>101</v>
      </c>
      <c r="D534" s="1" t="s">
        <v>75</v>
      </c>
      <c r="E534" s="1" t="s">
        <v>76</v>
      </c>
      <c r="F534" s="3">
        <v>43280.769236111111</v>
      </c>
      <c r="G534" s="3">
        <v>43588</v>
      </c>
      <c r="H534" s="1" t="s">
        <v>77</v>
      </c>
      <c r="I534" s="152">
        <v>148610960</v>
      </c>
      <c r="J534" s="152">
        <v>140502318</v>
      </c>
      <c r="K534" s="152">
        <v>137647382.71793675</v>
      </c>
      <c r="L534" s="152">
        <v>148610960</v>
      </c>
      <c r="M534" s="168">
        <v>9.2622632084399994E-3</v>
      </c>
      <c r="N534" s="168">
        <v>7.1859025401000004E-2</v>
      </c>
      <c r="O534" s="1" t="s">
        <v>78</v>
      </c>
      <c r="P534" s="153">
        <v>0.11343058440000001</v>
      </c>
      <c r="Q534" s="1"/>
      <c r="R534" s="154"/>
    </row>
    <row r="535" spans="2:18">
      <c r="B535" s="37" t="s">
        <v>74</v>
      </c>
      <c r="C535" s="1" t="s">
        <v>101</v>
      </c>
      <c r="D535" s="1" t="s">
        <v>75</v>
      </c>
      <c r="E535" s="1" t="s">
        <v>76</v>
      </c>
      <c r="F535" s="3">
        <v>43510.485138888893</v>
      </c>
      <c r="G535" s="3">
        <v>43879</v>
      </c>
      <c r="H535" s="1" t="s">
        <v>77</v>
      </c>
      <c r="I535" s="152">
        <v>545616438</v>
      </c>
      <c r="J535" s="152">
        <v>500123288</v>
      </c>
      <c r="K535" s="152">
        <v>505640255.02496785</v>
      </c>
      <c r="L535" s="152">
        <v>545616438</v>
      </c>
      <c r="M535" s="168">
        <v>9.2673207735199988E-3</v>
      </c>
      <c r="N535" s="168">
        <v>9.3064796281999998E-2</v>
      </c>
      <c r="O535" s="1" t="s">
        <v>78</v>
      </c>
      <c r="P535" s="153">
        <v>0.41668114909999998</v>
      </c>
      <c r="Q535" s="1"/>
      <c r="R535" s="154"/>
    </row>
    <row r="536" spans="2:18">
      <c r="B536" s="37" t="s">
        <v>74</v>
      </c>
      <c r="C536" s="1" t="s">
        <v>101</v>
      </c>
      <c r="D536" s="1" t="s">
        <v>75</v>
      </c>
      <c r="E536" s="1" t="s">
        <v>76</v>
      </c>
      <c r="F536" s="3">
        <v>43384.675138888888</v>
      </c>
      <c r="G536" s="3">
        <v>44186</v>
      </c>
      <c r="H536" s="1" t="s">
        <v>77</v>
      </c>
      <c r="I536" s="152">
        <v>242060872</v>
      </c>
      <c r="J536" s="152">
        <v>210469002</v>
      </c>
      <c r="K536" s="152">
        <v>209421452.80594218</v>
      </c>
      <c r="L536" s="152">
        <v>242060872</v>
      </c>
      <c r="M536" s="168">
        <v>8.6516028417000009E-3</v>
      </c>
      <c r="N536" s="168">
        <v>7.2290080553E-2</v>
      </c>
      <c r="O536" s="1" t="s">
        <v>78</v>
      </c>
      <c r="P536" s="153">
        <v>0.17257718450000001</v>
      </c>
      <c r="Q536" s="1"/>
      <c r="R536" s="154"/>
    </row>
    <row r="537" spans="2:18">
      <c r="B537" s="37" t="s">
        <v>74</v>
      </c>
      <c r="C537" s="1" t="s">
        <v>101</v>
      </c>
      <c r="D537" s="1" t="s">
        <v>75</v>
      </c>
      <c r="E537" s="1" t="s">
        <v>76</v>
      </c>
      <c r="F537" s="3">
        <v>43510.486851851849</v>
      </c>
      <c r="G537" s="3">
        <v>43879</v>
      </c>
      <c r="H537" s="1" t="s">
        <v>77</v>
      </c>
      <c r="I537" s="152">
        <v>545616438</v>
      </c>
      <c r="J537" s="152">
        <v>500123288</v>
      </c>
      <c r="K537" s="152">
        <v>505640255.02496785</v>
      </c>
      <c r="L537" s="152">
        <v>545616438</v>
      </c>
      <c r="M537" s="168">
        <v>9.2673207735199988E-3</v>
      </c>
      <c r="N537" s="168">
        <v>9.3064796281999998E-2</v>
      </c>
      <c r="O537" s="1" t="s">
        <v>78</v>
      </c>
      <c r="P537" s="153">
        <v>0.41668114909999998</v>
      </c>
      <c r="Q537" s="1"/>
      <c r="R537" s="154"/>
    </row>
    <row r="538" spans="2:18">
      <c r="B538" s="37" t="s">
        <v>74</v>
      </c>
      <c r="C538" s="1" t="s">
        <v>101</v>
      </c>
      <c r="D538" s="1" t="s">
        <v>75</v>
      </c>
      <c r="E538" s="1" t="s">
        <v>76</v>
      </c>
      <c r="F538" s="3">
        <v>43438.675347222219</v>
      </c>
      <c r="G538" s="3">
        <v>44399</v>
      </c>
      <c r="H538" s="1" t="s">
        <v>77</v>
      </c>
      <c r="I538" s="152">
        <v>190500000</v>
      </c>
      <c r="J538" s="152">
        <v>158429084</v>
      </c>
      <c r="K538" s="152">
        <v>155631096.12087017</v>
      </c>
      <c r="L538" s="152">
        <v>190500000</v>
      </c>
      <c r="M538" s="168">
        <v>8.1696113449299997E-3</v>
      </c>
      <c r="N538" s="168">
        <v>8.1600001280000001E-2</v>
      </c>
      <c r="O538" s="1" t="s">
        <v>78</v>
      </c>
      <c r="P538" s="153">
        <v>0.12825035849999999</v>
      </c>
      <c r="Q538" s="1"/>
      <c r="R538" s="154"/>
    </row>
    <row r="539" spans="2:18">
      <c r="B539" s="37" t="s">
        <v>74</v>
      </c>
      <c r="C539" s="1" t="s">
        <v>101</v>
      </c>
      <c r="D539" s="1" t="s">
        <v>75</v>
      </c>
      <c r="E539" s="1" t="s">
        <v>76</v>
      </c>
      <c r="F539" s="3">
        <v>43363.674444444448</v>
      </c>
      <c r="G539" s="3">
        <v>43591</v>
      </c>
      <c r="H539" s="1" t="s">
        <v>77</v>
      </c>
      <c r="I539" s="152">
        <v>270136985</v>
      </c>
      <c r="J539" s="152">
        <v>262131495</v>
      </c>
      <c r="K539" s="152">
        <v>255791248.68589225</v>
      </c>
      <c r="L539" s="152">
        <v>270136985</v>
      </c>
      <c r="M539" s="168">
        <v>9.46894586411E-3</v>
      </c>
      <c r="N539" s="168">
        <v>5.0945334534000006E-2</v>
      </c>
      <c r="O539" s="1" t="s">
        <v>78</v>
      </c>
      <c r="P539" s="153">
        <v>0.21078897569999999</v>
      </c>
      <c r="Q539" s="1"/>
      <c r="R539" s="154"/>
    </row>
    <row r="540" spans="2:18">
      <c r="B540" s="37" t="s">
        <v>74</v>
      </c>
      <c r="C540" s="1" t="s">
        <v>101</v>
      </c>
      <c r="D540" s="1" t="s">
        <v>75</v>
      </c>
      <c r="E540" s="1" t="s">
        <v>76</v>
      </c>
      <c r="F540" s="3">
        <v>43510.486064814817</v>
      </c>
      <c r="G540" s="3">
        <v>43879</v>
      </c>
      <c r="H540" s="1" t="s">
        <v>77</v>
      </c>
      <c r="I540" s="152">
        <v>545616438</v>
      </c>
      <c r="J540" s="152">
        <v>500123288</v>
      </c>
      <c r="K540" s="152">
        <v>505640255.02496785</v>
      </c>
      <c r="L540" s="152">
        <v>545616438</v>
      </c>
      <c r="M540" s="168">
        <v>9.2673207735199988E-3</v>
      </c>
      <c r="N540" s="168">
        <v>9.3064796281999998E-2</v>
      </c>
      <c r="O540" s="1" t="s">
        <v>78</v>
      </c>
      <c r="P540" s="153">
        <v>0.41668114909999998</v>
      </c>
      <c r="Q540" s="1"/>
      <c r="R540" s="154"/>
    </row>
    <row r="541" spans="2:18">
      <c r="B541" s="37" t="s">
        <v>74</v>
      </c>
      <c r="C541" s="1" t="s">
        <v>101</v>
      </c>
      <c r="D541" s="1" t="s">
        <v>75</v>
      </c>
      <c r="E541" s="1" t="s">
        <v>76</v>
      </c>
      <c r="F541" s="3">
        <v>43385.736157407402</v>
      </c>
      <c r="G541" s="3">
        <v>43655</v>
      </c>
      <c r="H541" s="1" t="s">
        <v>77</v>
      </c>
      <c r="I541" s="152">
        <v>532602740</v>
      </c>
      <c r="J541" s="152">
        <v>506509970</v>
      </c>
      <c r="K541" s="152">
        <v>512487875.43247658</v>
      </c>
      <c r="L541" s="152">
        <v>532602740</v>
      </c>
      <c r="M541" s="168">
        <v>9.6223289319299996E-3</v>
      </c>
      <c r="N541" s="168">
        <v>7.1859031744000004E-2</v>
      </c>
      <c r="O541" s="1" t="s">
        <v>78</v>
      </c>
      <c r="P541" s="153">
        <v>0.42232404299999998</v>
      </c>
      <c r="Q541" s="1"/>
      <c r="R541" s="154"/>
    </row>
    <row r="542" spans="2:18">
      <c r="B542" s="37" t="s">
        <v>74</v>
      </c>
      <c r="C542" s="1" t="s">
        <v>101</v>
      </c>
      <c r="D542" s="1" t="s">
        <v>75</v>
      </c>
      <c r="E542" s="1" t="s">
        <v>76</v>
      </c>
      <c r="F542" s="3">
        <v>43280.767928240741</v>
      </c>
      <c r="G542" s="3">
        <v>43593</v>
      </c>
      <c r="H542" s="1" t="s">
        <v>77</v>
      </c>
      <c r="I542" s="152">
        <v>123000000</v>
      </c>
      <c r="J542" s="152">
        <v>116066668</v>
      </c>
      <c r="K542" s="152">
        <v>122136642.88739182</v>
      </c>
      <c r="L542" s="152">
        <v>123000000</v>
      </c>
      <c r="M542" s="168">
        <v>9.9298083648299996E-3</v>
      </c>
      <c r="N542" s="168">
        <v>6.9999996358E-2</v>
      </c>
      <c r="O542" s="1" t="s">
        <v>78</v>
      </c>
      <c r="P542" s="153">
        <v>0.10064870469999999</v>
      </c>
      <c r="Q542" s="1"/>
      <c r="R542" s="154"/>
    </row>
    <row r="543" spans="2:18">
      <c r="B543" s="37" t="s">
        <v>74</v>
      </c>
      <c r="C543" s="1" t="s">
        <v>101</v>
      </c>
      <c r="D543" s="1" t="s">
        <v>75</v>
      </c>
      <c r="E543" s="1" t="s">
        <v>76</v>
      </c>
      <c r="F543" s="3">
        <v>43510.487870370373</v>
      </c>
      <c r="G543" s="3">
        <v>43879</v>
      </c>
      <c r="H543" s="1" t="s">
        <v>77</v>
      </c>
      <c r="I543" s="152">
        <v>545616438</v>
      </c>
      <c r="J543" s="152">
        <v>500123288</v>
      </c>
      <c r="K543" s="152">
        <v>505640255.02496785</v>
      </c>
      <c r="L543" s="152">
        <v>545616438</v>
      </c>
      <c r="M543" s="168">
        <v>9.2673207735199988E-3</v>
      </c>
      <c r="N543" s="168">
        <v>9.3064796281999998E-2</v>
      </c>
      <c r="O543" s="1" t="s">
        <v>78</v>
      </c>
      <c r="P543" s="153">
        <v>0.41668114909999998</v>
      </c>
      <c r="Q543" s="1"/>
      <c r="R543" s="154"/>
    </row>
    <row r="544" spans="2:18">
      <c r="B544" s="37" t="s">
        <v>74</v>
      </c>
      <c r="C544" s="1" t="s">
        <v>101</v>
      </c>
      <c r="D544" s="1" t="s">
        <v>75</v>
      </c>
      <c r="E544" s="1" t="s">
        <v>76</v>
      </c>
      <c r="F544" s="3">
        <v>43510.487129629633</v>
      </c>
      <c r="G544" s="3">
        <v>43879</v>
      </c>
      <c r="H544" s="1" t="s">
        <v>77</v>
      </c>
      <c r="I544" s="152">
        <v>545616438</v>
      </c>
      <c r="J544" s="152">
        <v>500123288</v>
      </c>
      <c r="K544" s="152">
        <v>505640255.02496785</v>
      </c>
      <c r="L544" s="152">
        <v>545616438</v>
      </c>
      <c r="M544" s="168">
        <v>9.2673207735199988E-3</v>
      </c>
      <c r="N544" s="168">
        <v>9.3064796281999998E-2</v>
      </c>
      <c r="O544" s="1" t="s">
        <v>78</v>
      </c>
      <c r="P544" s="153">
        <v>0.41668114909999998</v>
      </c>
      <c r="Q544" s="1"/>
      <c r="R544" s="154"/>
    </row>
    <row r="545" spans="2:18">
      <c r="B545" s="37" t="s">
        <v>74</v>
      </c>
      <c r="C545" s="1" t="s">
        <v>101</v>
      </c>
      <c r="D545" s="1" t="s">
        <v>75</v>
      </c>
      <c r="E545" s="1" t="s">
        <v>76</v>
      </c>
      <c r="F545" s="3">
        <v>43504.649131944447</v>
      </c>
      <c r="G545" s="3">
        <v>43675</v>
      </c>
      <c r="H545" s="1" t="s">
        <v>77</v>
      </c>
      <c r="I545" s="152">
        <v>522006850</v>
      </c>
      <c r="J545" s="152">
        <v>502069975</v>
      </c>
      <c r="K545" s="152">
        <v>508005251.12900579</v>
      </c>
      <c r="L545" s="152">
        <v>522006850</v>
      </c>
      <c r="M545" s="168">
        <v>9.7317736563999994E-3</v>
      </c>
      <c r="N545" s="168">
        <v>8.7747961897999993E-2</v>
      </c>
      <c r="O545" s="1" t="s">
        <v>78</v>
      </c>
      <c r="P545" s="153">
        <v>0.41863006289999999</v>
      </c>
      <c r="Q545" s="1"/>
      <c r="R545" s="154"/>
    </row>
    <row r="546" spans="2:18">
      <c r="B546" s="37" t="s">
        <v>74</v>
      </c>
      <c r="C546" s="1" t="s">
        <v>101</v>
      </c>
      <c r="D546" s="1" t="s">
        <v>75</v>
      </c>
      <c r="E546" s="1" t="s">
        <v>76</v>
      </c>
      <c r="F546" s="3">
        <v>43363.674814814818</v>
      </c>
      <c r="G546" s="3">
        <v>43591</v>
      </c>
      <c r="H546" s="1" t="s">
        <v>77</v>
      </c>
      <c r="I546" s="152">
        <v>270136985</v>
      </c>
      <c r="J546" s="152">
        <v>262131495</v>
      </c>
      <c r="K546" s="152">
        <v>255791248.68589225</v>
      </c>
      <c r="L546" s="152">
        <v>270136985</v>
      </c>
      <c r="M546" s="168">
        <v>9.46894586411E-3</v>
      </c>
      <c r="N546" s="168">
        <v>5.0945334534000006E-2</v>
      </c>
      <c r="O546" s="1" t="s">
        <v>78</v>
      </c>
      <c r="P546" s="153">
        <v>0.21078897569999999</v>
      </c>
      <c r="Q546" s="1"/>
      <c r="R546" s="154"/>
    </row>
    <row r="547" spans="2:18">
      <c r="B547" s="37" t="s">
        <v>74</v>
      </c>
      <c r="C547" s="1" t="s">
        <v>101</v>
      </c>
      <c r="D547" s="1" t="s">
        <v>75</v>
      </c>
      <c r="E547" s="1" t="s">
        <v>76</v>
      </c>
      <c r="F547" s="3">
        <v>43510.486319444448</v>
      </c>
      <c r="G547" s="3">
        <v>43879</v>
      </c>
      <c r="H547" s="1" t="s">
        <v>77</v>
      </c>
      <c r="I547" s="152">
        <v>545616438</v>
      </c>
      <c r="J547" s="152">
        <v>500123288</v>
      </c>
      <c r="K547" s="152">
        <v>505640255.02496785</v>
      </c>
      <c r="L547" s="152">
        <v>545616438</v>
      </c>
      <c r="M547" s="168">
        <v>9.2673207735199988E-3</v>
      </c>
      <c r="N547" s="168">
        <v>9.3064796281999998E-2</v>
      </c>
      <c r="O547" s="1" t="s">
        <v>78</v>
      </c>
      <c r="P547" s="153">
        <v>0.41668114909999998</v>
      </c>
      <c r="Q547" s="1"/>
      <c r="R547" s="154"/>
    </row>
    <row r="548" spans="2:18">
      <c r="B548" s="37" t="s">
        <v>74</v>
      </c>
      <c r="C548" s="1" t="s">
        <v>101</v>
      </c>
      <c r="D548" s="1" t="s">
        <v>75</v>
      </c>
      <c r="E548" s="1" t="s">
        <v>76</v>
      </c>
      <c r="F548" s="3">
        <v>43425.680590277778</v>
      </c>
      <c r="G548" s="3">
        <v>43661</v>
      </c>
      <c r="H548" s="1" t="s">
        <v>77</v>
      </c>
      <c r="I548" s="152">
        <v>532602740</v>
      </c>
      <c r="J548" s="152">
        <v>505087561</v>
      </c>
      <c r="K548" s="152">
        <v>509646781.78536618</v>
      </c>
      <c r="L548" s="152">
        <v>532602740</v>
      </c>
      <c r="M548" s="168">
        <v>9.5689853526700012E-3</v>
      </c>
      <c r="N548" s="168">
        <v>8.7747961988000001E-2</v>
      </c>
      <c r="O548" s="1" t="s">
        <v>78</v>
      </c>
      <c r="P548" s="153">
        <v>0.41998279319999998</v>
      </c>
      <c r="Q548" s="1"/>
      <c r="R548" s="154"/>
    </row>
    <row r="549" spans="2:18">
      <c r="B549" s="37" t="s">
        <v>74</v>
      </c>
      <c r="C549" s="1" t="s">
        <v>101</v>
      </c>
      <c r="D549" s="1" t="s">
        <v>75</v>
      </c>
      <c r="E549" s="1" t="s">
        <v>76</v>
      </c>
      <c r="F549" s="3">
        <v>43280.768645833334</v>
      </c>
      <c r="G549" s="3">
        <v>43578</v>
      </c>
      <c r="H549" s="1" t="s">
        <v>77</v>
      </c>
      <c r="I549" s="152">
        <v>122150685</v>
      </c>
      <c r="J549" s="152">
        <v>115586167</v>
      </c>
      <c r="K549" s="152">
        <v>121631013.67051132</v>
      </c>
      <c r="L549" s="152">
        <v>122150685</v>
      </c>
      <c r="M549" s="168">
        <v>9.9574565357999998E-3</v>
      </c>
      <c r="N549" s="168">
        <v>7.0000004406000002E-2</v>
      </c>
      <c r="O549" s="1" t="s">
        <v>78</v>
      </c>
      <c r="P549" s="153">
        <v>0.10023203260000001</v>
      </c>
      <c r="Q549" s="1"/>
      <c r="R549" s="154"/>
    </row>
    <row r="550" spans="2:18">
      <c r="B550" s="37" t="s">
        <v>74</v>
      </c>
      <c r="C550" s="1" t="s">
        <v>101</v>
      </c>
      <c r="D550" s="1" t="s">
        <v>75</v>
      </c>
      <c r="E550" s="1" t="s">
        <v>76</v>
      </c>
      <c r="F550" s="3">
        <v>43510.487430555557</v>
      </c>
      <c r="G550" s="3">
        <v>43879</v>
      </c>
      <c r="H550" s="1" t="s">
        <v>77</v>
      </c>
      <c r="I550" s="152">
        <v>545616438</v>
      </c>
      <c r="J550" s="152">
        <v>500123288</v>
      </c>
      <c r="K550" s="152">
        <v>505640255.02496785</v>
      </c>
      <c r="L550" s="152">
        <v>545616438</v>
      </c>
      <c r="M550" s="168">
        <v>9.2673207735199988E-3</v>
      </c>
      <c r="N550" s="168">
        <v>9.3064796281999998E-2</v>
      </c>
      <c r="O550" s="1" t="s">
        <v>78</v>
      </c>
      <c r="P550" s="153">
        <v>0.41668114909999998</v>
      </c>
      <c r="Q550" s="1"/>
      <c r="R550" s="154"/>
    </row>
    <row r="551" spans="2:18" ht="15.75">
      <c r="B551" s="38" t="s">
        <v>102</v>
      </c>
      <c r="C551" s="12"/>
      <c r="D551" s="12"/>
      <c r="E551" s="12"/>
      <c r="F551" s="12"/>
      <c r="G551" s="12"/>
      <c r="H551" s="12"/>
      <c r="I551" s="156">
        <v>8929254020</v>
      </c>
      <c r="J551" s="156">
        <v>8316282485</v>
      </c>
      <c r="K551" s="156">
        <v>8370481663.0115986</v>
      </c>
      <c r="L551" s="156">
        <v>8929254020</v>
      </c>
      <c r="M551" s="12"/>
      <c r="N551" s="12"/>
      <c r="O551" s="12"/>
      <c r="P551" s="157">
        <v>6.8978327637000021</v>
      </c>
      <c r="Q551" s="12" t="s">
        <v>79</v>
      </c>
      <c r="R551" s="158">
        <v>1.4413223403607542</v>
      </c>
    </row>
    <row r="552" spans="2:18" ht="15.75">
      <c r="B552" s="37"/>
      <c r="C552" s="1"/>
      <c r="D552" s="1"/>
      <c r="E552" s="1"/>
      <c r="F552" s="12" t="s">
        <v>103</v>
      </c>
      <c r="G552" s="12"/>
      <c r="H552" s="12"/>
      <c r="I552" s="156">
        <v>6581655235.0195169</v>
      </c>
      <c r="J552" s="156" t="s">
        <v>104</v>
      </c>
      <c r="K552" s="156" t="s">
        <v>104</v>
      </c>
      <c r="L552" s="156" t="s">
        <v>104</v>
      </c>
      <c r="M552" s="12"/>
      <c r="N552" s="12"/>
      <c r="O552" s="12"/>
      <c r="P552" s="157">
        <v>5.4237209931999999</v>
      </c>
      <c r="Q552" s="12"/>
      <c r="R552" s="164"/>
    </row>
    <row r="553" spans="2:18" ht="15.75">
      <c r="B553" s="37"/>
      <c r="C553" s="1"/>
      <c r="D553" s="1"/>
      <c r="E553" s="1"/>
      <c r="F553" s="12" t="s">
        <v>105</v>
      </c>
      <c r="G553" s="12"/>
      <c r="H553" s="12"/>
      <c r="I553" s="156">
        <v>353778553.20812345</v>
      </c>
      <c r="J553" s="156" t="s">
        <v>104</v>
      </c>
      <c r="K553" s="156" t="s">
        <v>104</v>
      </c>
      <c r="L553" s="156" t="s">
        <v>104</v>
      </c>
      <c r="M553" s="12"/>
      <c r="N553" s="12"/>
      <c r="O553" s="12"/>
      <c r="P553" s="12"/>
      <c r="Q553" s="12"/>
      <c r="R553" s="164"/>
    </row>
    <row r="554" spans="2:18" ht="15.75">
      <c r="B554" s="37"/>
      <c r="C554" s="1"/>
      <c r="D554" s="1"/>
      <c r="E554" s="1"/>
      <c r="F554" s="12" t="s">
        <v>106</v>
      </c>
      <c r="G554" s="12"/>
      <c r="H554" s="12"/>
      <c r="I554" s="156">
        <v>31829964.832975172</v>
      </c>
      <c r="J554" s="156" t="s">
        <v>104</v>
      </c>
      <c r="K554" s="156" t="s">
        <v>104</v>
      </c>
      <c r="L554" s="156" t="s">
        <v>104</v>
      </c>
      <c r="M554" s="12"/>
      <c r="N554" s="12"/>
      <c r="O554" s="12"/>
      <c r="P554" s="12"/>
      <c r="Q554" s="12"/>
      <c r="R554" s="164"/>
    </row>
    <row r="555" spans="2:18" ht="15.75">
      <c r="B555" s="159"/>
      <c r="C555" s="121"/>
      <c r="D555" s="121"/>
      <c r="E555" s="121"/>
      <c r="F555" s="165" t="s">
        <v>107</v>
      </c>
      <c r="G555" s="165"/>
      <c r="H555" s="165"/>
      <c r="I555" s="177">
        <v>139801281654.39468</v>
      </c>
      <c r="J555" s="177">
        <v>113804058892</v>
      </c>
      <c r="K555" s="177">
        <v>114767788131.51051</v>
      </c>
      <c r="L555" s="177">
        <v>132897677831</v>
      </c>
      <c r="M555" s="165"/>
      <c r="N555" s="165"/>
      <c r="O555" s="165"/>
      <c r="P555" s="165">
        <v>99.999999999699952</v>
      </c>
      <c r="Q555" s="165"/>
      <c r="R555" s="178"/>
    </row>
  </sheetData>
  <mergeCells count="6">
    <mergeCell ref="B343:R343"/>
    <mergeCell ref="B344:R344"/>
    <mergeCell ref="B345:R345"/>
    <mergeCell ref="B2:R2"/>
    <mergeCell ref="B3:R3"/>
    <mergeCell ref="B4:R4"/>
  </mergeCells>
  <hyperlinks>
    <hyperlink ref="A1" location="INDICE!A1" display="INDICE"/>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05D5139E737CA46B576776EB15C92A9" ma:contentTypeVersion="10" ma:contentTypeDescription="Crear nuevo documento." ma:contentTypeScope="" ma:versionID="ba0e98b8022324dcedd9dabacd4f8f62">
  <xsd:schema xmlns:xsd="http://www.w3.org/2001/XMLSchema" xmlns:xs="http://www.w3.org/2001/XMLSchema" xmlns:p="http://schemas.microsoft.com/office/2006/metadata/properties" xmlns:ns3="727e11e5-f0bc-40b2-aa03-230944aad938" xmlns:ns4="5c546f28-f963-4913-91d3-746344b8e317" targetNamespace="http://schemas.microsoft.com/office/2006/metadata/properties" ma:root="true" ma:fieldsID="1c9677668833b48067f4923b44bb6984" ns3:_="" ns4:_="">
    <xsd:import namespace="727e11e5-f0bc-40b2-aa03-230944aad938"/>
    <xsd:import namespace="5c546f28-f963-4913-91d3-746344b8e317"/>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3:MediaServiceDateTaken" minOccurs="0"/>
                <xsd:element ref="ns3:MediaServiceOCR"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7e11e5-f0bc-40b2-aa03-230944aad938"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546f28-f963-4913-91d3-746344b8e317"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description="" ma:internalName="SharedWithDetails" ma:readOnly="true">
      <xsd:simpleType>
        <xsd:restriction base="dms:Note">
          <xsd:maxLength value="255"/>
        </xsd:restriction>
      </xsd:simpleType>
    </xsd:element>
    <xsd:element name="SharingHintHash" ma:index="13" nillable="true" ma:displayName="Hash de la sugerencia para compartir"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5AE19C-9C8F-493D-B2A6-417E6528E9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7e11e5-f0bc-40b2-aa03-230944aad938"/>
    <ds:schemaRef ds:uri="5c546f28-f963-4913-91d3-746344b8e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404DDC-7A4A-46C0-9F0D-7934C15BD9E0}">
  <ds:schemaRefs>
    <ds:schemaRef ds:uri="http://schemas.openxmlformats.org/package/2006/metadata/core-properties"/>
    <ds:schemaRef ds:uri="727e11e5-f0bc-40b2-aa03-230944aad938"/>
    <ds:schemaRef ds:uri="http://schemas.microsoft.com/office/infopath/2007/PartnerControls"/>
    <ds:schemaRef ds:uri="5c546f28-f963-4913-91d3-746344b8e317"/>
    <ds:schemaRef ds:uri="http://purl.org/dc/terms/"/>
    <ds:schemaRef ds:uri="http://schemas.microsoft.com/office/2006/metadata/properties"/>
    <ds:schemaRef ds:uri="http://schemas.microsoft.com/office/2006/documentManagement/type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AC49550D-B511-4432-A5DA-299D3068D3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01</vt:lpstr>
      <vt:lpstr>02</vt:lpstr>
      <vt:lpstr>03</vt:lpstr>
      <vt:lpstr>04</vt:lpstr>
      <vt:lpstr>05</vt:lpstr>
      <vt:lpstr>ANEXO A</vt:lpstr>
      <vt:lpstr>'05'!OLE_LINK2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2020-08-27T13:59:54Z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0x010100805D5139E737CA46B576776EB15C92A9</vt:lpwstr>
  </property>
</Properties>
</file>