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xr:revisionPtr revIDLastSave="998" documentId="8_{D7CAB8C4-EBF5-45CA-8AF1-517106A3A6D9}" xr6:coauthVersionLast="47" xr6:coauthVersionMax="47" xr10:uidLastSave="{E3F07468-4550-425D-9C0E-D6DBA43B4EDC}"/>
  <bookViews>
    <workbookView xWindow="-120" yWindow="-120" windowWidth="20730" windowHeight="11160" tabRatio="914" xr2:uid="{00000000-000D-0000-FFFF-FFFF00000000}"/>
  </bookViews>
  <sheets>
    <sheet name="CARATULA" sheetId="18" r:id="rId1"/>
    <sheet name="INDICE" sheetId="17" r:id="rId2"/>
    <sheet name="01" sheetId="23" r:id="rId3"/>
    <sheet name="02" sheetId="24" r:id="rId4"/>
    <sheet name="03" sheetId="25" r:id="rId5"/>
    <sheet name="04" sheetId="26" r:id="rId6"/>
    <sheet name="05" sheetId="27" r:id="rId7"/>
    <sheet name="06" sheetId="28" r:id="rId8"/>
    <sheet name="07" sheetId="2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3" i="27" l="1"/>
  <c r="E89" i="27" l="1"/>
  <c r="E91" i="27" s="1"/>
  <c r="E88" i="27"/>
  <c r="E90" i="27" s="1"/>
  <c r="B4" i="26" l="1"/>
  <c r="B4" i="25"/>
  <c r="B4" i="24"/>
  <c r="E15" i="29"/>
  <c r="D163" i="27" l="1"/>
  <c r="C89" i="27" l="1"/>
  <c r="C88" i="27"/>
  <c r="E82" i="27"/>
  <c r="E78" i="27"/>
  <c r="C13" i="23" l="1"/>
  <c r="C123" i="27"/>
  <c r="D123" i="27"/>
  <c r="C91" i="27"/>
  <c r="C90" i="27"/>
  <c r="C12" i="25" l="1"/>
  <c r="C11" i="24" l="1"/>
  <c r="D146" i="27" l="1"/>
  <c r="C146" i="27"/>
  <c r="D29" i="26" l="1"/>
  <c r="D24" i="26"/>
  <c r="D13" i="23"/>
  <c r="D19" i="23"/>
  <c r="D31" i="26" l="1"/>
  <c r="D20" i="23"/>
  <c r="D137" i="27"/>
  <c r="C137" i="27"/>
  <c r="D131" i="27"/>
  <c r="C131" i="27"/>
  <c r="E99" i="27"/>
  <c r="D99" i="27"/>
  <c r="D7" i="24" l="1"/>
  <c r="D7" i="26" s="1"/>
  <c r="E98" i="27" s="1"/>
  <c r="D114" i="27" s="1"/>
  <c r="D130" i="27" s="1"/>
  <c r="D136" i="27" s="1"/>
  <c r="D142" i="27" s="1"/>
  <c r="D148" i="27" s="1"/>
  <c r="C7" i="24"/>
  <c r="C7" i="26" s="1"/>
  <c r="D98" i="27" l="1"/>
  <c r="C114" i="27" s="1"/>
  <c r="C130" i="27" s="1"/>
  <c r="C136" i="27" s="1"/>
  <c r="C142" i="27" s="1"/>
  <c r="C148" i="27" s="1"/>
  <c r="D150" i="27"/>
  <c r="D18" i="24" s="1"/>
  <c r="C150" i="27"/>
  <c r="D138" i="27"/>
  <c r="C138" i="27"/>
  <c r="D132" i="27"/>
  <c r="C132" i="27"/>
  <c r="D82" i="27" s="1"/>
  <c r="F82" i="27" s="1"/>
  <c r="E79" i="27"/>
  <c r="E80" i="27" s="1"/>
  <c r="D80" i="27"/>
  <c r="D79" i="27"/>
  <c r="D78" i="27"/>
  <c r="F78" i="27" s="1"/>
  <c r="E101" i="27"/>
  <c r="D101" i="27"/>
  <c r="C29" i="26"/>
  <c r="C24" i="26"/>
  <c r="E8" i="25"/>
  <c r="F80" i="27" l="1"/>
  <c r="F79" i="27"/>
  <c r="C13" i="25"/>
  <c r="C18" i="24"/>
  <c r="D11" i="24"/>
  <c r="C19" i="23"/>
  <c r="C20" i="23" s="1"/>
  <c r="C31" i="26"/>
  <c r="D19" i="24" l="1"/>
  <c r="C19" i="24"/>
  <c r="D13" i="25" l="1"/>
  <c r="E14" i="25" s="1"/>
</calcChain>
</file>

<file path=xl/sharedStrings.xml><?xml version="1.0" encoding="utf-8"?>
<sst xmlns="http://schemas.openxmlformats.org/spreadsheetml/2006/main" count="5077" uniqueCount="238">
  <si>
    <t>ACTIVO</t>
  </si>
  <si>
    <t>Cuentas a cobrar</t>
  </si>
  <si>
    <t>TOTAL ACTIVO BRUTO</t>
  </si>
  <si>
    <t>PASIVO</t>
  </si>
  <si>
    <t xml:space="preserve">Acreedores por Operaciones </t>
  </si>
  <si>
    <t xml:space="preserve">Rescates a pagar </t>
  </si>
  <si>
    <t xml:space="preserve">TOTAL ACTIVO NETO </t>
  </si>
  <si>
    <t>CUOTAS PARTES EN CIRCULACIÓN</t>
  </si>
  <si>
    <t xml:space="preserve">VALOR CUOTA PARTE AL CIERRE </t>
  </si>
  <si>
    <t>INGRESO</t>
  </si>
  <si>
    <t>TOTAL INGRESOS</t>
  </si>
  <si>
    <t>EGRESOS</t>
  </si>
  <si>
    <t>Comisión por Administración</t>
  </si>
  <si>
    <t>Diferencia de Cambio</t>
  </si>
  <si>
    <t>Comisión por Corretaje</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</si>
  <si>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</si>
  <si>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</si>
  <si>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</si>
  <si>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</si>
  <si>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</si>
  <si>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</si>
  <si>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</si>
  <si>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</si>
  <si>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</si>
  <si>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</si>
  <si>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</si>
  <si>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</si>
  <si>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Causas de las variaciones del efectivo</t>
  </si>
  <si>
    <t>Actividades Operativas</t>
  </si>
  <si>
    <t>Cambios en activos y pasivos operativos</t>
  </si>
  <si>
    <t>(Aumento) Disminución Intereses a Cobrar</t>
  </si>
  <si>
    <t>Aumento (Disminución) en Acreedores por operación</t>
  </si>
  <si>
    <t>Aumento (Disminución) en Otros Pasivos</t>
  </si>
  <si>
    <t>Flujo neto de efectivo generado por actividades operativas</t>
  </si>
  <si>
    <t>Actividades de financiación</t>
  </si>
  <si>
    <t xml:space="preserve">Rescates </t>
  </si>
  <si>
    <t>Flujo neto de efectivo generado por (utilizado) en actividades de financiación</t>
  </si>
  <si>
    <t>Saldo Final de efectivo</t>
  </si>
  <si>
    <t>Efectivo al inicio del periodo</t>
  </si>
  <si>
    <t>Devolución a disponibilidades</t>
  </si>
  <si>
    <t>Compra de Instrumentos</t>
  </si>
  <si>
    <t>Comisiones pagadas</t>
  </si>
  <si>
    <t>Vencimiento de Instrumentos</t>
  </si>
  <si>
    <t>Tipo de cambio comprador</t>
  </si>
  <si>
    <t xml:space="preserve">Tipo de cambio vendedor       </t>
  </si>
  <si>
    <t>Otros</t>
  </si>
  <si>
    <t>MES</t>
  </si>
  <si>
    <t>TOTAL</t>
  </si>
  <si>
    <t>VALOR CUOTA</t>
  </si>
  <si>
    <t>PATRIMONIO NETO DEL FONDO</t>
  </si>
  <si>
    <t>N° DE PARTICIPES</t>
  </si>
  <si>
    <t>1er. TRIMESTRE</t>
  </si>
  <si>
    <t>Enero</t>
  </si>
  <si>
    <t>Febrero</t>
  </si>
  <si>
    <t>Marzo</t>
  </si>
  <si>
    <t>CUENTAS</t>
  </si>
  <si>
    <t>Instrumento</t>
  </si>
  <si>
    <t>Emisor</t>
  </si>
  <si>
    <t>Sector</t>
  </si>
  <si>
    <t>País</t>
  </si>
  <si>
    <t>Fecha
Compra</t>
  </si>
  <si>
    <t>Fecha
 Vto.</t>
  </si>
  <si>
    <t>Moneda</t>
  </si>
  <si>
    <t>Monto</t>
  </si>
  <si>
    <t>Val. Compra</t>
  </si>
  <si>
    <t>Val. Contable</t>
  </si>
  <si>
    <t>Val. Nominal</t>
  </si>
  <si>
    <t>Tasa</t>
  </si>
  <si>
    <t>CDA</t>
  </si>
  <si>
    <t>Financiero</t>
  </si>
  <si>
    <t>Paraguay</t>
  </si>
  <si>
    <t>Hasta 10%</t>
  </si>
  <si>
    <t>TOTALES: Banco Continental S.A.E.C.A.</t>
  </si>
  <si>
    <t>Banco GNB Paraguay S.A.</t>
  </si>
  <si>
    <t>TOTALES: Banco GNB Paraguay S.A.</t>
  </si>
  <si>
    <t>Banco Itaú Paraguay S.A.</t>
  </si>
  <si>
    <t>TOTALES: Banco Itaú Paraguay S.A.</t>
  </si>
  <si>
    <t>Banco Regional S.A.E.C.A.</t>
  </si>
  <si>
    <t>TOTALES: Banco Regional S.A.E.C.A.</t>
  </si>
  <si>
    <t>BBVA Paraguay S.A.</t>
  </si>
  <si>
    <t>TOTALES: BBVA Paraguay S.A.</t>
  </si>
  <si>
    <t>Interfisa Banco S.A.E.C.A.</t>
  </si>
  <si>
    <t>TOTALES: Interfisa Banco S.A.E.C.A.</t>
  </si>
  <si>
    <t>Sudameris Bank S.A.E.C.A.</t>
  </si>
  <si>
    <t>TOTALES: Sudameris Bank S.A.E.C.A.</t>
  </si>
  <si>
    <t>Vision Banco S.A.E.C.A.</t>
  </si>
  <si>
    <t>TOTALES: Vision Banco S.A.E.C.A.</t>
  </si>
  <si>
    <t>TOTAL DISPONIBILIDADES</t>
  </si>
  <si>
    <t xml:space="preserve">-   </t>
  </si>
  <si>
    <t>TOTAL COMISION ACUMULADA</t>
  </si>
  <si>
    <t>(-) TOTAL DEVOLUCION DE COMISION</t>
  </si>
  <si>
    <t>TOTAL GENERAL</t>
  </si>
  <si>
    <t>TOTALES: Banco Nacional de Fomento</t>
  </si>
  <si>
    <t>Intereses vencimientos de cupones</t>
  </si>
  <si>
    <t>Intereses Devengados</t>
  </si>
  <si>
    <t>Ganancia ordinaria del período</t>
  </si>
  <si>
    <t>(Aumento) Disminución Deudores por operaciones</t>
  </si>
  <si>
    <t>Banco Itaú</t>
  </si>
  <si>
    <t xml:space="preserve">BONOS </t>
  </si>
  <si>
    <t>TOTAL PASIVO</t>
  </si>
  <si>
    <t>Banco Nacional de Fomento</t>
  </si>
  <si>
    <t>Banco Rio S.A.E.C.A.</t>
  </si>
  <si>
    <t>TOTALES: Banco Rio S.A.E.C.A.</t>
  </si>
  <si>
    <t>Banco Continental S.A.E.C.A.</t>
  </si>
  <si>
    <t>ESTADO DEL ACTIVO NETO</t>
  </si>
  <si>
    <t>ESTADO DE INGRESOS Y EGRESOS</t>
  </si>
  <si>
    <t>ESTADO DE VARIACIÓN DEL ACTIVO NETO</t>
  </si>
  <si>
    <t>ESTADO DE FLUJO DE EFECTIVO</t>
  </si>
  <si>
    <t>NOTAS A LOS ESTADOS FINANCIEROS</t>
  </si>
  <si>
    <t>1) Información Básica del Fondo</t>
  </si>
  <si>
    <t>2) Información sobre la Administradora</t>
  </si>
  <si>
    <t xml:space="preserve">    2.1) Información General</t>
  </si>
  <si>
    <t xml:space="preserve">    2.2) Entidad encargada de la Custodia</t>
  </si>
  <si>
    <t>3) Criterios Contables Aplicados</t>
  </si>
  <si>
    <t>Los estados financieros se han preparado de acuerdo con normas contables y criterios de valuación dictados por la Comisión Nacional de Valores y con normas de información financiera vigentes en el Paraguay.</t>
  </si>
  <si>
    <t>No se incurrió en ningún cambio de procedimientos en la aplicación contable y/o estimación contable en referencia a los Estados Contables anteriores al presente.</t>
  </si>
  <si>
    <t>La valorización de las inversiones aplicadas en el fondo están constituidas por el valor de compra más el devengado a la fecha de cada periodo informado.</t>
  </si>
  <si>
    <t>La entidad aplica el principio de lo devengado para el reconocimiento de los ingresos y la imputación de costos.</t>
  </si>
  <si>
    <t>Los resultados por ajuste de precio o venta de inversiones sobre la par, si hubieran, se reconocen como ingresos extraordinarios.</t>
  </si>
  <si>
    <t>a) Posición en Moneda Extranjera:</t>
  </si>
  <si>
    <t>_Gastos Operacionales y comisión de la Sociedad Administradora:</t>
  </si>
  <si>
    <t>_Información Estadística</t>
  </si>
  <si>
    <t>4) Composición de las Cuentas</t>
  </si>
  <si>
    <t>Resultado por Tenencia</t>
  </si>
  <si>
    <t>OTROS INGRESOS</t>
  </si>
  <si>
    <t>OTROS EGRESOS</t>
  </si>
  <si>
    <t>Inversiones</t>
  </si>
  <si>
    <t>COMPOSICION DE LAS INVERSIONES DEL FONDO</t>
  </si>
  <si>
    <t>% 
Precio 
de 
Mercado</t>
  </si>
  <si>
    <t>Solar Ahorro y Finanzas S.A.E.C.A.</t>
  </si>
  <si>
    <t>TOTALES: Solar Ahorro y Finanzas S.A.E.C.A.</t>
  </si>
  <si>
    <t>FONDO MUTUO DISPONIBLE DÓLARES AMERICANOS</t>
  </si>
  <si>
    <t>En USD.</t>
  </si>
  <si>
    <t>LA ADMINISTRADORA será responsable de la administración del FONDO MUTUO DISPONIBLE DÓLARES AMERICANOS, que en adelante se denominará FONDO MUTUO, registrado en la Comisión Nacional de Valores de conformidad con la Resolución Nº 56E/18 de fecha 23/08/2018, el cual se regirá por el REGLAMENTO INTERNO, aprobado por Resolución 56E/18 de fecha 23/08/2018. El objeto del FONDO MUTUO será invertir en instrumentos de deuda de emisores nacionales. Está dirigido a personas físicas y jurídicas con horizonte de inversión corto plazo. El riesgo del inversionista estará determinado por la naturaleza de los instrumentos en los que se inviertan los activos del FONDO MUTUO, de acuerdo con lo expuesto en la política de inversiones y diversificación de estas.</t>
  </si>
  <si>
    <t>DETALLE</t>
  </si>
  <si>
    <t>MONEDA EXTRANJERA</t>
  </si>
  <si>
    <t>CAMBIO VIGENTE</t>
  </si>
  <si>
    <t>CLASE</t>
  </si>
  <si>
    <t>MONTO</t>
  </si>
  <si>
    <t>ACTIVOS</t>
  </si>
  <si>
    <t>PASIVOS</t>
  </si>
  <si>
    <t>Crédito</t>
  </si>
  <si>
    <t>Disponibilidad</t>
  </si>
  <si>
    <t>Obligaciones</t>
  </si>
  <si>
    <t>USD</t>
  </si>
  <si>
    <t>Concepto</t>
  </si>
  <si>
    <t>Ganancia por valuación de activos monetarios en moneda extranjera</t>
  </si>
  <si>
    <t>Ganancia por valuación de pasivos monetarios en moneda extranjera</t>
  </si>
  <si>
    <t>Pérdida por valuación de activos monetarios en moneda extranjera</t>
  </si>
  <si>
    <t>Pérdida por valuación de pasivos monetarios en moneda extranjera</t>
  </si>
  <si>
    <t>La comisión de administración que se está utilizando es de 1,80% anual más IVA. Esta comisión se calcula diariamente de los fondos bajo manejo y se pagan mensualmente a la administradora, generalmente el primer día hábil siguiente al cierre del mes anterior.</t>
  </si>
  <si>
    <t>Banco Bancop</t>
  </si>
  <si>
    <t>Morgan Stanley</t>
  </si>
  <si>
    <t>FONDO MUTUO DISPONIBLE DOLARES AMERICANOS</t>
  </si>
  <si>
    <t>(DOLARES)</t>
  </si>
  <si>
    <t>%
De las Inversiones con Relac. al Pat. Neto del Fondo</t>
  </si>
  <si>
    <t>%
De las Inversiones por Grupo Económico</t>
  </si>
  <si>
    <t>%
De las Inversiones en Relac. al Pat. Neto del Emisor</t>
  </si>
  <si>
    <t>US$</t>
  </si>
  <si>
    <t>ESTADO DE INGRESO Y EGRESOS</t>
  </si>
  <si>
    <t>01</t>
  </si>
  <si>
    <t>02</t>
  </si>
  <si>
    <t>03</t>
  </si>
  <si>
    <t>04</t>
  </si>
  <si>
    <t>05</t>
  </si>
  <si>
    <t>06</t>
  </si>
  <si>
    <t>INDICE</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</si>
  <si>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Museo Sans 100"/>
        <family val="3"/>
      </rPr>
      <t xml:space="preserve"> </t>
    </r>
    <r>
      <rPr>
        <sz val="11"/>
        <color theme="1"/>
        <rFont val="Museo Sans 100"/>
        <family val="3"/>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</si>
  <si>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r>
      <t xml:space="preserve">    </t>
    </r>
    <r>
      <rPr>
        <b/>
        <sz val="11"/>
        <color theme="1"/>
        <rFont val="Museo Sans 100"/>
        <family val="3"/>
      </rPr>
      <t xml:space="preserve">4.1) </t>
    </r>
    <r>
      <rPr>
        <b/>
        <u/>
        <sz val="11"/>
        <color theme="1"/>
        <rFont val="Museo Sans 100"/>
        <family val="3"/>
      </rPr>
      <t>Disponibilidades:</t>
    </r>
    <r>
      <rPr>
        <sz val="11"/>
        <color theme="1"/>
        <rFont val="Museo Sans 100"/>
        <family val="3"/>
      </rPr>
      <t xml:space="preserve"> Esta cuenta esta compuesta por los saldos en los bancos a la fecha de estos estados financieros</t>
    </r>
  </si>
  <si>
    <r>
      <t xml:space="preserve">    </t>
    </r>
    <r>
      <rPr>
        <b/>
        <sz val="11"/>
        <color theme="1"/>
        <rFont val="Museo Sans 100"/>
        <family val="3"/>
      </rPr>
      <t xml:space="preserve">4.2) </t>
    </r>
    <r>
      <rPr>
        <b/>
        <u/>
        <sz val="11"/>
        <color theme="1"/>
        <rFont val="Museo Sans 100"/>
        <family val="3"/>
      </rPr>
      <t>Acreedores por Operación:</t>
    </r>
    <r>
      <rPr>
        <sz val="11"/>
        <color theme="1"/>
        <rFont val="Museo Sans 100"/>
        <family val="3"/>
      </rPr>
      <t xml:space="preserve"> </t>
    </r>
  </si>
  <si>
    <r>
      <t xml:space="preserve">Resultado por tenencia de inversiones </t>
    </r>
    <r>
      <rPr>
        <b/>
        <sz val="11"/>
        <color theme="1"/>
        <rFont val="Museo Sans 100"/>
        <family val="3"/>
      </rPr>
      <t>(Nota 4.4)</t>
    </r>
  </si>
  <si>
    <r>
      <t xml:space="preserve">Otros Ingresos </t>
    </r>
    <r>
      <rPr>
        <b/>
        <sz val="11"/>
        <color theme="1"/>
        <rFont val="Museo Sans 100"/>
        <family val="3"/>
      </rPr>
      <t>(Nota 4.5)</t>
    </r>
  </si>
  <si>
    <r>
      <t xml:space="preserve">Otros Egresos </t>
    </r>
    <r>
      <rPr>
        <b/>
        <sz val="11"/>
        <color theme="1"/>
        <rFont val="Museo Sans 100"/>
        <family val="3"/>
      </rPr>
      <t>(Nota 4.5)</t>
    </r>
  </si>
  <si>
    <r>
      <t xml:space="preserve">Disponibilidades </t>
    </r>
    <r>
      <rPr>
        <b/>
        <sz val="11"/>
        <color rgb="FF000000"/>
        <rFont val="Museo Sans 100"/>
        <family val="3"/>
      </rPr>
      <t>(Nota 4.1)</t>
    </r>
  </si>
  <si>
    <r>
      <t xml:space="preserve">Comisiones a pagar a la administradora </t>
    </r>
    <r>
      <rPr>
        <b/>
        <sz val="11"/>
        <color rgb="FF000000"/>
        <rFont val="Museo Sans 100"/>
        <family val="3"/>
      </rPr>
      <t>(Nota 4.3)</t>
    </r>
  </si>
  <si>
    <r>
      <t xml:space="preserve">    </t>
    </r>
    <r>
      <rPr>
        <b/>
        <sz val="11"/>
        <color theme="1"/>
        <rFont val="Museo Sans 100"/>
        <family val="3"/>
      </rPr>
      <t xml:space="preserve">4.4) </t>
    </r>
    <r>
      <rPr>
        <b/>
        <u/>
        <sz val="11"/>
        <color theme="1"/>
        <rFont val="Museo Sans 100"/>
        <family val="3"/>
      </rPr>
      <t>Resultado por Tenencia de Inversiones</t>
    </r>
    <r>
      <rPr>
        <u/>
        <sz val="11"/>
        <color theme="1"/>
        <rFont val="Museo Sans 100"/>
        <family val="3"/>
      </rPr>
      <t>:</t>
    </r>
    <r>
      <rPr>
        <sz val="11"/>
        <color theme="1"/>
        <rFont val="Museo Sans 100"/>
        <family val="3"/>
      </rPr>
      <t xml:space="preserve"> Esta cuenta se compone por el rendimiento de las inversiones de títulos en el período, con resultados negativos por constituir inversiones con vencimientos múltiples en el período.</t>
    </r>
  </si>
  <si>
    <t>Op Repo</t>
  </si>
  <si>
    <t>Banco Basa S.A.</t>
  </si>
  <si>
    <t>TOTALES: Banco Basa S.A.</t>
  </si>
  <si>
    <t>Bancop S.A.</t>
  </si>
  <si>
    <t>TOTALES: Bancop S.A.</t>
  </si>
  <si>
    <t>Cadiem AFPISA, es la encargada de la custodia de activos del Fondo. Todos los títulos físicos son resguardados en una Caja de Seguridad en el Banco Familiar SAECA.</t>
  </si>
  <si>
    <t>A la fecha del presente informe no se cuenta con saldos que reportar</t>
  </si>
  <si>
    <t>Fondo Mutuo Vista</t>
  </si>
  <si>
    <t>Intereses op Repo</t>
  </si>
  <si>
    <t>Intereses Cobrados</t>
  </si>
  <si>
    <t>Intereses Financieros</t>
  </si>
  <si>
    <t>Ajuste por Redondeo Decimales</t>
  </si>
  <si>
    <r>
      <t xml:space="preserve">b) Diferencia de Cambio en Moneda Extranjera: </t>
    </r>
    <r>
      <rPr>
        <sz val="11"/>
        <color theme="1"/>
        <rFont val="Museo Sans 100"/>
        <family val="3"/>
      </rPr>
      <t xml:space="preserve">Las operaciones del Fondo son realizadas y liquidadas en una misma moneda, por ende no genera diferencias por cambio de moneda </t>
    </r>
  </si>
  <si>
    <t>%
Según Reglamento Interno</t>
  </si>
  <si>
    <r>
      <t xml:space="preserve">    </t>
    </r>
    <r>
      <rPr>
        <b/>
        <sz val="11"/>
        <color theme="1"/>
        <rFont val="Museo Sans 100"/>
        <family val="3"/>
      </rPr>
      <t xml:space="preserve">4.5) </t>
    </r>
    <r>
      <rPr>
        <b/>
        <u/>
        <sz val="11"/>
        <color theme="1"/>
        <rFont val="Museo Sans 100"/>
        <family val="3"/>
      </rPr>
      <t>Otros Ingresos / Otros Egresos</t>
    </r>
    <r>
      <rPr>
        <u/>
        <sz val="11"/>
        <color theme="1"/>
        <rFont val="Museo Sans 100"/>
        <family val="3"/>
      </rPr>
      <t>:</t>
    </r>
    <r>
      <rPr>
        <sz val="11"/>
        <color theme="1"/>
        <rFont val="Museo Sans 100"/>
        <family val="3"/>
      </rPr>
      <t xml:space="preserve"> Esta cuenta se compone por importes que no son parte de las operaciones ordinarias.</t>
    </r>
  </si>
  <si>
    <t>Banco GNB</t>
  </si>
  <si>
    <t>Banco Visión</t>
  </si>
  <si>
    <t>%
Segun Reglamento Interno</t>
  </si>
  <si>
    <t>Solar Ahorro y Finanzas</t>
  </si>
  <si>
    <t>BONOS</t>
  </si>
  <si>
    <r>
      <t xml:space="preserve">    </t>
    </r>
    <r>
      <rPr>
        <b/>
        <sz val="11"/>
        <color theme="1"/>
        <rFont val="Museo Sans 100"/>
        <family val="3"/>
      </rPr>
      <t xml:space="preserve">4.3) </t>
    </r>
    <r>
      <rPr>
        <b/>
        <u/>
        <sz val="11"/>
        <color theme="1"/>
        <rFont val="Museo Sans 100"/>
        <family val="3"/>
      </rPr>
      <t>Comisión a Pagar a la Administradora</t>
    </r>
    <r>
      <rPr>
        <u/>
        <sz val="11"/>
        <color theme="1"/>
        <rFont val="Museo Sans 100"/>
        <family val="3"/>
      </rPr>
      <t>:</t>
    </r>
    <r>
      <rPr>
        <sz val="11"/>
        <color theme="1"/>
        <rFont val="Museo Sans 100"/>
        <family val="3"/>
      </rPr>
      <t xml:space="preserve"> Esta compuesta por los saldos de las comisiones por administración del fondo del mes.</t>
    </r>
  </si>
  <si>
    <t>Fecha de Operación</t>
  </si>
  <si>
    <t>Monto Inicial</t>
  </si>
  <si>
    <t>Valor Contable</t>
  </si>
  <si>
    <t>Fecha de Vencimiento</t>
  </si>
  <si>
    <r>
      <t xml:space="preserve">    </t>
    </r>
    <r>
      <rPr>
        <b/>
        <sz val="11"/>
        <color theme="1"/>
        <rFont val="Museo Sans 100"/>
        <family val="3"/>
      </rPr>
      <t xml:space="preserve">4.7) </t>
    </r>
    <r>
      <rPr>
        <b/>
        <u/>
        <sz val="11"/>
        <color theme="1"/>
        <rFont val="Museo Sans 100"/>
        <family val="3"/>
      </rPr>
      <t>Operación en Reporto:</t>
    </r>
    <r>
      <rPr>
        <sz val="11"/>
        <color theme="1"/>
        <rFont val="Museo Sans 100"/>
        <family val="3"/>
      </rPr>
      <t xml:space="preserve"> Esta compuesta por el siguiente saldo</t>
    </r>
  </si>
  <si>
    <t>Finexpar S.A.E.C.A.</t>
  </si>
  <si>
    <t>TOTALES: Finexpar S.A.E.C.A.</t>
  </si>
  <si>
    <t>Grupo Vazquez S.A.E.</t>
  </si>
  <si>
    <t>TOTALES: Grupo Vazquez S.A.E.</t>
  </si>
  <si>
    <t>ANEXO II</t>
  </si>
  <si>
    <t>COMPOSICIÓN DE LAS INVERSIONES OP REPO</t>
  </si>
  <si>
    <t>Inversiones en Reporto Anexo II</t>
  </si>
  <si>
    <r>
      <t xml:space="preserve">Op Reporto </t>
    </r>
    <r>
      <rPr>
        <b/>
        <sz val="11"/>
        <color rgb="FF000000"/>
        <rFont val="Museo Sans 100"/>
        <family val="3"/>
      </rPr>
      <t>(Nota 4.7)</t>
    </r>
  </si>
  <si>
    <t>ÍNDICE</t>
  </si>
  <si>
    <t>07</t>
  </si>
  <si>
    <t>COMPOSICIÓN DE LAS INVERSIONES DEL FONDO ANEXO I</t>
  </si>
  <si>
    <t>COMPOSICIÓN DE LAS INVERSIONES OP REPO ANEXO II</t>
  </si>
  <si>
    <t>Las 4 Notas, Anexo I y II que acompañan son parte integrante de estos Estados Financieros</t>
  </si>
  <si>
    <t>ANEXO I</t>
  </si>
  <si>
    <t>Fondo Vista</t>
  </si>
  <si>
    <r>
      <rPr>
        <b/>
        <sz val="16"/>
        <color theme="1"/>
        <rFont val="Museo Sans 100"/>
        <family val="3"/>
      </rPr>
      <t xml:space="preserve">ESTADOS FINANCIEROS
FONDO MUTUO DISPONIBLE DÓLARES AMERICANOS
</t>
    </r>
    <r>
      <rPr>
        <u/>
        <sz val="14"/>
        <color theme="1"/>
        <rFont val="Museo Sans 100"/>
        <family val="3"/>
      </rPr>
      <t>s/ Res. N° 30 /2021</t>
    </r>
  </si>
  <si>
    <t>Ventas de Instrumentos</t>
  </si>
  <si>
    <t>TOTAL 31/12/2021</t>
  </si>
  <si>
    <t>Banco Basa S.A</t>
  </si>
  <si>
    <t>TOTALES: Banco Basa S.A</t>
  </si>
  <si>
    <t>Banco Continental S.A.E.C.</t>
  </si>
  <si>
    <t xml:space="preserve">Banco Nacional de </t>
  </si>
  <si>
    <t>Bancop S.A</t>
  </si>
  <si>
    <t>TOTALES: Bancop S.A</t>
  </si>
  <si>
    <t>null</t>
  </si>
  <si>
    <t>Solar Ahorro y Finanzas S.</t>
  </si>
  <si>
    <t>Inversiones Anexo I</t>
  </si>
  <si>
    <t>Correspondiente al 31/03/2022 con cifras comparativas al 31/03/2021</t>
  </si>
  <si>
    <t>TOTAL 31/03/2022</t>
  </si>
  <si>
    <t xml:space="preserve">El período que cubre los Estados Contables es del 01 de enero al 31 de marzo del 2022 de forma comparativa con el mismo periodo del año anterior. </t>
  </si>
  <si>
    <t>SALDO AL 31/03/2022</t>
  </si>
  <si>
    <t>Tipo de Cambio 31/03/2021</t>
  </si>
  <si>
    <t>Monto Ajustado 31/03/2021
(Gs)</t>
  </si>
  <si>
    <t>Monto Ajustado 31/03/2022
(Gs)</t>
  </si>
  <si>
    <t>Tipo de Cambio 31/03/2022</t>
  </si>
  <si>
    <t>BONOS SUBORDINADOS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</si>
</sst>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43" formatCode="_ * #,##0.00_ ;_ * \-#,##0.00_ ;_ * &quot;-&quot;??_ ;_ @_ "/>
    <numFmt numFmtId="164" formatCode="_ * #,##0.000000_ ;_ * \-#,##0.000000_ ;_ * &quot;-&quot;_ ;_ @_ "/>
    <numFmt numFmtId="165" formatCode="_ * #,##0.00_ ;_ * \-#,##0.00_ ;_ * &quot;-&quot;_ ;_ @_ "/>
    <numFmt numFmtId="166" formatCode="_ * #,##0.000000_ ;_ * \-#,##0.000000_ ;_ * &quot;-&quot;??????_ ;_ @_ "/>
    <numFmt numFmtId="167" formatCode="#0"/>
    <numFmt numFmtId="168" formatCode="dd/mm/yyyy"/>
    <numFmt numFmtId="169" formatCode="_(* #,##0.00_);_(* \(#,##0.00\);_(* &quot;-&quot;??_);_(@_)"/>
    <numFmt numFmtId="170" formatCode="0.000"/>
    <numFmt numFmtId="171" formatCode="#,##0.00\'%\'"/>
    <numFmt numFmtId="172" formatCode="#,##0.00#;\(#,##0.00#\-\)"/>
    <numFmt numFmtId="173" formatCode="#0.00#;\(#0.00#\-\)"/>
  </numFmts>
  <fonts count="25" x14ac:knownFonts="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Museo Sans 100"/>
      <family val="3"/>
    </font>
    <font>
      <b/>
      <sz val="16"/>
      <color theme="1"/>
      <name val="Museo Sans 100"/>
      <family val="3"/>
    </font>
    <font>
      <u/>
      <sz val="14"/>
      <color theme="1"/>
      <name val="Museo Sans 100"/>
      <family val="3"/>
    </font>
    <font>
      <u/>
      <sz val="11"/>
      <color theme="10"/>
      <name val="Museo Sans 100"/>
      <family val="3"/>
    </font>
    <font>
      <b/>
      <sz val="11"/>
      <color theme="1"/>
      <name val="Museo Sans 100"/>
      <family val="3"/>
    </font>
    <font>
      <u/>
      <sz val="11"/>
      <color theme="1"/>
      <name val="Museo Sans 100"/>
      <family val="3"/>
    </font>
    <font>
      <sz val="11"/>
      <name val="Museo Sans 100"/>
      <family val="3"/>
    </font>
    <font>
      <b/>
      <sz val="11"/>
      <color indexed="8"/>
      <name val="Museo Sans 100"/>
      <family val="3"/>
    </font>
    <font>
      <sz val="11"/>
      <color indexed="8"/>
      <name val="Museo Sans 100"/>
      <family val="3"/>
    </font>
    <font>
      <b/>
      <u/>
      <sz val="11"/>
      <color indexed="8"/>
      <name val="Museo Sans 100"/>
      <family val="3"/>
    </font>
    <font>
      <b/>
      <u/>
      <sz val="11"/>
      <color theme="1"/>
      <name val="Museo Sans 100"/>
      <family val="3"/>
    </font>
    <font>
      <b/>
      <sz val="8"/>
      <color theme="1"/>
      <name val="Museo Sans 100"/>
      <family val="3"/>
    </font>
    <font>
      <b/>
      <sz val="11"/>
      <color rgb="FF000000"/>
      <name val="Museo Sans 100"/>
      <family val="3"/>
    </font>
    <font>
      <sz val="11"/>
      <color rgb="FF000000"/>
      <name val="Museo Sans 100"/>
      <family val="3"/>
    </font>
    <font>
      <b/>
      <sz val="8"/>
      <color indexed="72"/>
      <name val="Museo Sans 100"/>
      <family val="3"/>
    </font>
    <font>
      <b/>
      <sz val="11"/>
      <color indexed="72"/>
      <name val="Museo Sans 100"/>
      <family val="3"/>
    </font>
    <font>
      <u/>
      <sz val="11"/>
      <color indexed="8"/>
      <name val="Museo Sans 100"/>
      <family val="3"/>
    </font>
    <font>
      <b/>
      <sz val="11"/>
      <name val="Museo Sans 100"/>
      <family val="3"/>
    </font>
  </fonts>
  <fills count="4">
    <fill>
      <patternFill patternType="none"/>
    </fill>
    <fill>
      <patternFill patternType="gray125"/>
    </fill>
    <fill>
      <patternFill patternType="solid">
        <fgColor rgb="FFFFFFFF"/>
        <bgColor indexed="64"/>
      </patternFill>
    </fill>
    <fill>
      <patternFill patternType="solid">
        <fgColor theme="9"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9" fontId="4" fillId="0" borderId="0" applyFont="0" applyFill="0" applyBorder="0" applyAlignment="0" applyProtection="0"/>
    <xf numFmtId="0" fontId="5" fillId="0" borderId="0"/>
    <xf numFmtId="0" fontId="6" fillId="0" borderId="0" applyNumberFormat="0" applyFill="0" applyBorder="0" applyAlignment="0" applyProtection="0"/>
  </cellStyleXfs>
  <cellXfs count="274">
    <xf numFmtId="0" fontId="0" fillId="0" borderId="0" xfId="0"/>
    <xf numFmtId="0" fontId="7" fillId="0" borderId="0" xfId="0" applyFont="1"/>
    <xf numFmtId="0" fontId="10" fillId="0" borderId="0" xfId="9" applyFont="1"/>
    <xf numFmtId="0" fontId="7" fillId="0" borderId="1" xfId="0" applyFont="1" applyBorder="1" applyAlignment="1">
      <alignment horizontal="left"/>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7" fillId="0" borderId="1" xfId="0" applyFont="1" applyBorder="1" applyAlignment="1">
      <alignment horizontal="justify" vertical="center"/>
    </xf>
    <xf numFmtId="165" fontId="7" fillId="0" borderId="1" xfId="1" applyNumberFormat="1" applyFont="1" applyBorder="1" applyAlignment="1">
      <alignment horizontal="center" vertical="center"/>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0" xfId="0" applyFont="1" applyBorder="1" applyAlignment="1">
      <alignment vertical="center"/>
    </xf>
    <xf numFmtId="0" fontId="7" fillId="0" borderId="8" xfId="0" applyFont="1" applyBorder="1" applyAlignment="1">
      <alignment vertical="center"/>
    </xf>
    <xf numFmtId="0" fontId="7" fillId="0" borderId="3" xfId="0" applyFont="1" applyBorder="1" applyAlignment="1">
      <alignment horizontal="center" vertical="center"/>
    </xf>
    <xf numFmtId="165" fontId="7" fillId="0" borderId="3" xfId="1" applyNumberFormat="1" applyFont="1" applyBorder="1" applyAlignment="1">
      <alignment horizontal="center" vertical="center"/>
    </xf>
    <xf numFmtId="41" fontId="7" fillId="0" borderId="3" xfId="1" applyFont="1" applyBorder="1" applyAlignment="1">
      <alignment horizontal="center" vertical="center"/>
    </xf>
    <xf numFmtId="0" fontId="7" fillId="0" borderId="13" xfId="0" applyFont="1" applyBorder="1" applyAlignment="1">
      <alignment vertical="center"/>
    </xf>
    <xf numFmtId="0" fontId="7" fillId="0" borderId="4" xfId="0" applyFont="1" applyBorder="1" applyAlignment="1">
      <alignment horizontal="center" vertical="center"/>
    </xf>
    <xf numFmtId="165" fontId="7" fillId="0" borderId="4" xfId="1" applyNumberFormat="1" applyFont="1" applyBorder="1" applyAlignment="1">
      <alignment horizontal="center" vertical="center"/>
    </xf>
    <xf numFmtId="41" fontId="7" fillId="0" borderId="4" xfId="1" applyFont="1" applyBorder="1" applyAlignment="1">
      <alignment horizontal="center" vertical="center"/>
    </xf>
    <xf numFmtId="0" fontId="11" fillId="0" borderId="3" xfId="0" applyFont="1" applyBorder="1" applyAlignment="1">
      <alignment vertical="center"/>
    </xf>
    <xf numFmtId="0" fontId="7" fillId="0" borderId="2" xfId="0" applyFont="1" applyBorder="1" applyAlignment="1">
      <alignment horizontal="center" vertical="center"/>
    </xf>
    <xf numFmtId="0" fontId="7" fillId="0" borderId="1" xfId="0" applyFont="1" applyBorder="1" applyAlignment="1">
      <alignment vertical="center" wrapText="1"/>
    </xf>
    <xf numFmtId="0" fontId="7" fillId="0" borderId="3" xfId="0" applyFont="1" applyBorder="1"/>
    <xf numFmtId="0" fontId="11" fillId="0" borderId="0" xfId="0" applyFont="1"/>
    <xf numFmtId="41" fontId="7" fillId="0" borderId="0" xfId="1" applyFont="1"/>
    <xf numFmtId="41" fontId="7" fillId="0" borderId="0" xfId="0" applyNumberFormat="1" applyFont="1"/>
    <xf numFmtId="0" fontId="11" fillId="0" borderId="0" xfId="0" applyFont="1" applyAlignment="1">
      <alignment wrapText="1"/>
    </xf>
    <xf numFmtId="0" fontId="7" fillId="0" borderId="2" xfId="0" applyFont="1" applyBorder="1"/>
    <xf numFmtId="0" fontId="7" fillId="0" borderId="4" xfId="0" applyFont="1" applyBorder="1"/>
    <xf numFmtId="0" fontId="11" fillId="0" borderId="1" xfId="0" applyFont="1" applyBorder="1"/>
    <xf numFmtId="0" fontId="7" fillId="0" borderId="0" xfId="0" applyFont="1" applyAlignment="1"/>
    <xf numFmtId="0" fontId="10" fillId="0" borderId="0" xfId="9" applyFont="1" applyAlignment="1">
      <alignment horizontal="left" vertical="top"/>
    </xf>
    <xf numFmtId="0" fontId="7" fillId="0" borderId="0" xfId="0" applyFont="1" applyAlignment="1">
      <alignment wrapText="1"/>
    </xf>
    <xf numFmtId="0" fontId="7" fillId="0" borderId="0" xfId="0" applyFont="1" applyAlignment="1">
      <alignment vertical="top"/>
    </xf>
    <xf numFmtId="165" fontId="7" fillId="0" borderId="2" xfId="1" applyNumberFormat="1" applyFont="1" applyBorder="1" applyAlignment="1">
      <alignment horizontal="center" vertical="center"/>
    </xf>
    <xf numFmtId="41" fontId="7" fillId="0" borderId="2" xfId="1" applyFont="1" applyBorder="1" applyAlignment="1">
      <alignment horizontal="center" vertical="center"/>
    </xf>
    <xf numFmtId="0" fontId="7" fillId="0" borderId="4" xfId="0" applyFont="1" applyBorder="1" applyAlignment="1">
      <alignment vertical="center"/>
    </xf>
    <xf numFmtId="0" fontId="7" fillId="0" borderId="0" xfId="0" applyFont="1" applyAlignment="1">
      <alignment horizontal="left" wrapText="1"/>
    </xf>
    <xf numFmtId="165" fontId="7" fillId="0" borderId="2" xfId="1" applyNumberFormat="1" applyFont="1" applyBorder="1"/>
    <xf numFmtId="165" fontId="7" fillId="0" borderId="3" xfId="1" applyNumberFormat="1" applyFont="1" applyBorder="1"/>
    <xf numFmtId="0" fontId="7" fillId="0" borderId="1" xfId="0" applyFont="1" applyBorder="1"/>
    <xf numFmtId="0" fontId="7" fillId="0" borderId="1" xfId="0" applyFont="1" applyBorder="1" applyAlignment="1">
      <alignment horizontal="left" vertical="center"/>
    </xf>
    <xf numFmtId="165" fontId="7" fillId="0" borderId="0" xfId="1" applyNumberFormat="1" applyFont="1"/>
    <xf numFmtId="43" fontId="7" fillId="0" borderId="0" xfId="0" applyNumberFormat="1" applyFont="1"/>
    <xf numFmtId="165" fontId="11" fillId="0" borderId="1" xfId="1" applyNumberFormat="1" applyFont="1" applyBorder="1"/>
    <xf numFmtId="0" fontId="17" fillId="0" borderId="8" xfId="0" applyFont="1" applyBorder="1"/>
    <xf numFmtId="165" fontId="11" fillId="0" borderId="2" xfId="1" applyNumberFormat="1" applyFont="1" applyBorder="1"/>
    <xf numFmtId="165" fontId="11" fillId="0" borderId="3" xfId="1" applyNumberFormat="1" applyFont="1" applyBorder="1"/>
    <xf numFmtId="0" fontId="7" fillId="0" borderId="8" xfId="0" applyFont="1" applyBorder="1"/>
    <xf numFmtId="0" fontId="11" fillId="0" borderId="8" xfId="0" applyFont="1" applyBorder="1"/>
    <xf numFmtId="165" fontId="7" fillId="0" borderId="4" xfId="1" applyNumberFormat="1" applyFont="1" applyBorder="1"/>
    <xf numFmtId="0" fontId="11" fillId="0" borderId="1" xfId="0" applyFont="1" applyBorder="1" applyAlignment="1">
      <alignment horizontal="left" vertical="center" wrapText="1"/>
    </xf>
    <xf numFmtId="165" fontId="11" fillId="0" borderId="1" xfId="1" applyNumberFormat="1" applyFont="1" applyBorder="1" applyAlignment="1">
      <alignment horizontal="center" vertical="center" wrapText="1"/>
    </xf>
    <xf numFmtId="0" fontId="11" fillId="0" borderId="0" xfId="0" applyFont="1" applyAlignment="1">
      <alignment horizontal="left" vertical="center" wrapText="1"/>
    </xf>
    <xf numFmtId="0" fontId="11" fillId="0" borderId="1" xfId="0" applyFont="1" applyBorder="1" applyAlignment="1">
      <alignment horizontal="left" wrapText="1"/>
    </xf>
    <xf numFmtId="0" fontId="11" fillId="0" borderId="0" xfId="0" applyFont="1" applyAlignment="1">
      <alignment horizontal="left" wrapText="1"/>
    </xf>
    <xf numFmtId="165" fontId="7" fillId="0" borderId="9" xfId="1" applyNumberFormat="1" applyFont="1" applyBorder="1" applyAlignment="1">
      <alignment horizontal="center"/>
    </xf>
    <xf numFmtId="165" fontId="11" fillId="0" borderId="1" xfId="1" applyNumberFormat="1" applyFont="1" applyBorder="1" applyAlignment="1">
      <alignment horizontal="center"/>
    </xf>
    <xf numFmtId="165" fontId="7" fillId="0" borderId="0" xfId="0" applyNumberFormat="1" applyFont="1"/>
    <xf numFmtId="0" fontId="11" fillId="0" borderId="1" xfId="0" applyFont="1" applyBorder="1" applyAlignment="1">
      <alignment horizontal="center"/>
    </xf>
    <xf numFmtId="0" fontId="11" fillId="0" borderId="2" xfId="0" applyFont="1" applyBorder="1"/>
    <xf numFmtId="0" fontId="11" fillId="0" borderId="4" xfId="0" applyFont="1" applyBorder="1"/>
    <xf numFmtId="14" fontId="11" fillId="0" borderId="1" xfId="0" applyNumberFormat="1" applyFont="1" applyBorder="1" applyAlignment="1">
      <alignment horizontal="center"/>
    </xf>
    <xf numFmtId="0" fontId="11" fillId="0" borderId="5" xfId="0" applyFont="1" applyBorder="1"/>
    <xf numFmtId="165" fontId="11" fillId="0" borderId="7" xfId="1" applyNumberFormat="1" applyFont="1" applyBorder="1"/>
    <xf numFmtId="0" fontId="19" fillId="2" borderId="1" xfId="0" applyFont="1" applyFill="1" applyBorder="1" applyAlignment="1">
      <alignment horizontal="center" vertical="center"/>
    </xf>
    <xf numFmtId="14" fontId="19" fillId="2" borderId="1" xfId="0" applyNumberFormat="1" applyFont="1" applyFill="1" applyBorder="1" applyAlignment="1">
      <alignment horizontal="center" vertical="center"/>
    </xf>
    <xf numFmtId="14" fontId="19" fillId="2" borderId="0" xfId="0" applyNumberFormat="1" applyFont="1" applyFill="1" applyAlignment="1">
      <alignment horizontal="center" vertical="center"/>
    </xf>
    <xf numFmtId="0" fontId="20" fillId="2" borderId="3" xfId="0" applyFont="1" applyFill="1" applyBorder="1" applyAlignment="1">
      <alignment vertical="center"/>
    </xf>
    <xf numFmtId="165" fontId="20" fillId="2" borderId="3" xfId="1" applyNumberFormat="1" applyFont="1" applyFill="1" applyBorder="1" applyAlignment="1">
      <alignment horizontal="center" vertical="center"/>
    </xf>
    <xf numFmtId="41" fontId="20" fillId="2" borderId="0" xfId="1" applyFont="1" applyFill="1" applyAlignment="1">
      <alignment horizontal="center" vertical="center"/>
    </xf>
    <xf numFmtId="41" fontId="20" fillId="2" borderId="8" xfId="1" applyFont="1" applyFill="1" applyBorder="1" applyAlignment="1">
      <alignment horizontal="center" vertical="center"/>
    </xf>
    <xf numFmtId="165" fontId="20" fillId="2" borderId="4" xfId="1" applyNumberFormat="1" applyFont="1" applyFill="1" applyBorder="1" applyAlignment="1">
      <alignment horizontal="center" vertical="center"/>
    </xf>
    <xf numFmtId="0" fontId="19" fillId="2" borderId="4" xfId="0" applyFont="1" applyFill="1" applyBorder="1" applyAlignment="1">
      <alignment vertical="center"/>
    </xf>
    <xf numFmtId="165" fontId="19" fillId="2" borderId="1" xfId="1" applyNumberFormat="1" applyFont="1" applyFill="1" applyBorder="1" applyAlignment="1">
      <alignment horizontal="center" vertical="center"/>
    </xf>
    <xf numFmtId="41" fontId="19" fillId="2" borderId="0" xfId="1" applyFont="1" applyFill="1" applyAlignment="1">
      <alignment horizontal="center" vertical="center"/>
    </xf>
    <xf numFmtId="0" fontId="19" fillId="2" borderId="1" xfId="0" applyFont="1" applyFill="1" applyBorder="1" applyAlignment="1">
      <alignment vertical="center"/>
    </xf>
    <xf numFmtId="0" fontId="20" fillId="2" borderId="2" xfId="0" applyFont="1" applyFill="1" applyBorder="1" applyAlignment="1">
      <alignment vertical="center"/>
    </xf>
    <xf numFmtId="165" fontId="20" fillId="2" borderId="2" xfId="1" applyNumberFormat="1" applyFont="1" applyFill="1" applyBorder="1" applyAlignment="1">
      <alignment horizontal="center" vertical="center"/>
    </xf>
    <xf numFmtId="0" fontId="20" fillId="2" borderId="3" xfId="0" applyFont="1" applyFill="1" applyBorder="1" applyAlignment="1">
      <alignment horizontal="left" vertical="center"/>
    </xf>
    <xf numFmtId="164" fontId="19" fillId="2" borderId="1" xfId="1" applyNumberFormat="1" applyFont="1" applyFill="1" applyBorder="1" applyAlignment="1">
      <alignment horizontal="center" vertical="center"/>
    </xf>
    <xf numFmtId="164" fontId="19" fillId="2" borderId="0" xfId="1" applyNumberFormat="1" applyFont="1" applyFill="1" applyAlignment="1">
      <alignment horizontal="center" vertical="center"/>
    </xf>
    <xf numFmtId="3" fontId="21" fillId="0" borderId="0" xfId="0" applyNumberFormat="1" applyFont="1" applyAlignment="1">
      <alignment vertical="top"/>
    </xf>
    <xf numFmtId="164" fontId="7" fillId="0" borderId="0" xfId="1" applyNumberFormat="1" applyFont="1"/>
    <xf numFmtId="166" fontId="7" fillId="0" borderId="0" xfId="0" applyNumberFormat="1" applyFont="1"/>
    <xf numFmtId="49" fontId="7" fillId="0" borderId="0" xfId="0" applyNumberFormat="1" applyFont="1" applyAlignment="1">
      <alignment horizontal="center" vertical="center"/>
    </xf>
    <xf numFmtId="0" fontId="11" fillId="3" borderId="0" xfId="0" applyFont="1" applyFill="1"/>
    <xf numFmtId="0" fontId="13" fillId="0" borderId="0" xfId="2" applyFont="1" applyAlignment="1">
      <alignment horizontal="left" vertical="top"/>
    </xf>
    <xf numFmtId="0" fontId="13" fillId="0" borderId="0" xfId="2" applyFont="1"/>
    <xf numFmtId="0" fontId="13" fillId="0" borderId="0" xfId="0" applyFont="1"/>
    <xf numFmtId="0" fontId="13" fillId="0" borderId="0" xfId="0" applyFont="1" applyAlignment="1">
      <alignment horizontal="center" vertical="center" wrapText="1"/>
    </xf>
    <xf numFmtId="0" fontId="22" fillId="0" borderId="1" xfId="2" applyFont="1" applyBorder="1" applyAlignment="1">
      <alignment horizontal="center" vertical="center" wrapText="1"/>
    </xf>
    <xf numFmtId="0" fontId="15" fillId="0" borderId="10" xfId="0" applyFont="1" applyBorder="1" applyAlignment="1">
      <alignment horizontal="center" vertical="top"/>
    </xf>
    <xf numFmtId="0" fontId="15" fillId="0" borderId="11" xfId="0" applyFont="1" applyBorder="1" applyAlignment="1">
      <alignment vertical="top"/>
    </xf>
    <xf numFmtId="0" fontId="15" fillId="0" borderId="11" xfId="0" applyFont="1" applyBorder="1" applyAlignment="1">
      <alignment horizontal="center" vertical="top"/>
    </xf>
    <xf numFmtId="168" fontId="15" fillId="0" borderId="11" xfId="0" applyNumberFormat="1" applyFont="1" applyBorder="1" applyAlignment="1">
      <alignment horizontal="center" vertical="top"/>
    </xf>
    <xf numFmtId="0" fontId="15" fillId="0" borderId="11" xfId="0" applyFont="1" applyBorder="1" applyAlignment="1">
      <alignment horizontal="left" vertical="top"/>
    </xf>
    <xf numFmtId="0" fontId="15" fillId="0" borderId="12" xfId="0" applyFont="1" applyBorder="1" applyAlignment="1">
      <alignment horizontal="left" vertical="top"/>
    </xf>
    <xf numFmtId="0" fontId="15" fillId="0" borderId="8" xfId="0" applyFont="1" applyBorder="1" applyAlignment="1">
      <alignment horizontal="center" vertical="top"/>
    </xf>
    <xf numFmtId="0" fontId="15" fillId="0" borderId="0" xfId="0" applyFont="1" applyAlignment="1">
      <alignment vertical="top"/>
    </xf>
    <xf numFmtId="0" fontId="15" fillId="0" borderId="0" xfId="0" applyFont="1" applyAlignment="1">
      <alignment horizontal="center" vertical="top"/>
    </xf>
    <xf numFmtId="0" fontId="15" fillId="0" borderId="0" xfId="0" applyFont="1" applyAlignment="1">
      <alignment horizontal="left" vertical="top"/>
    </xf>
    <xf numFmtId="0" fontId="14" fillId="0" borderId="8" xfId="0" applyFont="1" applyBorder="1" applyAlignment="1">
      <alignment vertical="top"/>
    </xf>
    <xf numFmtId="0" fontId="14" fillId="0" borderId="0" xfId="0" applyFont="1" applyAlignment="1">
      <alignment vertical="top"/>
    </xf>
    <xf numFmtId="0" fontId="15" fillId="0" borderId="10" xfId="0" applyFont="1" applyBorder="1" applyAlignment="1">
      <alignment horizontal="left" vertical="top"/>
    </xf>
    <xf numFmtId="0" fontId="14" fillId="0" borderId="11" xfId="0" applyFont="1" applyBorder="1" applyAlignment="1">
      <alignment vertical="top"/>
    </xf>
    <xf numFmtId="0" fontId="15" fillId="0" borderId="8" xfId="0" applyFont="1" applyBorder="1" applyAlignment="1">
      <alignment horizontal="left" vertical="top"/>
    </xf>
    <xf numFmtId="0" fontId="15" fillId="0" borderId="13" xfId="0" applyFont="1" applyBorder="1" applyAlignment="1">
      <alignment horizontal="left" vertical="top"/>
    </xf>
    <xf numFmtId="0" fontId="15" fillId="0" borderId="14" xfId="0" applyFont="1" applyBorder="1" applyAlignment="1">
      <alignment horizontal="left" vertical="top"/>
    </xf>
    <xf numFmtId="0" fontId="16" fillId="0" borderId="14" xfId="0" applyFont="1" applyBorder="1" applyAlignment="1">
      <alignment vertical="top"/>
    </xf>
    <xf numFmtId="0" fontId="23" fillId="0" borderId="14" xfId="0" applyFont="1" applyBorder="1" applyAlignment="1">
      <alignment horizontal="left" vertical="top"/>
    </xf>
    <xf numFmtId="0" fontId="15" fillId="0" borderId="15" xfId="0" applyFont="1" applyBorder="1" applyAlignment="1">
      <alignment horizontal="left" vertical="top"/>
    </xf>
    <xf numFmtId="171" fontId="15" fillId="0" borderId="11" xfId="0" applyNumberFormat="1" applyFont="1" applyBorder="1" applyAlignment="1">
      <alignment horizontal="center" vertical="top"/>
    </xf>
    <xf numFmtId="171" fontId="15" fillId="0" borderId="0" xfId="0" applyNumberFormat="1" applyFont="1" applyAlignment="1">
      <alignment horizontal="center" vertical="top"/>
    </xf>
    <xf numFmtId="0" fontId="13" fillId="0" borderId="9" xfId="0" applyFont="1" applyBorder="1"/>
    <xf numFmtId="167" fontId="16" fillId="0" borderId="14" xfId="0" applyNumberFormat="1" applyFont="1" applyBorder="1" applyAlignment="1">
      <alignment vertical="top"/>
    </xf>
    <xf numFmtId="4" fontId="15" fillId="0" borderId="11" xfId="0" applyNumberFormat="1" applyFont="1" applyBorder="1" applyAlignment="1">
      <alignment horizontal="right" vertical="top"/>
    </xf>
    <xf numFmtId="4" fontId="15" fillId="0" borderId="11" xfId="0" applyNumberFormat="1" applyFont="1" applyBorder="1" applyAlignment="1">
      <alignment vertical="top"/>
    </xf>
    <xf numFmtId="170" fontId="15" fillId="0" borderId="11" xfId="0" applyNumberFormat="1" applyFont="1" applyBorder="1" applyAlignment="1">
      <alignment horizontal="center" vertical="top"/>
    </xf>
    <xf numFmtId="170" fontId="15" fillId="0" borderId="11" xfId="1" applyNumberFormat="1" applyFont="1" applyBorder="1" applyAlignment="1" applyProtection="1">
      <alignment vertical="top"/>
    </xf>
    <xf numFmtId="2" fontId="15" fillId="0" borderId="12" xfId="0" applyNumberFormat="1" applyFont="1" applyBorder="1" applyAlignment="1">
      <alignment horizontal="left" vertical="top"/>
    </xf>
    <xf numFmtId="4" fontId="15" fillId="0" borderId="0" xfId="0" applyNumberFormat="1" applyFont="1" applyAlignment="1">
      <alignment horizontal="right" vertical="top"/>
    </xf>
    <xf numFmtId="4" fontId="15" fillId="0" borderId="0" xfId="0" applyNumberFormat="1" applyFont="1" applyAlignment="1">
      <alignment vertical="top"/>
    </xf>
    <xf numFmtId="170" fontId="15" fillId="0" borderId="0" xfId="0" applyNumberFormat="1" applyFont="1" applyAlignment="1">
      <alignment horizontal="center" vertical="top"/>
    </xf>
    <xf numFmtId="170" fontId="15" fillId="0" borderId="0" xfId="1" applyNumberFormat="1" applyFont="1" applyBorder="1" applyAlignment="1" applyProtection="1">
      <alignment vertical="top"/>
    </xf>
    <xf numFmtId="2" fontId="15" fillId="0" borderId="9" xfId="0" applyNumberFormat="1" applyFont="1" applyBorder="1" applyAlignment="1">
      <alignment horizontal="left" vertical="top"/>
    </xf>
    <xf numFmtId="4" fontId="14" fillId="0" borderId="0" xfId="0" applyNumberFormat="1" applyFont="1" applyAlignment="1">
      <alignment horizontal="right" vertical="top"/>
    </xf>
    <xf numFmtId="4" fontId="14" fillId="0" borderId="0" xfId="0" applyNumberFormat="1" applyFont="1" applyAlignment="1">
      <alignment vertical="top"/>
    </xf>
    <xf numFmtId="170" fontId="15" fillId="0" borderId="0" xfId="0" applyNumberFormat="1" applyFont="1" applyAlignment="1">
      <alignment horizontal="left" vertical="top"/>
    </xf>
    <xf numFmtId="170" fontId="14" fillId="0" borderId="0" xfId="1" applyNumberFormat="1" applyFont="1" applyBorder="1" applyAlignment="1" applyProtection="1">
      <alignment vertical="top"/>
    </xf>
    <xf numFmtId="2" fontId="14" fillId="0" borderId="9" xfId="0" applyNumberFormat="1" applyFont="1" applyBorder="1" applyAlignment="1">
      <alignment horizontal="center" vertical="top"/>
    </xf>
    <xf numFmtId="4" fontId="14" fillId="0" borderId="11" xfId="0" applyNumberFormat="1" applyFont="1" applyBorder="1" applyAlignment="1">
      <alignment horizontal="right" vertical="top"/>
    </xf>
    <xf numFmtId="0" fontId="14" fillId="0" borderId="11" xfId="0" applyFont="1" applyBorder="1" applyAlignment="1">
      <alignment horizontal="right" vertical="top"/>
    </xf>
    <xf numFmtId="0" fontId="15" fillId="0" borderId="11" xfId="0" applyFont="1" applyBorder="1" applyAlignment="1">
      <alignment horizontal="right" vertical="top"/>
    </xf>
    <xf numFmtId="170" fontId="14" fillId="0" borderId="11" xfId="1" applyNumberFormat="1" applyFont="1" applyBorder="1" applyAlignment="1" applyProtection="1">
      <alignment vertical="top"/>
    </xf>
    <xf numFmtId="0" fontId="14" fillId="0" borderId="0" xfId="0" applyFont="1" applyAlignment="1">
      <alignment horizontal="right" vertical="top"/>
    </xf>
    <xf numFmtId="0" fontId="15" fillId="0" borderId="0" xfId="0" applyFont="1" applyAlignment="1">
      <alignment horizontal="right" vertical="top"/>
    </xf>
    <xf numFmtId="4" fontId="16" fillId="0" borderId="14" xfId="0" applyNumberFormat="1" applyFont="1" applyBorder="1" applyAlignment="1">
      <alignment horizontal="right" vertical="top"/>
    </xf>
    <xf numFmtId="0" fontId="23" fillId="0" borderId="14" xfId="0" applyFont="1" applyBorder="1" applyAlignment="1">
      <alignment horizontal="right" vertical="top"/>
    </xf>
    <xf numFmtId="49" fontId="7" fillId="3" borderId="0" xfId="0" applyNumberFormat="1" applyFont="1" applyFill="1" applyAlignment="1">
      <alignment horizontal="center" vertical="center"/>
    </xf>
    <xf numFmtId="0" fontId="10" fillId="2" borderId="4" xfId="9" applyFont="1" applyFill="1" applyBorder="1" applyAlignment="1">
      <alignment vertical="center"/>
    </xf>
    <xf numFmtId="165" fontId="7" fillId="0" borderId="3" xfId="1" applyNumberFormat="1" applyFont="1" applyFill="1" applyBorder="1"/>
    <xf numFmtId="0" fontId="11" fillId="0" borderId="4" xfId="0" applyFont="1" applyBorder="1" applyAlignment="1">
      <alignment horizontal="center" vertical="center"/>
    </xf>
    <xf numFmtId="0" fontId="7" fillId="0" borderId="0" xfId="0" applyFont="1" applyAlignment="1">
      <alignment horizontal="center"/>
    </xf>
    <xf numFmtId="0" fontId="7" fillId="0" borderId="0" xfId="0" applyFont="1" applyBorder="1"/>
    <xf numFmtId="0" fontId="7" fillId="0" borderId="4" xfId="0" applyFont="1" applyBorder="1" applyAlignment="1">
      <alignment horizontal="left" vertical="center"/>
    </xf>
    <xf numFmtId="0" fontId="24" fillId="0" borderId="1" xfId="0" applyFont="1" applyBorder="1" applyAlignment="1">
      <alignment horizontal="center" vertical="center" wrapText="1"/>
    </xf>
    <xf numFmtId="0" fontId="7" fillId="0" borderId="11" xfId="0" applyFont="1" applyBorder="1"/>
    <xf numFmtId="0" fontId="22" fillId="0" borderId="1" xfId="0" applyFont="1" applyBorder="1" applyAlignment="1">
      <alignment horizontal="center" vertical="center" wrapText="1"/>
    </xf>
    <xf numFmtId="0" fontId="7" fillId="0" borderId="10" xfId="0" applyFont="1" applyBorder="1"/>
    <xf numFmtId="14" fontId="7" fillId="0" borderId="11" xfId="0" applyNumberFormat="1" applyFont="1" applyBorder="1"/>
    <xf numFmtId="165" fontId="7" fillId="0" borderId="12" xfId="1" applyNumberFormat="1" applyFont="1" applyBorder="1"/>
    <xf numFmtId="14" fontId="7" fillId="0" borderId="0" xfId="0" applyNumberFormat="1" applyFont="1" applyBorder="1"/>
    <xf numFmtId="165" fontId="7" fillId="0" borderId="9" xfId="1" applyNumberFormat="1" applyFont="1" applyBorder="1"/>
    <xf numFmtId="0" fontId="10" fillId="2" borderId="3" xfId="9" applyFont="1" applyFill="1" applyBorder="1" applyAlignment="1">
      <alignment vertical="center"/>
    </xf>
    <xf numFmtId="0" fontId="10" fillId="0" borderId="0" xfId="9" applyFont="1" applyFill="1"/>
    <xf numFmtId="164" fontId="7" fillId="0" borderId="0" xfId="1" applyNumberFormat="1" applyFont="1" applyBorder="1" applyAlignment="1">
      <alignment horizontal="center" vertical="center"/>
    </xf>
    <xf numFmtId="165" fontId="7" fillId="0" borderId="0" xfId="1" applyNumberFormat="1" applyFont="1" applyBorder="1" applyAlignment="1">
      <alignment horizontal="center" vertical="center"/>
    </xf>
    <xf numFmtId="41" fontId="7" fillId="0" borderId="0" xfId="1" applyFont="1" applyBorder="1" applyAlignment="1">
      <alignment horizontal="center" vertical="center"/>
    </xf>
    <xf numFmtId="165" fontId="20" fillId="0" borderId="3" xfId="1" applyNumberFormat="1" applyFont="1" applyFill="1" applyBorder="1" applyAlignment="1">
      <alignment horizontal="center" vertical="center"/>
    </xf>
    <xf numFmtId="165" fontId="20" fillId="0" borderId="4" xfId="1" applyNumberFormat="1" applyFont="1" applyFill="1" applyBorder="1" applyAlignment="1">
      <alignment horizontal="center" vertical="center"/>
    </xf>
    <xf numFmtId="165" fontId="19" fillId="0" borderId="1" xfId="1" applyNumberFormat="1" applyFont="1" applyFill="1" applyBorder="1" applyAlignment="1">
      <alignment horizontal="center" vertical="center"/>
    </xf>
    <xf numFmtId="165" fontId="20" fillId="0" borderId="2" xfId="1" applyNumberFormat="1" applyFont="1" applyFill="1" applyBorder="1" applyAlignment="1">
      <alignment horizontal="center" vertical="center"/>
    </xf>
    <xf numFmtId="164" fontId="19" fillId="0" borderId="1" xfId="1" applyNumberFormat="1" applyFont="1" applyFill="1" applyBorder="1" applyAlignment="1">
      <alignment horizontal="center" vertical="center"/>
    </xf>
    <xf numFmtId="14" fontId="11" fillId="0" borderId="1" xfId="0" applyNumberFormat="1" applyFont="1" applyFill="1" applyBorder="1" applyAlignment="1">
      <alignment horizontal="center"/>
    </xf>
    <xf numFmtId="165" fontId="7" fillId="0" borderId="2" xfId="1" applyNumberFormat="1" applyFont="1" applyFill="1" applyBorder="1"/>
    <xf numFmtId="165" fontId="11" fillId="0" borderId="1" xfId="1" applyNumberFormat="1" applyFont="1" applyFill="1" applyBorder="1"/>
    <xf numFmtId="165" fontId="11" fillId="0" borderId="6" xfId="1" applyNumberFormat="1" applyFont="1" applyFill="1" applyBorder="1"/>
    <xf numFmtId="0" fontId="11" fillId="0" borderId="1" xfId="0" applyFont="1" applyFill="1" applyBorder="1" applyAlignment="1">
      <alignment horizontal="center"/>
    </xf>
    <xf numFmtId="41" fontId="7" fillId="0" borderId="2" xfId="1" applyFont="1" applyFill="1" applyBorder="1"/>
    <xf numFmtId="41" fontId="7" fillId="0" borderId="3" xfId="1" applyFont="1" applyFill="1" applyBorder="1"/>
    <xf numFmtId="165" fontId="11" fillId="0" borderId="4" xfId="1" applyNumberFormat="1" applyFont="1" applyFill="1" applyBorder="1"/>
    <xf numFmtId="41" fontId="7" fillId="0" borderId="4" xfId="1" applyFont="1" applyFill="1" applyBorder="1"/>
    <xf numFmtId="0" fontId="11" fillId="0" borderId="2" xfId="0" applyFont="1" applyFill="1" applyBorder="1"/>
    <xf numFmtId="165" fontId="7" fillId="0" borderId="4" xfId="1" applyNumberFormat="1" applyFont="1" applyFill="1" applyBorder="1"/>
    <xf numFmtId="165" fontId="11" fillId="0" borderId="1" xfId="1" applyNumberFormat="1" applyFont="1" applyFill="1" applyBorder="1" applyAlignment="1">
      <alignment horizontal="center" vertical="center" wrapText="1"/>
    </xf>
    <xf numFmtId="165" fontId="7" fillId="0" borderId="9" xfId="1" applyNumberFormat="1" applyFont="1" applyFill="1" applyBorder="1" applyAlignment="1">
      <alignment horizontal="center"/>
    </xf>
    <xf numFmtId="165" fontId="11" fillId="0" borderId="1" xfId="1" applyNumberFormat="1" applyFont="1" applyFill="1" applyBorder="1" applyAlignment="1">
      <alignment horizontal="center"/>
    </xf>
    <xf numFmtId="165" fontId="7" fillId="0" borderId="1" xfId="1" applyNumberFormat="1" applyFont="1" applyFill="1" applyBorder="1" applyAlignment="1">
      <alignment horizontal="center" vertical="center"/>
    </xf>
    <xf numFmtId="165" fontId="7" fillId="0" borderId="3" xfId="1" applyNumberFormat="1" applyFont="1" applyFill="1" applyBorder="1" applyAlignment="1">
      <alignment horizontal="center" vertical="center"/>
    </xf>
    <xf numFmtId="165" fontId="7" fillId="0" borderId="4" xfId="1" applyNumberFormat="1" applyFont="1" applyFill="1" applyBorder="1" applyAlignment="1">
      <alignment horizontal="center" vertical="center"/>
    </xf>
    <xf numFmtId="165" fontId="7" fillId="0" borderId="2" xfId="1" applyNumberFormat="1" applyFont="1" applyFill="1" applyBorder="1" applyAlignment="1">
      <alignment horizontal="center" vertical="center"/>
    </xf>
    <xf numFmtId="165" fontId="11" fillId="0" borderId="1" xfId="1" applyNumberFormat="1" applyFont="1" applyFill="1" applyBorder="1" applyAlignment="1">
      <alignment horizontal="center" vertical="center"/>
    </xf>
    <xf numFmtId="14" fontId="11" fillId="0" borderId="1" xfId="0" applyNumberFormat="1" applyFont="1" applyFill="1" applyBorder="1" applyAlignment="1">
      <alignment horizontal="center" vertical="center"/>
    </xf>
    <xf numFmtId="165" fontId="7" fillId="0" borderId="4" xfId="1" applyNumberFormat="1" applyFont="1" applyFill="1" applyBorder="1" applyAlignment="1">
      <alignment horizontal="left" vertical="center"/>
    </xf>
    <xf numFmtId="165" fontId="7" fillId="0" borderId="1" xfId="1" applyNumberFormat="1" applyFont="1" applyFill="1" applyBorder="1"/>
    <xf numFmtId="41" fontId="7" fillId="0" borderId="1" xfId="1" applyFont="1" applyFill="1" applyBorder="1" applyAlignment="1">
      <alignment horizontal="center" vertical="center"/>
    </xf>
    <xf numFmtId="0" fontId="24" fillId="0" borderId="1" xfId="0" applyFont="1" applyFill="1" applyBorder="1" applyAlignment="1">
      <alignment horizontal="center" vertical="center" wrapText="1"/>
    </xf>
    <xf numFmtId="165" fontId="11" fillId="0" borderId="1" xfId="0" applyNumberFormat="1" applyFont="1" applyFill="1" applyBorder="1"/>
    <xf numFmtId="165" fontId="11" fillId="0" borderId="16" xfId="0" applyNumberFormat="1" applyFont="1" applyBorder="1"/>
    <xf numFmtId="172" fontId="15" fillId="0" borderId="11" xfId="0" applyNumberFormat="1" applyFont="1" applyBorder="1" applyAlignment="1">
      <alignment horizontal="center" vertical="top"/>
    </xf>
    <xf numFmtId="173" fontId="15" fillId="0" borderId="11" xfId="0" applyNumberFormat="1" applyFont="1" applyBorder="1" applyAlignment="1">
      <alignment vertical="top"/>
    </xf>
    <xf numFmtId="0" fontId="15" fillId="0" borderId="0" xfId="0" applyFont="1" applyBorder="1" applyAlignment="1">
      <alignment vertical="top"/>
    </xf>
    <xf numFmtId="0" fontId="15" fillId="0" borderId="0" xfId="0" applyFont="1" applyBorder="1" applyAlignment="1">
      <alignment horizontal="center" vertical="top"/>
    </xf>
    <xf numFmtId="168" fontId="15" fillId="0" borderId="0" xfId="0" applyNumberFormat="1" applyFont="1" applyBorder="1" applyAlignment="1">
      <alignment horizontal="center" vertical="top"/>
    </xf>
    <xf numFmtId="4" fontId="15" fillId="0" borderId="0" xfId="0" applyNumberFormat="1" applyFont="1" applyBorder="1" applyAlignment="1">
      <alignment horizontal="right" vertical="top"/>
    </xf>
    <xf numFmtId="4" fontId="15" fillId="0" borderId="0" xfId="0" applyNumberFormat="1" applyFont="1" applyBorder="1" applyAlignment="1">
      <alignment vertical="top"/>
    </xf>
    <xf numFmtId="172" fontId="15" fillId="0" borderId="0" xfId="0" applyNumberFormat="1" applyFont="1" applyBorder="1" applyAlignment="1">
      <alignment horizontal="center" vertical="top"/>
    </xf>
    <xf numFmtId="173" fontId="15" fillId="0" borderId="0" xfId="0" applyNumberFormat="1" applyFont="1" applyBorder="1" applyAlignment="1">
      <alignment vertical="top"/>
    </xf>
    <xf numFmtId="0" fontId="15" fillId="0" borderId="0" xfId="0" applyFont="1" applyBorder="1" applyAlignment="1">
      <alignment horizontal="left" vertical="top"/>
    </xf>
    <xf numFmtId="0" fontId="14" fillId="0" borderId="0" xfId="0" applyFont="1" applyBorder="1" applyAlignment="1">
      <alignment vertical="top"/>
    </xf>
    <xf numFmtId="4" fontId="14" fillId="0" borderId="0" xfId="0" applyNumberFormat="1" applyFont="1" applyBorder="1" applyAlignment="1">
      <alignment horizontal="right" vertical="top"/>
    </xf>
    <xf numFmtId="4" fontId="14" fillId="0" borderId="0" xfId="0" applyNumberFormat="1" applyFont="1" applyBorder="1" applyAlignment="1">
      <alignment vertical="top"/>
    </xf>
    <xf numFmtId="3" fontId="14" fillId="0" borderId="0" xfId="0" applyNumberFormat="1" applyFont="1" applyBorder="1" applyAlignment="1">
      <alignment horizontal="right" vertical="top"/>
    </xf>
    <xf numFmtId="172" fontId="14" fillId="0" borderId="0" xfId="0" applyNumberFormat="1" applyFont="1" applyBorder="1" applyAlignment="1">
      <alignment vertical="top"/>
    </xf>
    <xf numFmtId="0" fontId="14" fillId="0" borderId="0" xfId="0" applyFont="1" applyBorder="1" applyAlignment="1">
      <alignment horizontal="center" vertical="top"/>
    </xf>
    <xf numFmtId="0" fontId="14" fillId="0" borderId="0" xfId="0" applyFont="1" applyBorder="1" applyAlignment="1">
      <alignment horizontal="right" vertical="top"/>
    </xf>
    <xf numFmtId="4" fontId="14" fillId="0" borderId="14" xfId="0" applyNumberFormat="1" applyFont="1" applyBorder="1" applyAlignment="1">
      <alignment vertical="top"/>
    </xf>
    <xf numFmtId="167" fontId="14" fillId="0" borderId="14" xfId="0" applyNumberFormat="1" applyFont="1" applyBorder="1" applyAlignment="1">
      <alignment vertical="top"/>
    </xf>
    <xf numFmtId="2" fontId="15" fillId="0" borderId="15" xfId="0" applyNumberFormat="1" applyFont="1" applyBorder="1" applyAlignment="1">
      <alignment horizontal="left" vertical="top"/>
    </xf>
    <xf numFmtId="172" fontId="14" fillId="0" borderId="11" xfId="0" applyNumberFormat="1" applyFont="1" applyBorder="1" applyAlignment="1">
      <alignment vertical="top"/>
    </xf>
    <xf numFmtId="14" fontId="15" fillId="0" borderId="11" xfId="0" applyNumberFormat="1" applyFont="1" applyBorder="1" applyAlignment="1">
      <alignment horizontal="center" vertical="top"/>
    </xf>
    <xf numFmtId="14" fontId="15" fillId="0" borderId="0" xfId="0" applyNumberFormat="1" applyFont="1" applyAlignment="1">
      <alignment horizontal="center" vertical="top"/>
    </xf>
    <xf numFmtId="164" fontId="7" fillId="0" borderId="2" xfId="1" applyNumberFormat="1" applyFont="1" applyFill="1" applyBorder="1" applyAlignment="1">
      <alignment horizontal="center" vertical="center"/>
    </xf>
    <xf numFmtId="41" fontId="7" fillId="0" borderId="2" xfId="1" applyFont="1" applyFill="1" applyBorder="1" applyAlignment="1">
      <alignment horizontal="center" vertical="center"/>
    </xf>
    <xf numFmtId="164" fontId="7" fillId="0" borderId="3" xfId="1" applyNumberFormat="1" applyFont="1" applyFill="1" applyBorder="1" applyAlignment="1">
      <alignment horizontal="center" vertical="center"/>
    </xf>
    <xf numFmtId="41" fontId="7" fillId="0" borderId="3" xfId="1" applyFont="1" applyFill="1" applyBorder="1" applyAlignment="1">
      <alignment horizontal="center" vertical="center"/>
    </xf>
    <xf numFmtId="164" fontId="7" fillId="0" borderId="4" xfId="1" applyNumberFormat="1" applyFont="1" applyFill="1" applyBorder="1" applyAlignment="1">
      <alignment horizontal="center" vertical="center"/>
    </xf>
    <xf numFmtId="41" fontId="7" fillId="0" borderId="4" xfId="1" applyFont="1" applyFill="1" applyBorder="1" applyAlignment="1">
      <alignment horizontal="center" vertical="center"/>
    </xf>
    <xf numFmtId="14" fontId="7" fillId="0" borderId="2" xfId="0" applyNumberFormat="1" applyFont="1" applyBorder="1"/>
    <xf numFmtId="14" fontId="7" fillId="0" borderId="3" xfId="0" applyNumberFormat="1" applyFont="1" applyBorder="1"/>
    <xf numFmtId="14" fontId="7" fillId="0" borderId="4" xfId="0" applyNumberFormat="1" applyFont="1" applyBorder="1"/>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11" fillId="3" borderId="0" xfId="0" applyFont="1" applyFill="1" applyAlignment="1">
      <alignment horizontal="center"/>
    </xf>
    <xf numFmtId="0" fontId="18" fillId="0" borderId="0" xfId="0" applyFont="1" applyAlignment="1">
      <alignment horizontal="left"/>
    </xf>
    <xf numFmtId="0" fontId="7" fillId="0" borderId="0" xfId="0" applyFont="1" applyAlignment="1">
      <alignment horizontal="center"/>
    </xf>
    <xf numFmtId="0" fontId="17" fillId="0" borderId="0" xfId="0" applyFont="1" applyAlignment="1">
      <alignment horizontal="center"/>
    </xf>
    <xf numFmtId="0" fontId="11" fillId="0" borderId="0" xfId="0" applyFont="1" applyAlignment="1">
      <alignment horizontal="center"/>
    </xf>
    <xf numFmtId="0" fontId="11" fillId="0" borderId="2" xfId="0" applyFont="1" applyBorder="1" applyAlignment="1">
      <alignment horizontal="left" wrapText="1"/>
    </xf>
    <xf numFmtId="0" fontId="11" fillId="0" borderId="4" xfId="0" applyFont="1" applyBorder="1" applyAlignment="1">
      <alignment horizontal="left" wrapText="1"/>
    </xf>
    <xf numFmtId="165" fontId="11" fillId="0" borderId="2" xfId="1" applyNumberFormat="1" applyFont="1" applyFill="1" applyBorder="1" applyAlignment="1">
      <alignment horizontal="center"/>
    </xf>
    <xf numFmtId="165" fontId="11" fillId="0" borderId="4" xfId="1" applyNumberFormat="1" applyFont="1" applyFill="1" applyBorder="1" applyAlignment="1">
      <alignment horizontal="center"/>
    </xf>
    <xf numFmtId="0" fontId="7" fillId="0" borderId="0" xfId="0" applyFont="1" applyAlignment="1">
      <alignment horizontal="left" vertical="top" wrapText="1"/>
    </xf>
    <xf numFmtId="0" fontId="7" fillId="0" borderId="0" xfId="0" applyFont="1" applyAlignment="1">
      <alignment horizontal="left" wrapText="1"/>
    </xf>
    <xf numFmtId="0" fontId="17" fillId="0" borderId="0" xfId="0" applyFont="1" applyAlignment="1">
      <alignment horizontal="center" wrapText="1"/>
    </xf>
    <xf numFmtId="0" fontId="11" fillId="0" borderId="0" xfId="0" applyFont="1" applyAlignment="1">
      <alignment horizontal="left" wrapText="1"/>
    </xf>
    <xf numFmtId="0" fontId="7" fillId="0" borderId="0" xfId="0" applyFont="1" applyAlignment="1">
      <alignment horizontal="left" vertical="center" wrapText="1"/>
    </xf>
    <xf numFmtId="0" fontId="11" fillId="0" borderId="0" xfId="0" applyFont="1" applyAlignment="1">
      <alignment horizontal="left"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left"/>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left"/>
    </xf>
    <xf numFmtId="0" fontId="11" fillId="0" borderId="6" xfId="0" applyFont="1" applyBorder="1" applyAlignment="1">
      <alignment horizontal="left"/>
    </xf>
    <xf numFmtId="0" fontId="11" fillId="0" borderId="7" xfId="0" applyFont="1" applyBorder="1" applyAlignment="1">
      <alignment horizontal="left"/>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22" fillId="0" borderId="5" xfId="2" applyFont="1" applyBorder="1" applyAlignment="1">
      <alignment horizontal="center" vertical="top"/>
    </xf>
    <xf numFmtId="0" fontId="22" fillId="0" borderId="6" xfId="2" applyFont="1" applyBorder="1" applyAlignment="1">
      <alignment horizontal="center" vertical="top"/>
    </xf>
    <xf numFmtId="0" fontId="22" fillId="0" borderId="7" xfId="2" applyFont="1" applyBorder="1" applyAlignment="1">
      <alignment horizontal="center" vertical="top"/>
    </xf>
    <xf numFmtId="14" fontId="22" fillId="0" borderId="5" xfId="2" applyNumberFormat="1" applyFont="1" applyBorder="1" applyAlignment="1">
      <alignment horizontal="center" vertical="top"/>
    </xf>
    <xf numFmtId="0" fontId="22" fillId="0" borderId="5" xfId="2" applyFont="1" applyBorder="1" applyAlignment="1">
      <alignment horizontal="center" vertical="center"/>
    </xf>
    <xf numFmtId="0" fontId="22" fillId="0" borderId="6" xfId="2" applyFont="1" applyBorder="1" applyAlignment="1">
      <alignment horizontal="center" vertical="center"/>
    </xf>
    <xf numFmtId="0" fontId="22" fillId="0" borderId="7" xfId="2" applyFont="1" applyBorder="1" applyAlignment="1">
      <alignment horizontal="center" vertical="center"/>
    </xf>
    <xf numFmtId="0" fontId="24" fillId="0" borderId="14" xfId="0" applyFont="1" applyBorder="1" applyAlignment="1">
      <alignment horizontal="center" vertical="top" wrapText="1"/>
    </xf>
    <xf numFmtId="0" fontId="24" fillId="0" borderId="1" xfId="0" applyFont="1" applyBorder="1" applyAlignment="1">
      <alignment horizontal="center" vertical="center"/>
    </xf>
    <xf numFmtId="14" fontId="24" fillId="0" borderId="1" xfId="0" applyNumberFormat="1" applyFont="1" applyBorder="1" applyAlignment="1">
      <alignment horizontal="center" vertical="center"/>
    </xf>
    <xf numFmtId="0" fontId="11" fillId="0" borderId="17" xfId="0" applyFont="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cellXfs>
  <cellStyles count="10">
    <cellStyle name="Hipervínculo" xfId="9" builtinId="8"/>
    <cellStyle name="Millares [0]" xfId="1" builtinId="6"/>
    <cellStyle name="Millares [0] 2" xfId="3" xr:uid="{CA1E6C81-B413-441C-A440-8F99D266C71F}"/>
    <cellStyle name="Millares 2" xfId="7" xr:uid="{C7B6F4A7-0D07-4EBA-9738-8E1BDD7BAD6E}"/>
    <cellStyle name="Normal" xfId="0" builtinId="0"/>
    <cellStyle name="Normal 10" xfId="8" xr:uid="{FCE95D7B-5E7A-4FBC-9DA3-FA7A6391054A}"/>
    <cellStyle name="Normal 11" xfId="4" xr:uid="{6DEE41A6-C6CF-4935-8FD5-9AB6E42DDEBF}"/>
    <cellStyle name="Normal 2" xfId="2" xr:uid="{90BE483F-5CEF-4F2F-9D04-D05D94E5D190}"/>
    <cellStyle name="Normal 3" xfId="5" xr:uid="{AF09A1A4-806C-4584-9E84-33D92D8761AE}"/>
    <cellStyle name="Porcentaje 2" xfId="6"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8FEE-0EC3-44A8-B0C3-9B88118B4F8C}">
  <dimension ref="B2:F24"/>
  <sheetViews>
    <sheetView showGridLines="0" tabSelected="1" topLeftCell="A2" workbookViewId="0">
      <selection activeCell="B2" sqref="B2:F24"/>
    </sheetView>
  </sheetViews>
  <sheetFormatPr baseColWidth="10" defaultRowHeight="15" x14ac:dyDescent="0.25"/>
  <cols>
    <col min="1" max="1" width="3.5703125" style="1" customWidth="1"/>
    <col min="2" max="2" width="34.28515625" style="1" customWidth="1"/>
    <col min="3" max="6" width="19.28515625" style="1" customWidth="1"/>
    <col min="7" max="7" width="3.5703125" style="1" customWidth="1"/>
    <col min="8" max="16384" width="11.42578125" style="1"/>
  </cols>
  <sheetData>
    <row r="2" spans="2:6" x14ac:dyDescent="0.25">
      <c r="B2" s="222" t="s">
        <v>217</v>
      </c>
      <c r="C2" s="223"/>
      <c r="D2" s="223"/>
      <c r="E2" s="223"/>
      <c r="F2" s="224"/>
    </row>
    <row r="3" spans="2:6" x14ac:dyDescent="0.25">
      <c r="B3" s="225"/>
      <c r="C3" s="226"/>
      <c r="D3" s="226"/>
      <c r="E3" s="226"/>
      <c r="F3" s="227"/>
    </row>
    <row r="4" spans="2:6" x14ac:dyDescent="0.25">
      <c r="B4" s="225"/>
      <c r="C4" s="226"/>
      <c r="D4" s="226"/>
      <c r="E4" s="226"/>
      <c r="F4" s="227"/>
    </row>
    <row r="5" spans="2:6" x14ac:dyDescent="0.25">
      <c r="B5" s="225"/>
      <c r="C5" s="226"/>
      <c r="D5" s="226"/>
      <c r="E5" s="226"/>
      <c r="F5" s="227"/>
    </row>
    <row r="6" spans="2:6" x14ac:dyDescent="0.25">
      <c r="B6" s="225"/>
      <c r="C6" s="226"/>
      <c r="D6" s="226"/>
      <c r="E6" s="226"/>
      <c r="F6" s="227"/>
    </row>
    <row r="7" spans="2:6" x14ac:dyDescent="0.25">
      <c r="B7" s="225"/>
      <c r="C7" s="226"/>
      <c r="D7" s="226"/>
      <c r="E7" s="226"/>
      <c r="F7" s="227"/>
    </row>
    <row r="8" spans="2:6" x14ac:dyDescent="0.25">
      <c r="B8" s="225"/>
      <c r="C8" s="226"/>
      <c r="D8" s="226"/>
      <c r="E8" s="226"/>
      <c r="F8" s="227"/>
    </row>
    <row r="9" spans="2:6" x14ac:dyDescent="0.25">
      <c r="B9" s="225"/>
      <c r="C9" s="226"/>
      <c r="D9" s="226"/>
      <c r="E9" s="226"/>
      <c r="F9" s="227"/>
    </row>
    <row r="10" spans="2:6" x14ac:dyDescent="0.25">
      <c r="B10" s="225"/>
      <c r="C10" s="226"/>
      <c r="D10" s="226"/>
      <c r="E10" s="226"/>
      <c r="F10" s="227"/>
    </row>
    <row r="11" spans="2:6" x14ac:dyDescent="0.25">
      <c r="B11" s="225"/>
      <c r="C11" s="226"/>
      <c r="D11" s="226"/>
      <c r="E11" s="226"/>
      <c r="F11" s="227"/>
    </row>
    <row r="12" spans="2:6" x14ac:dyDescent="0.25">
      <c r="B12" s="225"/>
      <c r="C12" s="226"/>
      <c r="D12" s="226"/>
      <c r="E12" s="226"/>
      <c r="F12" s="227"/>
    </row>
    <row r="13" spans="2:6" x14ac:dyDescent="0.25">
      <c r="B13" s="225"/>
      <c r="C13" s="226"/>
      <c r="D13" s="226"/>
      <c r="E13" s="226"/>
      <c r="F13" s="227"/>
    </row>
    <row r="14" spans="2:6" x14ac:dyDescent="0.25">
      <c r="B14" s="225"/>
      <c r="C14" s="226"/>
      <c r="D14" s="226"/>
      <c r="E14" s="226"/>
      <c r="F14" s="227"/>
    </row>
    <row r="15" spans="2:6" x14ac:dyDescent="0.25">
      <c r="B15" s="225"/>
      <c r="C15" s="226"/>
      <c r="D15" s="226"/>
      <c r="E15" s="226"/>
      <c r="F15" s="227"/>
    </row>
    <row r="16" spans="2:6" x14ac:dyDescent="0.25">
      <c r="B16" s="225"/>
      <c r="C16" s="226"/>
      <c r="D16" s="226"/>
      <c r="E16" s="226"/>
      <c r="F16" s="227"/>
    </row>
    <row r="17" spans="2:6" x14ac:dyDescent="0.25">
      <c r="B17" s="225"/>
      <c r="C17" s="226"/>
      <c r="D17" s="226"/>
      <c r="E17" s="226"/>
      <c r="F17" s="227"/>
    </row>
    <row r="18" spans="2:6" x14ac:dyDescent="0.25">
      <c r="B18" s="225"/>
      <c r="C18" s="226"/>
      <c r="D18" s="226"/>
      <c r="E18" s="226"/>
      <c r="F18" s="227"/>
    </row>
    <row r="19" spans="2:6" x14ac:dyDescent="0.25">
      <c r="B19" s="225"/>
      <c r="C19" s="226"/>
      <c r="D19" s="226"/>
      <c r="E19" s="226"/>
      <c r="F19" s="227"/>
    </row>
    <row r="20" spans="2:6" x14ac:dyDescent="0.25">
      <c r="B20" s="225"/>
      <c r="C20" s="226"/>
      <c r="D20" s="226"/>
      <c r="E20" s="226"/>
      <c r="F20" s="227"/>
    </row>
    <row r="21" spans="2:6" x14ac:dyDescent="0.25">
      <c r="B21" s="225"/>
      <c r="C21" s="226"/>
      <c r="D21" s="226"/>
      <c r="E21" s="226"/>
      <c r="F21" s="227"/>
    </row>
    <row r="22" spans="2:6" x14ac:dyDescent="0.25">
      <c r="B22" s="225"/>
      <c r="C22" s="226"/>
      <c r="D22" s="226"/>
      <c r="E22" s="226"/>
      <c r="F22" s="227"/>
    </row>
    <row r="23" spans="2:6" x14ac:dyDescent="0.25">
      <c r="B23" s="225"/>
      <c r="C23" s="226"/>
      <c r="D23" s="226"/>
      <c r="E23" s="226"/>
      <c r="F23" s="227"/>
    </row>
    <row r="24" spans="2:6" x14ac:dyDescent="0.25">
      <c r="B24" s="228"/>
      <c r="C24" s="229"/>
      <c r="D24" s="229"/>
      <c r="E24" s="229"/>
      <c r="F24" s="230"/>
    </row>
  </sheetData>
  <mergeCells count="1">
    <mergeCell ref="B2:F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524A-59C7-456E-A84D-2578965AD61A}">
  <dimension ref="B2:C10"/>
  <sheetViews>
    <sheetView workbookViewId="0">
      <pane ySplit="2" topLeftCell="A3" activePane="bottomLeft" state="frozen"/>
      <selection activeCell="H13" sqref="H13"/>
      <selection pane="bottomLeft" activeCell="C10" sqref="C10"/>
    </sheetView>
  </sheetViews>
  <sheetFormatPr baseColWidth="10" defaultRowHeight="15" x14ac:dyDescent="0.25"/>
  <cols>
    <col min="1" max="1" width="3.5703125" style="1" customWidth="1"/>
    <col min="2" max="2" width="82.85546875" style="1" bestFit="1" customWidth="1"/>
    <col min="3" max="3" width="11.42578125" style="1"/>
    <col min="4" max="4" width="3.5703125" style="1" customWidth="1"/>
    <col min="5" max="16384" width="11.42578125" style="1"/>
  </cols>
  <sheetData>
    <row r="2" spans="2:3" x14ac:dyDescent="0.25">
      <c r="B2" s="231" t="s">
        <v>166</v>
      </c>
      <c r="C2" s="231"/>
    </row>
    <row r="3" spans="2:3" x14ac:dyDescent="0.25">
      <c r="B3" s="86" t="s">
        <v>131</v>
      </c>
      <c r="C3" s="139"/>
    </row>
    <row r="4" spans="2:3" x14ac:dyDescent="0.25">
      <c r="B4" s="2" t="s">
        <v>104</v>
      </c>
      <c r="C4" s="85" t="s">
        <v>160</v>
      </c>
    </row>
    <row r="5" spans="2:3" x14ac:dyDescent="0.25">
      <c r="B5" s="2" t="s">
        <v>159</v>
      </c>
      <c r="C5" s="85" t="s">
        <v>161</v>
      </c>
    </row>
    <row r="6" spans="2:3" x14ac:dyDescent="0.25">
      <c r="B6" s="2" t="s">
        <v>106</v>
      </c>
      <c r="C6" s="85" t="s">
        <v>162</v>
      </c>
    </row>
    <row r="7" spans="2:3" x14ac:dyDescent="0.25">
      <c r="B7" s="2" t="s">
        <v>107</v>
      </c>
      <c r="C7" s="85" t="s">
        <v>163</v>
      </c>
    </row>
    <row r="8" spans="2:3" x14ac:dyDescent="0.25">
      <c r="B8" s="2" t="s">
        <v>108</v>
      </c>
      <c r="C8" s="85" t="s">
        <v>164</v>
      </c>
    </row>
    <row r="9" spans="2:3" x14ac:dyDescent="0.25">
      <c r="B9" s="2" t="s">
        <v>212</v>
      </c>
      <c r="C9" s="85" t="s">
        <v>165</v>
      </c>
    </row>
    <row r="10" spans="2:3" x14ac:dyDescent="0.25">
      <c r="B10" s="155" t="s">
        <v>213</v>
      </c>
      <c r="C10" s="85" t="s">
        <v>211</v>
      </c>
    </row>
  </sheetData>
  <mergeCells count="1">
    <mergeCell ref="B2:C2"/>
  </mergeCells>
  <hyperlinks>
    <hyperlink ref="B4" location="'01'!A1" display="ESTADO DEL ACTIVO NETO" xr:uid="{ADAFE1C1-EDE4-4CD8-9750-B8884DC20CE0}"/>
    <hyperlink ref="B5" location="'02'!A1" display="ESTADO DE INGRESO Y EGRESOS" xr:uid="{19802853-602A-405F-8AE5-F88B1A877F4C}"/>
    <hyperlink ref="B6" location="'03'!A1" display="ESTADO DE VARIACIÓN DEL ACTIVO NETO" xr:uid="{6E77C906-3371-4C0B-8C06-E68434AD19D5}"/>
    <hyperlink ref="B7" location="'04'!A1" display="ESTADO DE FLUJO DE EFECTIVO" xr:uid="{3460341A-DC87-4C0B-8DF4-335D3F486991}"/>
    <hyperlink ref="B8" location="'05'!A1" display="NOTAS A LOS ESTADOS FINANCIEROS" xr:uid="{637DE25D-E725-44F4-A19B-B35C6485057C}"/>
    <hyperlink ref="B9" location="'06'!A1" display="COMPOSICIÓN DE LAS INVERSIONES DEL FONDO" xr:uid="{7295C1B1-75E3-4145-AECA-97EC919C9B22}"/>
    <hyperlink ref="B10" location="'07'!A1" display="COMPOSICIÓN DE LAS INVERSIONES OP REPO ANEXO II" xr:uid="{19703202-1AF9-4779-BC31-9479A9A17E65}"/>
  </hyperlinks>
  <pageMargins left="0.7" right="0.7" top="0.75" bottom="0.75" header="0.3" footer="0.3"/>
  <pageSetup orientation="portrait" r:id="rId1"/>
  <ignoredErrors>
    <ignoredError sqref="C4:C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84725-A22E-4417-B8DE-6025655D03C1}">
  <sheetPr>
    <tabColor theme="9" tint="0.39997558519241921"/>
  </sheetPr>
  <dimension ref="A1:H29"/>
  <sheetViews>
    <sheetView showGridLines="0" topLeftCell="A4" workbookViewId="0">
      <selection activeCell="C11" sqref="C11"/>
    </sheetView>
  </sheetViews>
  <sheetFormatPr baseColWidth="10" defaultColWidth="9.140625" defaultRowHeight="15" x14ac:dyDescent="0.25"/>
  <cols>
    <col min="1" max="1" width="3.5703125" style="1" customWidth="1"/>
    <col min="2" max="2" width="52.7109375" style="1" customWidth="1"/>
    <col min="3" max="4" width="19.42578125" style="1" customWidth="1"/>
    <col min="5" max="5" width="3.5703125" style="1" customWidth="1"/>
    <col min="6" max="6" width="9.140625" style="1"/>
    <col min="7" max="7" width="14.140625" style="1" bestFit="1" customWidth="1"/>
    <col min="8" max="16384" width="9.140625" style="1"/>
  </cols>
  <sheetData>
    <row r="1" spans="1:6" x14ac:dyDescent="0.25">
      <c r="A1" s="2" t="s">
        <v>210</v>
      </c>
    </row>
    <row r="2" spans="1:6" x14ac:dyDescent="0.25">
      <c r="B2" s="231" t="s">
        <v>131</v>
      </c>
      <c r="C2" s="231"/>
      <c r="D2" s="231"/>
    </row>
    <row r="3" spans="1:6" x14ac:dyDescent="0.25">
      <c r="B3" s="234" t="s">
        <v>104</v>
      </c>
      <c r="C3" s="234"/>
      <c r="D3" s="234"/>
    </row>
    <row r="4" spans="1:6" x14ac:dyDescent="0.25">
      <c r="B4" s="235" t="s">
        <v>229</v>
      </c>
      <c r="C4" s="235"/>
      <c r="D4" s="235"/>
    </row>
    <row r="5" spans="1:6" x14ac:dyDescent="0.25">
      <c r="B5" s="235" t="s">
        <v>132</v>
      </c>
      <c r="C5" s="235"/>
      <c r="D5" s="235"/>
    </row>
    <row r="7" spans="1:6" x14ac:dyDescent="0.25">
      <c r="B7" s="65" t="s">
        <v>0</v>
      </c>
      <c r="C7" s="66">
        <v>44651</v>
      </c>
      <c r="D7" s="66">
        <v>44286</v>
      </c>
      <c r="E7" s="67"/>
    </row>
    <row r="8" spans="1:6" x14ac:dyDescent="0.25">
      <c r="B8" s="68" t="s">
        <v>173</v>
      </c>
      <c r="C8" s="159">
        <v>3816926.7300000004</v>
      </c>
      <c r="D8" s="69">
        <v>5106984.33</v>
      </c>
      <c r="E8" s="70"/>
    </row>
    <row r="9" spans="1:6" x14ac:dyDescent="0.25">
      <c r="B9" s="68" t="s">
        <v>1</v>
      </c>
      <c r="C9" s="159">
        <v>190.33</v>
      </c>
      <c r="D9" s="69">
        <v>0</v>
      </c>
      <c r="E9" s="70"/>
      <c r="F9" s="233"/>
    </row>
    <row r="10" spans="1:6" x14ac:dyDescent="0.25">
      <c r="B10" s="68" t="s">
        <v>94</v>
      </c>
      <c r="C10" s="159">
        <v>8127.6783640313142</v>
      </c>
      <c r="D10" s="69">
        <v>5292.3507942364995</v>
      </c>
      <c r="E10" s="71"/>
      <c r="F10" s="233"/>
    </row>
    <row r="11" spans="1:6" x14ac:dyDescent="0.25">
      <c r="B11" s="154" t="s">
        <v>208</v>
      </c>
      <c r="C11" s="159">
        <v>3145083.74263852</v>
      </c>
      <c r="D11" s="69">
        <v>0</v>
      </c>
      <c r="E11" s="71"/>
      <c r="F11" s="143"/>
    </row>
    <row r="12" spans="1:6" x14ac:dyDescent="0.25">
      <c r="B12" s="140" t="s">
        <v>228</v>
      </c>
      <c r="C12" s="160">
        <v>65820834.049999997</v>
      </c>
      <c r="D12" s="72">
        <v>43234036.850000001</v>
      </c>
      <c r="E12" s="71"/>
    </row>
    <row r="13" spans="1:6" x14ac:dyDescent="0.25">
      <c r="B13" s="73" t="s">
        <v>2</v>
      </c>
      <c r="C13" s="161">
        <f>SUM(C8:C12)</f>
        <v>72791162.531002551</v>
      </c>
      <c r="D13" s="74">
        <f>SUM(D8:D12)</f>
        <v>48346313.530794241</v>
      </c>
      <c r="E13" s="75"/>
    </row>
    <row r="14" spans="1:6" x14ac:dyDescent="0.25">
      <c r="B14" s="76" t="s">
        <v>3</v>
      </c>
      <c r="C14" s="161"/>
      <c r="D14" s="74"/>
      <c r="E14" s="75"/>
    </row>
    <row r="15" spans="1:6" x14ac:dyDescent="0.25">
      <c r="B15" s="77" t="s">
        <v>4</v>
      </c>
      <c r="C15" s="162">
        <v>0</v>
      </c>
      <c r="D15" s="78">
        <v>0</v>
      </c>
      <c r="E15" s="70"/>
    </row>
    <row r="16" spans="1:6" x14ac:dyDescent="0.25">
      <c r="B16" s="79" t="s">
        <v>174</v>
      </c>
      <c r="C16" s="159">
        <v>115972.12</v>
      </c>
      <c r="D16" s="69">
        <v>78329.027772616697</v>
      </c>
      <c r="E16" s="70"/>
    </row>
    <row r="17" spans="2:8" x14ac:dyDescent="0.25">
      <c r="B17" s="79" t="s">
        <v>209</v>
      </c>
      <c r="C17" s="159">
        <v>2898556.1610025447</v>
      </c>
      <c r="D17" s="69">
        <v>0</v>
      </c>
      <c r="E17" s="70"/>
    </row>
    <row r="18" spans="2:8" x14ac:dyDescent="0.25">
      <c r="B18" s="68" t="s">
        <v>5</v>
      </c>
      <c r="C18" s="159">
        <v>0</v>
      </c>
      <c r="D18" s="69">
        <v>0</v>
      </c>
      <c r="E18" s="70"/>
    </row>
    <row r="19" spans="2:8" x14ac:dyDescent="0.25">
      <c r="B19" s="76" t="s">
        <v>99</v>
      </c>
      <c r="C19" s="161">
        <f>SUM(C15:C18)</f>
        <v>3014528.2810025448</v>
      </c>
      <c r="D19" s="74">
        <f>SUM(D15:D18)</f>
        <v>78329.027772616697</v>
      </c>
      <c r="E19" s="70"/>
    </row>
    <row r="20" spans="2:8" x14ac:dyDescent="0.25">
      <c r="B20" s="76" t="s">
        <v>6</v>
      </c>
      <c r="C20" s="161">
        <f>+C13-C19</f>
        <v>69776634.25</v>
      </c>
      <c r="D20" s="74">
        <f>+D13-D19</f>
        <v>48267984.50302162</v>
      </c>
      <c r="E20" s="75"/>
      <c r="F20" s="58"/>
      <c r="H20" s="43"/>
    </row>
    <row r="21" spans="2:8" x14ac:dyDescent="0.25">
      <c r="B21" s="76" t="s">
        <v>7</v>
      </c>
      <c r="C21" s="163">
        <v>639451.66903790541</v>
      </c>
      <c r="D21" s="80">
        <v>452419.52892616391</v>
      </c>
      <c r="E21" s="81"/>
    </row>
    <row r="22" spans="2:8" x14ac:dyDescent="0.25">
      <c r="B22" s="76" t="s">
        <v>8</v>
      </c>
      <c r="C22" s="163">
        <v>109.11948099999999</v>
      </c>
      <c r="D22" s="80">
        <v>106.68861440969999</v>
      </c>
      <c r="E22" s="81"/>
    </row>
    <row r="24" spans="2:8" x14ac:dyDescent="0.25">
      <c r="B24" s="232" t="s">
        <v>214</v>
      </c>
      <c r="C24" s="232"/>
      <c r="D24" s="232"/>
    </row>
    <row r="25" spans="2:8" x14ac:dyDescent="0.25">
      <c r="B25" s="23"/>
      <c r="C25" s="82"/>
      <c r="D25" s="25"/>
      <c r="E25" s="25"/>
    </row>
    <row r="26" spans="2:8" x14ac:dyDescent="0.25">
      <c r="C26" s="24"/>
      <c r="D26" s="24"/>
      <c r="E26" s="24"/>
    </row>
    <row r="27" spans="2:8" x14ac:dyDescent="0.25">
      <c r="C27" s="24"/>
      <c r="D27" s="24"/>
      <c r="E27" s="58"/>
    </row>
    <row r="28" spans="2:8" x14ac:dyDescent="0.25">
      <c r="C28" s="83"/>
      <c r="D28" s="83"/>
    </row>
    <row r="29" spans="2:8" x14ac:dyDescent="0.25">
      <c r="C29" s="84"/>
      <c r="D29" s="84"/>
    </row>
  </sheetData>
  <mergeCells count="6">
    <mergeCell ref="B24:D24"/>
    <mergeCell ref="F9:F10"/>
    <mergeCell ref="B2:D2"/>
    <mergeCell ref="B3:D3"/>
    <mergeCell ref="B4:D4"/>
    <mergeCell ref="B5:D5"/>
  </mergeCells>
  <hyperlinks>
    <hyperlink ref="A1" location="INDICE!A1" display="INDICE" xr:uid="{D012767D-BD93-40CB-9C7B-EBE1B4DAAA10}"/>
    <hyperlink ref="B12" location="'06'!A1" display="Inversiones" xr:uid="{0C92B812-AABE-46D8-8767-4CB92EA2192A}"/>
    <hyperlink ref="B11" location="'07'!A1" display="Inversiones en Reporto Anexo II" xr:uid="{284E015D-303D-4374-AEF9-F5DF4EE66C01}"/>
  </hyperlinks>
  <pageMargins left="0.7" right="0.7" top="0.75" bottom="0.75" header="0.3" footer="0.3"/>
  <pageSetup paperSize="9" orientation="portrait" r:id="rId1"/>
  <ignoredErrors>
    <ignoredError sqref="C13:D1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C5C0E-A733-4600-9C7C-D5B95AC6504C}">
  <sheetPr>
    <tabColor theme="9" tint="0.39997558519241921"/>
  </sheetPr>
  <dimension ref="A1:D23"/>
  <sheetViews>
    <sheetView showGridLines="0" workbookViewId="0">
      <selection activeCell="C19" sqref="C19"/>
    </sheetView>
  </sheetViews>
  <sheetFormatPr baseColWidth="10" defaultRowHeight="15" x14ac:dyDescent="0.25"/>
  <cols>
    <col min="1" max="1" width="3.5703125" style="1" customWidth="1"/>
    <col min="2" max="2" width="52.7109375" style="1" customWidth="1"/>
    <col min="3" max="4" width="18.7109375" style="1" customWidth="1"/>
    <col min="5" max="5" width="3.5703125" style="1" customWidth="1"/>
    <col min="6" max="16384" width="11.42578125" style="1"/>
  </cols>
  <sheetData>
    <row r="1" spans="1:4" x14ac:dyDescent="0.25">
      <c r="A1" s="2" t="s">
        <v>210</v>
      </c>
    </row>
    <row r="2" spans="1:4" x14ac:dyDescent="0.25">
      <c r="B2" s="231" t="s">
        <v>131</v>
      </c>
      <c r="C2" s="231"/>
      <c r="D2" s="231"/>
    </row>
    <row r="3" spans="1:4" x14ac:dyDescent="0.25">
      <c r="B3" s="234" t="s">
        <v>105</v>
      </c>
      <c r="C3" s="234"/>
      <c r="D3" s="234"/>
    </row>
    <row r="4" spans="1:4" x14ac:dyDescent="0.25">
      <c r="B4" s="235" t="str">
        <f>+'01'!B4</f>
        <v>Correspondiente al 31/03/2022 con cifras comparativas al 31/03/2021</v>
      </c>
      <c r="C4" s="235"/>
      <c r="D4" s="235"/>
    </row>
    <row r="5" spans="1:4" x14ac:dyDescent="0.25">
      <c r="B5" s="235" t="s">
        <v>132</v>
      </c>
      <c r="C5" s="235"/>
      <c r="D5" s="235"/>
    </row>
    <row r="7" spans="1:4" s="23" customFormat="1" x14ac:dyDescent="0.25">
      <c r="B7" s="59" t="s">
        <v>9</v>
      </c>
      <c r="C7" s="164">
        <f>+'01'!C7</f>
        <v>44651</v>
      </c>
      <c r="D7" s="62">
        <f>+'01'!D7</f>
        <v>44286</v>
      </c>
    </row>
    <row r="8" spans="1:4" x14ac:dyDescent="0.25">
      <c r="B8" s="22" t="s">
        <v>170</v>
      </c>
      <c r="C8" s="165">
        <v>8552.11</v>
      </c>
      <c r="D8" s="38">
        <v>36267.300000000003</v>
      </c>
    </row>
    <row r="9" spans="1:4" x14ac:dyDescent="0.25">
      <c r="B9" s="22" t="s">
        <v>93</v>
      </c>
      <c r="C9" s="141">
        <v>739364.83000000007</v>
      </c>
      <c r="D9" s="39">
        <v>442233.13</v>
      </c>
    </row>
    <row r="10" spans="1:4" x14ac:dyDescent="0.25">
      <c r="B10" s="22" t="s">
        <v>171</v>
      </c>
      <c r="C10" s="141">
        <v>22428.510000000002</v>
      </c>
      <c r="D10" s="39">
        <v>1450.19</v>
      </c>
    </row>
    <row r="11" spans="1:4" s="23" customFormat="1" x14ac:dyDescent="0.25">
      <c r="B11" s="29" t="s">
        <v>10</v>
      </c>
      <c r="C11" s="166">
        <f>SUM(C8:C10)</f>
        <v>770345.45000000007</v>
      </c>
      <c r="D11" s="44">
        <f>SUM(D8:D10)</f>
        <v>479950.62</v>
      </c>
    </row>
    <row r="12" spans="1:4" s="23" customFormat="1" x14ac:dyDescent="0.25">
      <c r="B12" s="63" t="s">
        <v>11</v>
      </c>
      <c r="C12" s="167"/>
      <c r="D12" s="64"/>
    </row>
    <row r="13" spans="1:4" x14ac:dyDescent="0.25">
      <c r="B13" s="27" t="s">
        <v>12</v>
      </c>
      <c r="C13" s="165">
        <v>336434.49</v>
      </c>
      <c r="D13" s="38">
        <v>220415.64</v>
      </c>
    </row>
    <row r="14" spans="1:4" x14ac:dyDescent="0.25">
      <c r="B14" s="22" t="s">
        <v>14</v>
      </c>
      <c r="C14" s="141">
        <v>0</v>
      </c>
      <c r="D14" s="39">
        <v>0</v>
      </c>
    </row>
    <row r="15" spans="1:4" x14ac:dyDescent="0.25">
      <c r="B15" s="22" t="s">
        <v>184</v>
      </c>
      <c r="C15" s="141">
        <v>51256.185765802198</v>
      </c>
      <c r="D15" s="39">
        <v>0</v>
      </c>
    </row>
    <row r="16" spans="1:4" x14ac:dyDescent="0.25">
      <c r="B16" s="22" t="s">
        <v>13</v>
      </c>
      <c r="C16" s="141">
        <v>0</v>
      </c>
      <c r="D16" s="39">
        <v>0</v>
      </c>
    </row>
    <row r="17" spans="2:4" x14ac:dyDescent="0.25">
      <c r="B17" s="22" t="s">
        <v>172</v>
      </c>
      <c r="C17" s="141">
        <v>0</v>
      </c>
      <c r="D17" s="39">
        <v>0.24</v>
      </c>
    </row>
    <row r="18" spans="2:4" s="23" customFormat="1" x14ac:dyDescent="0.25">
      <c r="B18" s="29" t="s">
        <v>15</v>
      </c>
      <c r="C18" s="166">
        <f>SUM(C13:C17)</f>
        <v>387690.67576580221</v>
      </c>
      <c r="D18" s="44">
        <f>SUM(D13:D17)</f>
        <v>220415.88</v>
      </c>
    </row>
    <row r="19" spans="2:4" s="23" customFormat="1" x14ac:dyDescent="0.25">
      <c r="B19" s="29" t="s">
        <v>16</v>
      </c>
      <c r="C19" s="166">
        <f>+C11-C18</f>
        <v>382654.77423419786</v>
      </c>
      <c r="D19" s="44">
        <f>+D11-D18</f>
        <v>259534.74</v>
      </c>
    </row>
    <row r="21" spans="2:4" x14ac:dyDescent="0.25">
      <c r="B21" s="232" t="s">
        <v>214</v>
      </c>
      <c r="C21" s="232"/>
      <c r="D21" s="232"/>
    </row>
    <row r="22" spans="2:4" x14ac:dyDescent="0.25">
      <c r="C22" s="25"/>
      <c r="D22" s="25"/>
    </row>
    <row r="23" spans="2:4" x14ac:dyDescent="0.25">
      <c r="C23" s="25"/>
      <c r="D23" s="25"/>
    </row>
  </sheetData>
  <mergeCells count="5">
    <mergeCell ref="B2:D2"/>
    <mergeCell ref="B3:D3"/>
    <mergeCell ref="B4:D4"/>
    <mergeCell ref="B5:D5"/>
    <mergeCell ref="B21:D21"/>
  </mergeCells>
  <hyperlinks>
    <hyperlink ref="A1" location="INDICE!A1" display="INDICE" xr:uid="{3D312D16-D708-418E-B2F1-9B8D2295012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99475-722F-4BC9-8D14-E214482BA51E}">
  <sheetPr>
    <tabColor theme="9" tint="0.39997558519241921"/>
  </sheetPr>
  <dimension ref="A1:J22"/>
  <sheetViews>
    <sheetView showGridLines="0" workbookViewId="0">
      <selection activeCell="E14" sqref="E14"/>
    </sheetView>
  </sheetViews>
  <sheetFormatPr baseColWidth="10" defaultRowHeight="15" x14ac:dyDescent="0.25"/>
  <cols>
    <col min="1" max="1" width="3.5703125" style="1" customWidth="1"/>
    <col min="2" max="2" width="30.85546875" style="1" customWidth="1"/>
    <col min="3" max="4" width="20" style="1" customWidth="1"/>
    <col min="5" max="5" width="21.140625" style="1" bestFit="1" customWidth="1"/>
    <col min="6" max="6" width="3.5703125" style="1" customWidth="1"/>
    <col min="7" max="7" width="14.140625" style="1" bestFit="1" customWidth="1"/>
    <col min="8" max="16384" width="11.42578125" style="1"/>
  </cols>
  <sheetData>
    <row r="1" spans="1:10" x14ac:dyDescent="0.25">
      <c r="A1" s="2" t="s">
        <v>210</v>
      </c>
    </row>
    <row r="2" spans="1:10" x14ac:dyDescent="0.25">
      <c r="B2" s="231" t="s">
        <v>131</v>
      </c>
      <c r="C2" s="231"/>
      <c r="D2" s="231"/>
      <c r="E2" s="231"/>
    </row>
    <row r="3" spans="1:10" x14ac:dyDescent="0.25">
      <c r="B3" s="234" t="s">
        <v>106</v>
      </c>
      <c r="C3" s="234"/>
      <c r="D3" s="234"/>
      <c r="E3" s="234"/>
    </row>
    <row r="4" spans="1:10" x14ac:dyDescent="0.25">
      <c r="B4" s="235" t="str">
        <f>+'02'!B4</f>
        <v>Correspondiente al 31/03/2022 con cifras comparativas al 31/03/2021</v>
      </c>
      <c r="C4" s="235"/>
      <c r="D4" s="235"/>
      <c r="E4" s="235"/>
    </row>
    <row r="5" spans="1:10" x14ac:dyDescent="0.25">
      <c r="B5" s="235" t="s">
        <v>132</v>
      </c>
      <c r="C5" s="235"/>
      <c r="D5" s="235"/>
      <c r="E5" s="235"/>
    </row>
    <row r="7" spans="1:10" x14ac:dyDescent="0.25">
      <c r="B7" s="59" t="s">
        <v>17</v>
      </c>
      <c r="C7" s="168" t="s">
        <v>18</v>
      </c>
      <c r="D7" s="168" t="s">
        <v>19</v>
      </c>
      <c r="E7" s="168" t="s">
        <v>219</v>
      </c>
    </row>
    <row r="8" spans="1:10" x14ac:dyDescent="0.25">
      <c r="B8" s="29" t="s">
        <v>20</v>
      </c>
      <c r="C8" s="166">
        <v>61755151.460000001</v>
      </c>
      <c r="D8" s="166">
        <v>1419538.6326232981</v>
      </c>
      <c r="E8" s="166">
        <f>+C8+D8</f>
        <v>63174690.092623301</v>
      </c>
      <c r="G8" s="42"/>
      <c r="H8" s="42"/>
      <c r="I8" s="42"/>
      <c r="J8" s="43"/>
    </row>
    <row r="9" spans="1:10" x14ac:dyDescent="0.25">
      <c r="B9" s="60" t="s">
        <v>21</v>
      </c>
      <c r="C9" s="169"/>
      <c r="D9" s="169"/>
      <c r="E9" s="169"/>
    </row>
    <row r="10" spans="1:10" x14ac:dyDescent="0.25">
      <c r="B10" s="22" t="s">
        <v>22</v>
      </c>
      <c r="C10" s="141">
        <v>22496190.969999999</v>
      </c>
      <c r="D10" s="170"/>
      <c r="E10" s="170"/>
    </row>
    <row r="11" spans="1:10" x14ac:dyDescent="0.25">
      <c r="B11" s="22" t="s">
        <v>23</v>
      </c>
      <c r="C11" s="141">
        <v>-16276901.59</v>
      </c>
      <c r="D11" s="170"/>
      <c r="E11" s="170"/>
    </row>
    <row r="12" spans="1:10" x14ac:dyDescent="0.25">
      <c r="B12" s="61" t="s">
        <v>24</v>
      </c>
      <c r="C12" s="171">
        <f>+C10+C11</f>
        <v>6219289.379999999</v>
      </c>
      <c r="D12" s="172"/>
      <c r="E12" s="172"/>
    </row>
    <row r="13" spans="1:10" x14ac:dyDescent="0.25">
      <c r="B13" s="236" t="s">
        <v>25</v>
      </c>
      <c r="C13" s="238">
        <f>+E8+C12</f>
        <v>69393979.472623304</v>
      </c>
      <c r="D13" s="238">
        <f>+'02'!C19</f>
        <v>382654.77423419786</v>
      </c>
      <c r="E13" s="173" t="s">
        <v>230</v>
      </c>
    </row>
    <row r="14" spans="1:10" x14ac:dyDescent="0.25">
      <c r="B14" s="237"/>
      <c r="C14" s="239"/>
      <c r="D14" s="239"/>
      <c r="E14" s="166">
        <f>+C13+D13</f>
        <v>69776634.246857494</v>
      </c>
    </row>
    <row r="16" spans="1:10" x14ac:dyDescent="0.25">
      <c r="B16" s="232" t="s">
        <v>214</v>
      </c>
      <c r="C16" s="232"/>
      <c r="D16" s="232"/>
      <c r="E16" s="232"/>
    </row>
    <row r="17" spans="3:5" x14ac:dyDescent="0.25">
      <c r="D17" s="25"/>
      <c r="E17" s="58"/>
    </row>
    <row r="18" spans="3:5" x14ac:dyDescent="0.25">
      <c r="D18" s="25"/>
      <c r="E18" s="58"/>
    </row>
    <row r="19" spans="3:5" x14ac:dyDescent="0.25">
      <c r="D19" s="25"/>
      <c r="E19" s="58"/>
    </row>
    <row r="20" spans="3:5" x14ac:dyDescent="0.25">
      <c r="D20" s="25"/>
      <c r="E20" s="58"/>
    </row>
    <row r="21" spans="3:5" x14ac:dyDescent="0.25">
      <c r="D21" s="25"/>
      <c r="E21" s="58"/>
    </row>
    <row r="22" spans="3:5" x14ac:dyDescent="0.25">
      <c r="C22" s="25"/>
      <c r="D22" s="25"/>
    </row>
  </sheetData>
  <mergeCells count="8">
    <mergeCell ref="B2:E2"/>
    <mergeCell ref="B3:E3"/>
    <mergeCell ref="B4:E4"/>
    <mergeCell ref="B5:E5"/>
    <mergeCell ref="B16:E16"/>
    <mergeCell ref="B13:B14"/>
    <mergeCell ref="C13:C14"/>
    <mergeCell ref="D13:D14"/>
  </mergeCells>
  <hyperlinks>
    <hyperlink ref="A1" location="INDICE!A1" display="INDICE" xr:uid="{37C0860B-A200-43BA-BF9F-F5CECDCB330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2DB50-65C0-426D-A01D-F1411BABFB4E}">
  <sheetPr>
    <tabColor theme="9" tint="0.39997558519241921"/>
  </sheetPr>
  <dimension ref="A1:D37"/>
  <sheetViews>
    <sheetView showGridLines="0" topLeftCell="A19" workbookViewId="0">
      <selection activeCell="C31" sqref="C31"/>
    </sheetView>
  </sheetViews>
  <sheetFormatPr baseColWidth="10" defaultRowHeight="15" x14ac:dyDescent="0.25"/>
  <cols>
    <col min="1" max="1" width="3.5703125" style="1" customWidth="1"/>
    <col min="2" max="2" width="59" style="1" customWidth="1"/>
    <col min="3" max="4" width="18.7109375" style="1" customWidth="1"/>
    <col min="5" max="5" width="3.5703125" style="1" customWidth="1"/>
    <col min="6" max="16384" width="11.42578125" style="1"/>
  </cols>
  <sheetData>
    <row r="1" spans="1:4" x14ac:dyDescent="0.25">
      <c r="A1" s="2" t="s">
        <v>210</v>
      </c>
    </row>
    <row r="2" spans="1:4" x14ac:dyDescent="0.25">
      <c r="B2" s="231" t="s">
        <v>131</v>
      </c>
      <c r="C2" s="231"/>
      <c r="D2" s="231"/>
    </row>
    <row r="3" spans="1:4" x14ac:dyDescent="0.25">
      <c r="B3" s="234" t="s">
        <v>107</v>
      </c>
      <c r="C3" s="234"/>
      <c r="D3" s="234"/>
    </row>
    <row r="4" spans="1:4" x14ac:dyDescent="0.25">
      <c r="B4" s="235" t="str">
        <f>+'03'!B4</f>
        <v>Correspondiente al 31/03/2022 con cifras comparativas al 31/03/2021</v>
      </c>
      <c r="C4" s="235"/>
      <c r="D4" s="235"/>
    </row>
    <row r="5" spans="1:4" x14ac:dyDescent="0.25">
      <c r="B5" s="235" t="s">
        <v>132</v>
      </c>
      <c r="C5" s="235"/>
      <c r="D5" s="235"/>
    </row>
    <row r="7" spans="1:4" s="23" customFormat="1" x14ac:dyDescent="0.25">
      <c r="B7" s="4" t="s">
        <v>26</v>
      </c>
      <c r="C7" s="5">
        <f>+'02'!C7</f>
        <v>44651</v>
      </c>
      <c r="D7" s="5">
        <f>+'02'!D7</f>
        <v>44286</v>
      </c>
    </row>
    <row r="8" spans="1:4" s="23" customFormat="1" x14ac:dyDescent="0.25">
      <c r="B8" s="29" t="s">
        <v>38</v>
      </c>
      <c r="C8" s="44">
        <v>3073054.3600000003</v>
      </c>
      <c r="D8" s="44">
        <v>3284894.82</v>
      </c>
    </row>
    <row r="9" spans="1:4" s="23" customFormat="1" x14ac:dyDescent="0.25">
      <c r="B9" s="45" t="s">
        <v>27</v>
      </c>
      <c r="C9" s="46"/>
      <c r="D9" s="46"/>
    </row>
    <row r="10" spans="1:4" s="23" customFormat="1" x14ac:dyDescent="0.25">
      <c r="B10" s="45" t="s">
        <v>28</v>
      </c>
      <c r="C10" s="47"/>
      <c r="D10" s="47"/>
    </row>
    <row r="11" spans="1:4" x14ac:dyDescent="0.25">
      <c r="B11" s="48" t="s">
        <v>95</v>
      </c>
      <c r="C11" s="39">
        <v>22428.510000000002</v>
      </c>
      <c r="D11" s="39">
        <v>1478.1200000000001</v>
      </c>
    </row>
    <row r="12" spans="1:4" x14ac:dyDescent="0.25">
      <c r="B12" s="48" t="s">
        <v>185</v>
      </c>
      <c r="C12" s="39"/>
      <c r="D12" s="39">
        <v>14765.01</v>
      </c>
    </row>
    <row r="13" spans="1:4" x14ac:dyDescent="0.25">
      <c r="B13" s="48" t="s">
        <v>176</v>
      </c>
      <c r="C13" s="141">
        <v>-4703814.4300000006</v>
      </c>
      <c r="D13" s="39">
        <v>0</v>
      </c>
    </row>
    <row r="14" spans="1:4" x14ac:dyDescent="0.25">
      <c r="B14" s="48" t="s">
        <v>39</v>
      </c>
      <c r="C14" s="39"/>
      <c r="D14" s="39">
        <v>0</v>
      </c>
    </row>
    <row r="15" spans="1:4" s="23" customFormat="1" x14ac:dyDescent="0.25">
      <c r="B15" s="49" t="s">
        <v>29</v>
      </c>
      <c r="C15" s="47"/>
      <c r="D15" s="47"/>
    </row>
    <row r="16" spans="1:4" x14ac:dyDescent="0.25">
      <c r="B16" s="48" t="s">
        <v>96</v>
      </c>
      <c r="C16" s="39"/>
      <c r="D16" s="39">
        <v>0</v>
      </c>
    </row>
    <row r="17" spans="2:4" x14ac:dyDescent="0.25">
      <c r="B17" s="48" t="s">
        <v>40</v>
      </c>
      <c r="C17" s="39">
        <v>-14706110.289999999</v>
      </c>
      <c r="D17" s="39">
        <v>-20189427.09</v>
      </c>
    </row>
    <row r="18" spans="2:4" x14ac:dyDescent="0.25">
      <c r="B18" s="48" t="s">
        <v>41</v>
      </c>
      <c r="C18" s="39">
        <v>-341956.83</v>
      </c>
      <c r="D18" s="39">
        <v>-146277.54999999999</v>
      </c>
    </row>
    <row r="19" spans="2:4" x14ac:dyDescent="0.25">
      <c r="B19" s="48" t="s">
        <v>30</v>
      </c>
      <c r="C19" s="39"/>
      <c r="D19" s="39">
        <v>0</v>
      </c>
    </row>
    <row r="20" spans="2:4" x14ac:dyDescent="0.25">
      <c r="B20" s="48" t="s">
        <v>31</v>
      </c>
      <c r="C20" s="39"/>
      <c r="D20" s="39">
        <v>0</v>
      </c>
    </row>
    <row r="21" spans="2:4" x14ac:dyDescent="0.25">
      <c r="B21" s="48" t="s">
        <v>42</v>
      </c>
      <c r="C21" s="39">
        <v>3794747.57</v>
      </c>
      <c r="D21" s="39">
        <v>7782775.6600000001</v>
      </c>
    </row>
    <row r="22" spans="2:4" x14ac:dyDescent="0.25">
      <c r="B22" s="48" t="s">
        <v>218</v>
      </c>
      <c r="C22" s="39">
        <v>10459288.460000001</v>
      </c>
      <c r="D22" s="39">
        <v>4978001.0599999996</v>
      </c>
    </row>
    <row r="23" spans="2:4" x14ac:dyDescent="0.25">
      <c r="B23" s="48" t="s">
        <v>32</v>
      </c>
      <c r="C23" s="50"/>
      <c r="D23" s="50"/>
    </row>
    <row r="24" spans="2:4" s="53" customFormat="1" ht="30" x14ac:dyDescent="0.25">
      <c r="B24" s="51" t="s">
        <v>33</v>
      </c>
      <c r="C24" s="52">
        <f>SUM(C9:C23)</f>
        <v>-5475417.0099999979</v>
      </c>
      <c r="D24" s="52">
        <f>SUM(D9:D23)</f>
        <v>-7558684.7900000019</v>
      </c>
    </row>
    <row r="25" spans="2:4" ht="6.75" customHeight="1" x14ac:dyDescent="0.25">
      <c r="B25" s="48"/>
      <c r="C25" s="38"/>
      <c r="D25" s="38"/>
    </row>
    <row r="26" spans="2:4" s="23" customFormat="1" x14ac:dyDescent="0.25">
      <c r="B26" s="45" t="s">
        <v>34</v>
      </c>
      <c r="C26" s="47"/>
      <c r="D26" s="47"/>
    </row>
    <row r="27" spans="2:4" x14ac:dyDescent="0.25">
      <c r="B27" s="48" t="s">
        <v>35</v>
      </c>
      <c r="C27" s="141">
        <v>-16276901.59</v>
      </c>
      <c r="D27" s="39">
        <v>-11455619.109999999</v>
      </c>
    </row>
    <row r="28" spans="2:4" x14ac:dyDescent="0.25">
      <c r="B28" s="48" t="s">
        <v>22</v>
      </c>
      <c r="C28" s="174">
        <v>22496190.969999999</v>
      </c>
      <c r="D28" s="50">
        <v>20836393.41</v>
      </c>
    </row>
    <row r="29" spans="2:4" s="55" customFormat="1" ht="30" x14ac:dyDescent="0.25">
      <c r="B29" s="54" t="s">
        <v>36</v>
      </c>
      <c r="C29" s="175">
        <f>+C27+C28</f>
        <v>6219289.379999999</v>
      </c>
      <c r="D29" s="52">
        <f>+D27+D28</f>
        <v>9380774.3000000007</v>
      </c>
    </row>
    <row r="30" spans="2:4" ht="6.75" customHeight="1" x14ac:dyDescent="0.25">
      <c r="B30" s="48"/>
      <c r="C30" s="176"/>
      <c r="D30" s="56"/>
    </row>
    <row r="31" spans="2:4" s="23" customFormat="1" x14ac:dyDescent="0.25">
      <c r="B31" s="29" t="s">
        <v>37</v>
      </c>
      <c r="C31" s="177">
        <f>+C8+C24+C29</f>
        <v>3816926.7300000014</v>
      </c>
      <c r="D31" s="57">
        <f>+D8+D24+D29</f>
        <v>5106984.3299999982</v>
      </c>
    </row>
    <row r="32" spans="2:4" x14ac:dyDescent="0.25">
      <c r="C32" s="58"/>
      <c r="D32" s="58"/>
    </row>
    <row r="33" spans="2:4" x14ac:dyDescent="0.25">
      <c r="B33" s="232" t="s">
        <v>214</v>
      </c>
      <c r="C33" s="232"/>
      <c r="D33" s="232"/>
    </row>
    <row r="34" spans="2:4" x14ac:dyDescent="0.25">
      <c r="C34" s="58"/>
      <c r="D34" s="58"/>
    </row>
    <row r="35" spans="2:4" x14ac:dyDescent="0.25">
      <c r="C35" s="25"/>
      <c r="D35" s="25"/>
    </row>
    <row r="36" spans="2:4" x14ac:dyDescent="0.25">
      <c r="C36" s="24"/>
    </row>
    <row r="37" spans="2:4" x14ac:dyDescent="0.25">
      <c r="C37" s="24"/>
    </row>
  </sheetData>
  <mergeCells count="5">
    <mergeCell ref="B2:D2"/>
    <mergeCell ref="B3:D3"/>
    <mergeCell ref="B4:D4"/>
    <mergeCell ref="B5:D5"/>
    <mergeCell ref="B33:D33"/>
  </mergeCells>
  <hyperlinks>
    <hyperlink ref="A1" location="INDICE!A1" display="INDICE" xr:uid="{1DF3464F-69F6-4EBF-B426-D66A3EBFD213}"/>
  </hyperlinks>
  <pageMargins left="0.7" right="0.7" top="0.75" bottom="0.75" header="0.3" footer="0.3"/>
  <ignoredErrors>
    <ignoredError sqref="C24:D2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36F5-4BA8-4607-A3AA-5C29852E00AC}">
  <sheetPr>
    <tabColor theme="9" tint="0.39997558519241921"/>
  </sheetPr>
  <dimension ref="A1:F165"/>
  <sheetViews>
    <sheetView showGridLines="0" topLeftCell="A149" workbookViewId="0">
      <selection activeCell="D163" sqref="D163"/>
    </sheetView>
  </sheetViews>
  <sheetFormatPr baseColWidth="10" defaultRowHeight="15" x14ac:dyDescent="0.25"/>
  <cols>
    <col min="1" max="1" width="3.5703125" style="1" customWidth="1"/>
    <col min="2" max="2" width="35" style="1" customWidth="1"/>
    <col min="3" max="6" width="19.28515625" style="1" customWidth="1"/>
    <col min="7" max="7" width="12.7109375" style="1" bestFit="1" customWidth="1"/>
    <col min="8" max="16384" width="11.42578125" style="1"/>
  </cols>
  <sheetData>
    <row r="1" spans="1:6" x14ac:dyDescent="0.25">
      <c r="A1" s="2" t="s">
        <v>210</v>
      </c>
    </row>
    <row r="2" spans="1:6" x14ac:dyDescent="0.25">
      <c r="B2" s="231" t="s">
        <v>131</v>
      </c>
      <c r="C2" s="231"/>
      <c r="D2" s="231"/>
      <c r="E2" s="231"/>
      <c r="F2" s="231"/>
    </row>
    <row r="3" spans="1:6" x14ac:dyDescent="0.25">
      <c r="B3" s="242" t="s">
        <v>108</v>
      </c>
      <c r="C3" s="242"/>
      <c r="D3" s="242"/>
      <c r="E3" s="242"/>
      <c r="F3" s="242"/>
    </row>
    <row r="4" spans="1:6" x14ac:dyDescent="0.25">
      <c r="B4" s="243" t="s">
        <v>109</v>
      </c>
      <c r="C4" s="243"/>
      <c r="D4" s="243"/>
      <c r="E4" s="243"/>
      <c r="F4" s="243"/>
    </row>
    <row r="5" spans="1:6" ht="16.5" customHeight="1" x14ac:dyDescent="0.25">
      <c r="B5" s="244" t="s">
        <v>133</v>
      </c>
      <c r="C5" s="244"/>
      <c r="D5" s="244"/>
      <c r="E5" s="244"/>
      <c r="F5" s="244"/>
    </row>
    <row r="6" spans="1:6" x14ac:dyDescent="0.25">
      <c r="B6" s="244"/>
      <c r="C6" s="244"/>
      <c r="D6" s="244"/>
      <c r="E6" s="244"/>
      <c r="F6" s="244"/>
    </row>
    <row r="7" spans="1:6" x14ac:dyDescent="0.25">
      <c r="B7" s="244"/>
      <c r="C7" s="244"/>
      <c r="D7" s="244"/>
      <c r="E7" s="244"/>
      <c r="F7" s="244"/>
    </row>
    <row r="8" spans="1:6" x14ac:dyDescent="0.25">
      <c r="B8" s="244"/>
      <c r="C8" s="244"/>
      <c r="D8" s="244"/>
      <c r="E8" s="244"/>
      <c r="F8" s="244"/>
    </row>
    <row r="9" spans="1:6" x14ac:dyDescent="0.25">
      <c r="B9" s="244"/>
      <c r="C9" s="244"/>
      <c r="D9" s="244"/>
      <c r="E9" s="244"/>
      <c r="F9" s="244"/>
    </row>
    <row r="10" spans="1:6" x14ac:dyDescent="0.25">
      <c r="B10" s="244"/>
      <c r="C10" s="244"/>
      <c r="D10" s="244"/>
      <c r="E10" s="244"/>
      <c r="F10" s="244"/>
    </row>
    <row r="11" spans="1:6" x14ac:dyDescent="0.25">
      <c r="B11" s="244"/>
      <c r="C11" s="244"/>
      <c r="D11" s="244"/>
      <c r="E11" s="244"/>
      <c r="F11" s="244"/>
    </row>
    <row r="12" spans="1:6" x14ac:dyDescent="0.25">
      <c r="B12" s="244"/>
      <c r="C12" s="244"/>
      <c r="D12" s="244"/>
      <c r="E12" s="244"/>
      <c r="F12" s="244"/>
    </row>
    <row r="13" spans="1:6" x14ac:dyDescent="0.25">
      <c r="B13" s="244"/>
      <c r="C13" s="244"/>
      <c r="D13" s="244"/>
      <c r="E13" s="244"/>
      <c r="F13" s="244"/>
    </row>
    <row r="15" spans="1:6" x14ac:dyDescent="0.25">
      <c r="B15" s="243" t="s">
        <v>110</v>
      </c>
      <c r="C15" s="243"/>
      <c r="D15" s="243"/>
      <c r="E15" s="243"/>
      <c r="F15" s="243"/>
    </row>
    <row r="17" spans="2:6" x14ac:dyDescent="0.25">
      <c r="B17" s="243" t="s">
        <v>111</v>
      </c>
      <c r="C17" s="243"/>
      <c r="D17" s="243"/>
      <c r="E17" s="243"/>
      <c r="F17" s="243"/>
    </row>
    <row r="18" spans="2:6" x14ac:dyDescent="0.25">
      <c r="B18" s="240" t="s">
        <v>167</v>
      </c>
      <c r="C18" s="240"/>
      <c r="D18" s="240"/>
      <c r="E18" s="240"/>
      <c r="F18" s="240"/>
    </row>
    <row r="19" spans="2:6" x14ac:dyDescent="0.25">
      <c r="B19" s="240"/>
      <c r="C19" s="240"/>
      <c r="D19" s="240"/>
      <c r="E19" s="240"/>
      <c r="F19" s="240"/>
    </row>
    <row r="20" spans="2:6" x14ac:dyDescent="0.25">
      <c r="B20" s="240"/>
      <c r="C20" s="240"/>
      <c r="D20" s="240"/>
      <c r="E20" s="240"/>
      <c r="F20" s="240"/>
    </row>
    <row r="21" spans="2:6" x14ac:dyDescent="0.25">
      <c r="B21" s="240"/>
      <c r="C21" s="240"/>
      <c r="D21" s="240"/>
      <c r="E21" s="240"/>
      <c r="F21" s="240"/>
    </row>
    <row r="22" spans="2:6" x14ac:dyDescent="0.25">
      <c r="B22" s="240"/>
      <c r="C22" s="240"/>
      <c r="D22" s="240"/>
      <c r="E22" s="240"/>
      <c r="F22" s="240"/>
    </row>
    <row r="23" spans="2:6" x14ac:dyDescent="0.25">
      <c r="B23" s="240"/>
      <c r="C23" s="240"/>
      <c r="D23" s="240"/>
      <c r="E23" s="240"/>
      <c r="F23" s="240"/>
    </row>
    <row r="24" spans="2:6" x14ac:dyDescent="0.25">
      <c r="B24" s="240"/>
      <c r="C24" s="240"/>
      <c r="D24" s="240"/>
      <c r="E24" s="240"/>
      <c r="F24" s="240"/>
    </row>
    <row r="25" spans="2:6" x14ac:dyDescent="0.25">
      <c r="B25" s="240"/>
      <c r="C25" s="240"/>
      <c r="D25" s="240"/>
      <c r="E25" s="240"/>
      <c r="F25" s="240"/>
    </row>
    <row r="26" spans="2:6" x14ac:dyDescent="0.25">
      <c r="B26" s="240"/>
      <c r="C26" s="240"/>
      <c r="D26" s="240"/>
      <c r="E26" s="240"/>
      <c r="F26" s="240"/>
    </row>
    <row r="27" spans="2:6" x14ac:dyDescent="0.25">
      <c r="B27" s="240"/>
      <c r="C27" s="240"/>
      <c r="D27" s="240"/>
      <c r="E27" s="240"/>
      <c r="F27" s="240"/>
    </row>
    <row r="28" spans="2:6" x14ac:dyDescent="0.25">
      <c r="B28" s="240"/>
      <c r="C28" s="240"/>
      <c r="D28" s="240"/>
      <c r="E28" s="240"/>
      <c r="F28" s="240"/>
    </row>
    <row r="29" spans="2:6" x14ac:dyDescent="0.25">
      <c r="B29" s="240"/>
      <c r="C29" s="240"/>
      <c r="D29" s="240"/>
      <c r="E29" s="240"/>
      <c r="F29" s="240"/>
    </row>
    <row r="30" spans="2:6" x14ac:dyDescent="0.25">
      <c r="B30" s="240"/>
      <c r="C30" s="240"/>
      <c r="D30" s="240"/>
      <c r="E30" s="240"/>
      <c r="F30" s="240"/>
    </row>
    <row r="31" spans="2:6" x14ac:dyDescent="0.25">
      <c r="B31" s="240"/>
      <c r="C31" s="240"/>
      <c r="D31" s="240"/>
      <c r="E31" s="240"/>
      <c r="F31" s="240"/>
    </row>
    <row r="32" spans="2:6" x14ac:dyDescent="0.25">
      <c r="B32" s="240"/>
      <c r="C32" s="240"/>
      <c r="D32" s="240"/>
      <c r="E32" s="240"/>
      <c r="F32" s="240"/>
    </row>
    <row r="33" spans="2:6" x14ac:dyDescent="0.25">
      <c r="B33" s="240"/>
      <c r="C33" s="240"/>
      <c r="D33" s="240"/>
      <c r="E33" s="240"/>
      <c r="F33" s="240"/>
    </row>
    <row r="34" spans="2:6" x14ac:dyDescent="0.25">
      <c r="B34" s="240"/>
      <c r="C34" s="240"/>
      <c r="D34" s="240"/>
      <c r="E34" s="240"/>
      <c r="F34" s="240"/>
    </row>
    <row r="35" spans="2:6" x14ac:dyDescent="0.25">
      <c r="B35" s="240"/>
      <c r="C35" s="240"/>
      <c r="D35" s="240"/>
      <c r="E35" s="240"/>
      <c r="F35" s="240"/>
    </row>
    <row r="36" spans="2:6" x14ac:dyDescent="0.25">
      <c r="B36" s="240"/>
      <c r="C36" s="240"/>
      <c r="D36" s="240"/>
      <c r="E36" s="240"/>
      <c r="F36" s="240"/>
    </row>
    <row r="37" spans="2:6" x14ac:dyDescent="0.25">
      <c r="B37" s="240"/>
      <c r="C37" s="240"/>
      <c r="D37" s="240"/>
      <c r="E37" s="240"/>
      <c r="F37" s="240"/>
    </row>
    <row r="38" spans="2:6" x14ac:dyDescent="0.25">
      <c r="B38" s="240"/>
      <c r="C38" s="240"/>
      <c r="D38" s="240"/>
      <c r="E38" s="240"/>
      <c r="F38" s="240"/>
    </row>
    <row r="39" spans="2:6" x14ac:dyDescent="0.25">
      <c r="B39" s="240"/>
      <c r="C39" s="240"/>
      <c r="D39" s="240"/>
      <c r="E39" s="240"/>
      <c r="F39" s="240"/>
    </row>
    <row r="40" spans="2:6" x14ac:dyDescent="0.25">
      <c r="B40" s="240"/>
      <c r="C40" s="240"/>
      <c r="D40" s="240"/>
      <c r="E40" s="240"/>
      <c r="F40" s="240"/>
    </row>
    <row r="41" spans="2:6" x14ac:dyDescent="0.25">
      <c r="B41" s="240"/>
      <c r="C41" s="240"/>
      <c r="D41" s="240"/>
      <c r="E41" s="240"/>
      <c r="F41" s="240"/>
    </row>
    <row r="42" spans="2:6" x14ac:dyDescent="0.25">
      <c r="B42" s="240"/>
      <c r="C42" s="240"/>
      <c r="D42" s="240"/>
      <c r="E42" s="240"/>
      <c r="F42" s="240"/>
    </row>
    <row r="43" spans="2:6" x14ac:dyDescent="0.25">
      <c r="B43" s="240"/>
      <c r="C43" s="240"/>
      <c r="D43" s="240"/>
      <c r="E43" s="240"/>
      <c r="F43" s="240"/>
    </row>
    <row r="44" spans="2:6" x14ac:dyDescent="0.25">
      <c r="B44" s="240"/>
      <c r="C44" s="240"/>
      <c r="D44" s="240"/>
      <c r="E44" s="240"/>
      <c r="F44" s="240"/>
    </row>
    <row r="45" spans="2:6" x14ac:dyDescent="0.25">
      <c r="B45" s="240"/>
      <c r="C45" s="240"/>
      <c r="D45" s="240"/>
      <c r="E45" s="240"/>
      <c r="F45" s="240"/>
    </row>
    <row r="46" spans="2:6" x14ac:dyDescent="0.25">
      <c r="B46" s="240"/>
      <c r="C46" s="240"/>
      <c r="D46" s="240"/>
      <c r="E46" s="240"/>
      <c r="F46" s="240"/>
    </row>
    <row r="47" spans="2:6" x14ac:dyDescent="0.25">
      <c r="B47" s="240"/>
      <c r="C47" s="240"/>
      <c r="D47" s="240"/>
      <c r="E47" s="240"/>
      <c r="F47" s="240"/>
    </row>
    <row r="48" spans="2:6" x14ac:dyDescent="0.25">
      <c r="B48" s="240"/>
      <c r="C48" s="240"/>
      <c r="D48" s="240"/>
      <c r="E48" s="240"/>
      <c r="F48" s="240"/>
    </row>
    <row r="49" spans="2:6" x14ac:dyDescent="0.25">
      <c r="B49" s="243" t="s">
        <v>112</v>
      </c>
      <c r="C49" s="243"/>
      <c r="D49" s="243"/>
      <c r="E49" s="243"/>
      <c r="F49" s="243"/>
    </row>
    <row r="50" spans="2:6" x14ac:dyDescent="0.25">
      <c r="B50" s="240" t="s">
        <v>181</v>
      </c>
      <c r="C50" s="240"/>
      <c r="D50" s="240"/>
      <c r="E50" s="240"/>
      <c r="F50" s="240"/>
    </row>
    <row r="51" spans="2:6" x14ac:dyDescent="0.25">
      <c r="B51" s="240"/>
      <c r="C51" s="240"/>
      <c r="D51" s="240"/>
      <c r="E51" s="240"/>
      <c r="F51" s="240"/>
    </row>
    <row r="53" spans="2:6" x14ac:dyDescent="0.25">
      <c r="B53" s="245" t="s">
        <v>113</v>
      </c>
      <c r="C53" s="245"/>
      <c r="D53" s="245"/>
      <c r="E53" s="245"/>
      <c r="F53" s="245"/>
    </row>
    <row r="55" spans="2:6" x14ac:dyDescent="0.25">
      <c r="B55" s="240" t="s">
        <v>114</v>
      </c>
      <c r="C55" s="240"/>
      <c r="D55" s="240"/>
      <c r="E55" s="240"/>
      <c r="F55" s="240"/>
    </row>
    <row r="56" spans="2:6" x14ac:dyDescent="0.25">
      <c r="B56" s="240"/>
      <c r="C56" s="240"/>
      <c r="D56" s="240"/>
      <c r="E56" s="240"/>
      <c r="F56" s="240"/>
    </row>
    <row r="57" spans="2:6" x14ac:dyDescent="0.25">
      <c r="B57" s="240"/>
      <c r="C57" s="240"/>
      <c r="D57" s="240"/>
      <c r="E57" s="240"/>
      <c r="F57" s="240"/>
    </row>
    <row r="58" spans="2:6" x14ac:dyDescent="0.25">
      <c r="B58" s="240" t="s">
        <v>231</v>
      </c>
      <c r="C58" s="240"/>
      <c r="D58" s="240"/>
      <c r="E58" s="240"/>
      <c r="F58" s="240"/>
    </row>
    <row r="59" spans="2:6" x14ac:dyDescent="0.25">
      <c r="B59" s="240"/>
      <c r="C59" s="240"/>
      <c r="D59" s="240"/>
      <c r="E59" s="240"/>
      <c r="F59" s="240"/>
    </row>
    <row r="60" spans="2:6" x14ac:dyDescent="0.25">
      <c r="B60" s="240" t="s">
        <v>115</v>
      </c>
      <c r="C60" s="240"/>
      <c r="D60" s="240"/>
      <c r="E60" s="240"/>
      <c r="F60" s="240"/>
    </row>
    <row r="61" spans="2:6" x14ac:dyDescent="0.25">
      <c r="B61" s="240"/>
      <c r="C61" s="240"/>
      <c r="D61" s="240"/>
      <c r="E61" s="240"/>
      <c r="F61" s="240"/>
    </row>
    <row r="62" spans="2:6" x14ac:dyDescent="0.25">
      <c r="B62" s="240" t="s">
        <v>116</v>
      </c>
      <c r="C62" s="240"/>
      <c r="D62" s="240"/>
      <c r="E62" s="240"/>
      <c r="F62" s="240"/>
    </row>
    <row r="63" spans="2:6" x14ac:dyDescent="0.25">
      <c r="B63" s="240"/>
      <c r="C63" s="240"/>
      <c r="D63" s="240"/>
      <c r="E63" s="240"/>
      <c r="F63" s="240"/>
    </row>
    <row r="64" spans="2:6" x14ac:dyDescent="0.25">
      <c r="B64" s="241" t="s">
        <v>117</v>
      </c>
      <c r="C64" s="241"/>
      <c r="D64" s="241"/>
      <c r="E64" s="241"/>
      <c r="F64" s="241"/>
    </row>
    <row r="65" spans="2:6" x14ac:dyDescent="0.25">
      <c r="B65" s="241"/>
      <c r="C65" s="241"/>
      <c r="D65" s="241"/>
      <c r="E65" s="241"/>
      <c r="F65" s="241"/>
    </row>
    <row r="66" spans="2:6" x14ac:dyDescent="0.25">
      <c r="B66" s="241" t="s">
        <v>118</v>
      </c>
      <c r="C66" s="241"/>
      <c r="D66" s="241"/>
      <c r="E66" s="241"/>
      <c r="F66" s="241"/>
    </row>
    <row r="67" spans="2:6" x14ac:dyDescent="0.25">
      <c r="B67" s="241"/>
      <c r="C67" s="241"/>
      <c r="D67" s="241"/>
      <c r="E67" s="241"/>
      <c r="F67" s="241"/>
    </row>
    <row r="69" spans="2:6" x14ac:dyDescent="0.25">
      <c r="B69" s="4" t="s">
        <v>26</v>
      </c>
      <c r="C69" s="5">
        <v>44651</v>
      </c>
      <c r="D69" s="5">
        <v>44286</v>
      </c>
      <c r="E69" s="5">
        <v>44561</v>
      </c>
      <c r="F69" s="26"/>
    </row>
    <row r="70" spans="2:6" x14ac:dyDescent="0.25">
      <c r="B70" s="6" t="s">
        <v>43</v>
      </c>
      <c r="C70" s="7">
        <v>6921.52</v>
      </c>
      <c r="D70" s="7">
        <v>6277.54</v>
      </c>
      <c r="E70" s="7">
        <v>6870.81</v>
      </c>
      <c r="F70" s="30"/>
    </row>
    <row r="71" spans="2:6" x14ac:dyDescent="0.25">
      <c r="B71" s="6" t="s">
        <v>44</v>
      </c>
      <c r="C71" s="7">
        <v>6931.47</v>
      </c>
      <c r="D71" s="7">
        <v>6351.33</v>
      </c>
      <c r="E71" s="7">
        <v>6887.4</v>
      </c>
      <c r="F71" s="30"/>
    </row>
    <row r="72" spans="2:6" x14ac:dyDescent="0.25">
      <c r="B72" s="32"/>
      <c r="C72" s="32"/>
      <c r="D72" s="32"/>
      <c r="E72" s="32"/>
      <c r="F72" s="32"/>
    </row>
    <row r="73" spans="2:6" x14ac:dyDescent="0.25">
      <c r="B73" s="243" t="s">
        <v>119</v>
      </c>
      <c r="C73" s="243"/>
      <c r="D73" s="243"/>
      <c r="E73" s="243"/>
      <c r="F73" s="243"/>
    </row>
    <row r="74" spans="2:6" ht="15" customHeight="1" x14ac:dyDescent="0.25">
      <c r="B74" s="33"/>
      <c r="C74" s="33"/>
      <c r="D74" s="33"/>
      <c r="E74" s="33"/>
      <c r="F74" s="33"/>
    </row>
    <row r="75" spans="2:6" ht="15" customHeight="1" x14ac:dyDescent="0.25">
      <c r="B75" s="246" t="s">
        <v>134</v>
      </c>
      <c r="C75" s="259" t="s">
        <v>135</v>
      </c>
      <c r="D75" s="260"/>
      <c r="E75" s="246" t="s">
        <v>136</v>
      </c>
      <c r="F75" s="246" t="s">
        <v>232</v>
      </c>
    </row>
    <row r="76" spans="2:6" ht="15" customHeight="1" x14ac:dyDescent="0.25">
      <c r="B76" s="258"/>
      <c r="C76" s="8" t="s">
        <v>137</v>
      </c>
      <c r="D76" s="9" t="s">
        <v>138</v>
      </c>
      <c r="E76" s="247"/>
      <c r="F76" s="247"/>
    </row>
    <row r="77" spans="2:6" ht="15" customHeight="1" x14ac:dyDescent="0.25">
      <c r="B77" s="10" t="s">
        <v>139</v>
      </c>
      <c r="C77" s="20"/>
      <c r="D77" s="20"/>
      <c r="E77" s="20"/>
      <c r="F77" s="20"/>
    </row>
    <row r="78" spans="2:6" ht="16.5" customHeight="1" x14ac:dyDescent="0.25">
      <c r="B78" s="11" t="s">
        <v>142</v>
      </c>
      <c r="C78" s="12" t="s">
        <v>144</v>
      </c>
      <c r="D78" s="179">
        <f>+'01'!C8</f>
        <v>3816926.7300000004</v>
      </c>
      <c r="E78" s="13">
        <f>+C70</f>
        <v>6921.52</v>
      </c>
      <c r="F78" s="14">
        <f>+D78*E78</f>
        <v>26418934700.229607</v>
      </c>
    </row>
    <row r="79" spans="2:6" ht="16.5" customHeight="1" x14ac:dyDescent="0.25">
      <c r="B79" s="11" t="s">
        <v>141</v>
      </c>
      <c r="C79" s="12" t="s">
        <v>144</v>
      </c>
      <c r="D79" s="179">
        <f>+'01'!C9+'01'!C10</f>
        <v>8318.0083640313151</v>
      </c>
      <c r="E79" s="13">
        <f>+E78</f>
        <v>6921.52</v>
      </c>
      <c r="F79" s="14">
        <f>+D79*E79</f>
        <v>57573261.251810029</v>
      </c>
    </row>
    <row r="80" spans="2:6" ht="16.5" customHeight="1" x14ac:dyDescent="0.25">
      <c r="B80" s="15" t="s">
        <v>126</v>
      </c>
      <c r="C80" s="16" t="s">
        <v>144</v>
      </c>
      <c r="D80" s="180">
        <f>+'01'!C12</f>
        <v>65820834.049999997</v>
      </c>
      <c r="E80" s="17">
        <f>+E79</f>
        <v>6921.52</v>
      </c>
      <c r="F80" s="18">
        <f>+D80*E80</f>
        <v>455580219293.75598</v>
      </c>
    </row>
    <row r="81" spans="2:6" ht="15" customHeight="1" x14ac:dyDescent="0.25">
      <c r="B81" s="19" t="s">
        <v>140</v>
      </c>
      <c r="C81" s="20"/>
      <c r="D81" s="181"/>
      <c r="E81" s="34"/>
      <c r="F81" s="35"/>
    </row>
    <row r="82" spans="2:6" ht="16.5" customHeight="1" x14ac:dyDescent="0.25">
      <c r="B82" s="36" t="s">
        <v>143</v>
      </c>
      <c r="C82" s="16" t="s">
        <v>144</v>
      </c>
      <c r="D82" s="180">
        <f>+'01'!C15+'01'!C16+'01'!C18</f>
        <v>115972.12</v>
      </c>
      <c r="E82" s="17">
        <f>+C71</f>
        <v>6931.47</v>
      </c>
      <c r="F82" s="18">
        <f>+D82*E82</f>
        <v>803857270.6164</v>
      </c>
    </row>
    <row r="83" spans="2:6" ht="15" customHeight="1" x14ac:dyDescent="0.25">
      <c r="B83" s="33"/>
      <c r="C83" s="33"/>
      <c r="D83" s="33"/>
      <c r="E83" s="33"/>
      <c r="F83" s="33"/>
    </row>
    <row r="84" spans="2:6" ht="15.75" customHeight="1" x14ac:dyDescent="0.25">
      <c r="B84" s="243" t="s">
        <v>188</v>
      </c>
      <c r="C84" s="243"/>
      <c r="D84" s="243"/>
      <c r="E84" s="243"/>
      <c r="F84" s="243"/>
    </row>
    <row r="85" spans="2:6" x14ac:dyDescent="0.25">
      <c r="B85" s="243"/>
      <c r="C85" s="243"/>
      <c r="D85" s="243"/>
      <c r="E85" s="243"/>
      <c r="F85" s="243"/>
    </row>
    <row r="86" spans="2:6" ht="15" customHeight="1" x14ac:dyDescent="0.25">
      <c r="B86" s="32"/>
      <c r="C86" s="32"/>
      <c r="D86" s="32"/>
      <c r="E86" s="32"/>
      <c r="F86" s="32"/>
    </row>
    <row r="87" spans="2:6" ht="46.5" customHeight="1" x14ac:dyDescent="0.25">
      <c r="B87" s="9" t="s">
        <v>145</v>
      </c>
      <c r="C87" s="9" t="s">
        <v>236</v>
      </c>
      <c r="D87" s="9" t="s">
        <v>235</v>
      </c>
      <c r="E87" s="9" t="s">
        <v>233</v>
      </c>
      <c r="F87" s="9" t="s">
        <v>234</v>
      </c>
    </row>
    <row r="88" spans="2:6" ht="55.5" customHeight="1" x14ac:dyDescent="0.25">
      <c r="B88" s="21" t="s">
        <v>146</v>
      </c>
      <c r="C88" s="7">
        <f>+C70</f>
        <v>6921.52</v>
      </c>
      <c r="D88" s="7">
        <v>0</v>
      </c>
      <c r="E88" s="7">
        <f>+D70</f>
        <v>6277.54</v>
      </c>
      <c r="F88" s="7">
        <v>0</v>
      </c>
    </row>
    <row r="89" spans="2:6" ht="55.5" customHeight="1" x14ac:dyDescent="0.25">
      <c r="B89" s="21" t="s">
        <v>147</v>
      </c>
      <c r="C89" s="7">
        <f>+C71</f>
        <v>6931.47</v>
      </c>
      <c r="D89" s="7">
        <v>0</v>
      </c>
      <c r="E89" s="7">
        <f>+D71</f>
        <v>6351.33</v>
      </c>
      <c r="F89" s="7">
        <v>0</v>
      </c>
    </row>
    <row r="90" spans="2:6" ht="55.5" customHeight="1" x14ac:dyDescent="0.25">
      <c r="B90" s="21" t="s">
        <v>148</v>
      </c>
      <c r="C90" s="7">
        <f>+C88</f>
        <v>6921.52</v>
      </c>
      <c r="D90" s="7">
        <v>0</v>
      </c>
      <c r="E90" s="7">
        <f>+E88</f>
        <v>6277.54</v>
      </c>
      <c r="F90" s="7">
        <v>0</v>
      </c>
    </row>
    <row r="91" spans="2:6" ht="55.5" customHeight="1" x14ac:dyDescent="0.25">
      <c r="B91" s="21" t="s">
        <v>149</v>
      </c>
      <c r="C91" s="7">
        <f>+C89</f>
        <v>6931.47</v>
      </c>
      <c r="D91" s="7">
        <v>0</v>
      </c>
      <c r="E91" s="7">
        <f>+E89</f>
        <v>6351.33</v>
      </c>
      <c r="F91" s="7">
        <v>0</v>
      </c>
    </row>
    <row r="93" spans="2:6" x14ac:dyDescent="0.25">
      <c r="B93" s="248" t="s">
        <v>120</v>
      </c>
      <c r="C93" s="248"/>
      <c r="D93" s="248"/>
      <c r="E93" s="248"/>
      <c r="F93" s="248"/>
    </row>
    <row r="94" spans="2:6" x14ac:dyDescent="0.25">
      <c r="B94" s="241" t="s">
        <v>150</v>
      </c>
      <c r="C94" s="241"/>
      <c r="D94" s="241"/>
      <c r="E94" s="241"/>
      <c r="F94" s="241"/>
    </row>
    <row r="95" spans="2:6" ht="19.5" customHeight="1" x14ac:dyDescent="0.25">
      <c r="B95" s="241"/>
      <c r="C95" s="241"/>
      <c r="D95" s="241"/>
      <c r="E95" s="241"/>
      <c r="F95" s="241"/>
    </row>
    <row r="96" spans="2:6" x14ac:dyDescent="0.25">
      <c r="B96" s="241"/>
      <c r="C96" s="241"/>
      <c r="D96" s="241"/>
      <c r="E96" s="241"/>
      <c r="F96" s="241"/>
    </row>
    <row r="97" spans="2:6" x14ac:dyDescent="0.25">
      <c r="B97" s="37"/>
      <c r="C97" s="37"/>
      <c r="D97" s="37"/>
      <c r="E97" s="37"/>
      <c r="F97" s="37"/>
    </row>
    <row r="98" spans="2:6" x14ac:dyDescent="0.25">
      <c r="B98" s="253" t="s">
        <v>26</v>
      </c>
      <c r="C98" s="254"/>
      <c r="D98" s="5">
        <f>+'04'!C7</f>
        <v>44651</v>
      </c>
      <c r="E98" s="5">
        <f>+'04'!D7</f>
        <v>44286</v>
      </c>
      <c r="F98" s="32"/>
    </row>
    <row r="99" spans="2:6" x14ac:dyDescent="0.25">
      <c r="B99" s="249" t="s">
        <v>12</v>
      </c>
      <c r="C99" s="250"/>
      <c r="D99" s="181">
        <f>+'02'!C13</f>
        <v>336434.49</v>
      </c>
      <c r="E99" s="181">
        <f>+'02'!D13</f>
        <v>220415.64</v>
      </c>
      <c r="F99" s="32"/>
    </row>
    <row r="100" spans="2:6" x14ac:dyDescent="0.25">
      <c r="B100" s="251" t="s">
        <v>45</v>
      </c>
      <c r="C100" s="252"/>
      <c r="D100" s="180">
        <v>0</v>
      </c>
      <c r="E100" s="180">
        <v>0</v>
      </c>
      <c r="F100" s="32"/>
    </row>
    <row r="101" spans="2:6" x14ac:dyDescent="0.25">
      <c r="B101" s="253" t="s">
        <v>47</v>
      </c>
      <c r="C101" s="254"/>
      <c r="D101" s="182">
        <f>SUM(D99:D100)</f>
        <v>336434.49</v>
      </c>
      <c r="E101" s="182">
        <f>SUM(E99:E100)</f>
        <v>220415.64</v>
      </c>
      <c r="F101" s="32"/>
    </row>
    <row r="102" spans="2:6" x14ac:dyDescent="0.25">
      <c r="B102" s="32"/>
      <c r="C102" s="32"/>
      <c r="D102" s="32"/>
      <c r="E102" s="32"/>
      <c r="F102" s="32"/>
    </row>
    <row r="103" spans="2:6" x14ac:dyDescent="0.25">
      <c r="B103" s="243" t="s">
        <v>121</v>
      </c>
      <c r="C103" s="243"/>
      <c r="D103" s="243"/>
      <c r="E103" s="243"/>
      <c r="F103" s="243"/>
    </row>
    <row r="104" spans="2:6" x14ac:dyDescent="0.25">
      <c r="B104" s="32"/>
      <c r="C104" s="32"/>
      <c r="D104" s="32"/>
      <c r="E104" s="32"/>
      <c r="F104" s="32"/>
    </row>
    <row r="105" spans="2:6" ht="45" x14ac:dyDescent="0.25">
      <c r="B105" s="9" t="s">
        <v>46</v>
      </c>
      <c r="C105" s="9" t="s">
        <v>48</v>
      </c>
      <c r="D105" s="9" t="s">
        <v>49</v>
      </c>
      <c r="E105" s="9" t="s">
        <v>50</v>
      </c>
    </row>
    <row r="106" spans="2:6" x14ac:dyDescent="0.25">
      <c r="B106" s="255" t="s">
        <v>51</v>
      </c>
      <c r="C106" s="256"/>
      <c r="D106" s="256"/>
      <c r="E106" s="257"/>
    </row>
    <row r="107" spans="2:6" x14ac:dyDescent="0.25">
      <c r="B107" s="27" t="s">
        <v>52</v>
      </c>
      <c r="C107" s="213">
        <v>108.7226068973</v>
      </c>
      <c r="D107" s="181">
        <v>70083773.930000007</v>
      </c>
      <c r="E107" s="214">
        <v>863</v>
      </c>
    </row>
    <row r="108" spans="2:6" x14ac:dyDescent="0.25">
      <c r="B108" s="22" t="s">
        <v>53</v>
      </c>
      <c r="C108" s="215">
        <v>108.9107788039</v>
      </c>
      <c r="D108" s="179">
        <v>69564501.230000004</v>
      </c>
      <c r="E108" s="216">
        <v>890</v>
      </c>
    </row>
    <row r="109" spans="2:6" x14ac:dyDescent="0.25">
      <c r="B109" s="28" t="s">
        <v>54</v>
      </c>
      <c r="C109" s="217">
        <v>109.1194808274</v>
      </c>
      <c r="D109" s="180">
        <v>69776634.25</v>
      </c>
      <c r="E109" s="218">
        <v>915</v>
      </c>
    </row>
    <row r="110" spans="2:6" x14ac:dyDescent="0.25">
      <c r="B110" s="144"/>
      <c r="C110" s="156"/>
      <c r="D110" s="157"/>
      <c r="E110" s="158"/>
    </row>
    <row r="111" spans="2:6" x14ac:dyDescent="0.25">
      <c r="B111" s="248" t="s">
        <v>122</v>
      </c>
      <c r="C111" s="248"/>
      <c r="D111" s="248"/>
      <c r="E111" s="248"/>
      <c r="F111" s="248"/>
    </row>
    <row r="112" spans="2:6" x14ac:dyDescent="0.25">
      <c r="B112" s="241" t="s">
        <v>168</v>
      </c>
      <c r="C112" s="241"/>
      <c r="D112" s="241"/>
      <c r="E112" s="241"/>
      <c r="F112" s="241"/>
    </row>
    <row r="113" spans="2:6" x14ac:dyDescent="0.25">
      <c r="B113" s="241"/>
      <c r="C113" s="241"/>
      <c r="D113" s="241"/>
      <c r="E113" s="241"/>
      <c r="F113" s="241"/>
    </row>
    <row r="114" spans="2:6" x14ac:dyDescent="0.25">
      <c r="B114" s="4" t="s">
        <v>55</v>
      </c>
      <c r="C114" s="183">
        <f>+D98</f>
        <v>44651</v>
      </c>
      <c r="D114" s="183">
        <f>+E98</f>
        <v>44286</v>
      </c>
      <c r="E114" s="30"/>
      <c r="F114" s="30"/>
    </row>
    <row r="115" spans="2:6" x14ac:dyDescent="0.25">
      <c r="B115" s="22" t="s">
        <v>183</v>
      </c>
      <c r="C115" s="141">
        <v>2192747.9300000002</v>
      </c>
      <c r="D115" s="141">
        <v>964915.7</v>
      </c>
      <c r="E115" s="30"/>
      <c r="F115" s="30"/>
    </row>
    <row r="116" spans="2:6" x14ac:dyDescent="0.25">
      <c r="B116" s="22" t="s">
        <v>194</v>
      </c>
      <c r="C116" s="141">
        <v>1500042.12</v>
      </c>
      <c r="D116" s="141">
        <v>1600789.2</v>
      </c>
      <c r="E116" s="30"/>
      <c r="F116" s="30"/>
    </row>
    <row r="117" spans="2:6" x14ac:dyDescent="0.25">
      <c r="B117" s="22" t="s">
        <v>191</v>
      </c>
      <c r="C117" s="141">
        <v>90823.19</v>
      </c>
      <c r="D117" s="141">
        <v>32672.45</v>
      </c>
      <c r="E117" s="30"/>
      <c r="F117" s="30"/>
    </row>
    <row r="118" spans="2:6" x14ac:dyDescent="0.25">
      <c r="B118" s="22" t="s">
        <v>97</v>
      </c>
      <c r="C118" s="141">
        <v>28313.49</v>
      </c>
      <c r="D118" s="141">
        <v>6405.94</v>
      </c>
      <c r="E118" s="30"/>
      <c r="F118" s="30"/>
    </row>
    <row r="119" spans="2:6" x14ac:dyDescent="0.25">
      <c r="B119" s="22" t="s">
        <v>192</v>
      </c>
      <c r="C119" s="141">
        <v>5000</v>
      </c>
      <c r="D119" s="141">
        <v>10000</v>
      </c>
      <c r="E119" s="30"/>
      <c r="F119" s="30"/>
    </row>
    <row r="120" spans="2:6" x14ac:dyDescent="0.25">
      <c r="B120" s="22" t="s">
        <v>152</v>
      </c>
      <c r="C120" s="141">
        <v>0</v>
      </c>
      <c r="D120" s="141">
        <v>2023234.22</v>
      </c>
      <c r="E120" s="30"/>
      <c r="F120" s="30"/>
    </row>
    <row r="121" spans="2:6" x14ac:dyDescent="0.25">
      <c r="B121" s="22" t="s">
        <v>151</v>
      </c>
      <c r="C121" s="141">
        <v>0</v>
      </c>
      <c r="D121" s="141">
        <v>468966.82</v>
      </c>
      <c r="E121" s="30"/>
      <c r="F121" s="30"/>
    </row>
    <row r="122" spans="2:6" x14ac:dyDescent="0.25">
      <c r="B122" s="145"/>
      <c r="C122" s="184"/>
      <c r="D122" s="180"/>
      <c r="E122" s="30"/>
      <c r="F122" s="30"/>
    </row>
    <row r="123" spans="2:6" x14ac:dyDescent="0.25">
      <c r="B123" s="142" t="s">
        <v>47</v>
      </c>
      <c r="C123" s="182">
        <f>SUM(C115:C122)</f>
        <v>3816926.7300000004</v>
      </c>
      <c r="D123" s="182">
        <f>SUM(D115:D122)</f>
        <v>5106984.33</v>
      </c>
      <c r="E123" s="30"/>
      <c r="F123" s="30"/>
    </row>
    <row r="124" spans="2:6" x14ac:dyDescent="0.25">
      <c r="B124" s="30"/>
      <c r="C124" s="30"/>
      <c r="D124" s="30"/>
      <c r="E124" s="30"/>
      <c r="F124" s="30"/>
    </row>
    <row r="125" spans="2:6" x14ac:dyDescent="0.25">
      <c r="B125" s="241" t="s">
        <v>169</v>
      </c>
      <c r="C125" s="241"/>
      <c r="D125" s="241"/>
      <c r="E125" s="241"/>
      <c r="F125" s="241"/>
    </row>
    <row r="126" spans="2:6" x14ac:dyDescent="0.25">
      <c r="B126" s="241" t="s">
        <v>182</v>
      </c>
      <c r="C126" s="241"/>
      <c r="D126" s="241"/>
      <c r="E126" s="241"/>
      <c r="F126" s="241"/>
    </row>
    <row r="128" spans="2:6" x14ac:dyDescent="0.25">
      <c r="B128" s="241" t="s">
        <v>196</v>
      </c>
      <c r="C128" s="241"/>
      <c r="D128" s="241"/>
      <c r="E128" s="241"/>
      <c r="F128" s="241"/>
    </row>
    <row r="129" spans="2:6" x14ac:dyDescent="0.25">
      <c r="B129" s="241"/>
      <c r="C129" s="241"/>
      <c r="D129" s="241"/>
      <c r="E129" s="241"/>
      <c r="F129" s="241"/>
    </row>
    <row r="130" spans="2:6" x14ac:dyDescent="0.25">
      <c r="B130" s="4" t="s">
        <v>26</v>
      </c>
      <c r="C130" s="183">
        <f>+C114</f>
        <v>44651</v>
      </c>
      <c r="D130" s="183">
        <f>+D114</f>
        <v>44286</v>
      </c>
      <c r="E130" s="30"/>
      <c r="F130" s="30"/>
    </row>
    <row r="131" spans="2:6" x14ac:dyDescent="0.25">
      <c r="B131" s="40" t="s">
        <v>12</v>
      </c>
      <c r="C131" s="185">
        <f>+'01'!C16</f>
        <v>115972.12</v>
      </c>
      <c r="D131" s="185">
        <f>+'01'!D16</f>
        <v>78329.027772616697</v>
      </c>
      <c r="E131" s="30"/>
      <c r="F131" s="30"/>
    </row>
    <row r="132" spans="2:6" x14ac:dyDescent="0.25">
      <c r="B132" s="4" t="s">
        <v>47</v>
      </c>
      <c r="C132" s="182">
        <f>SUM(C131)</f>
        <v>115972.12</v>
      </c>
      <c r="D132" s="182">
        <f>SUM(D131)</f>
        <v>78329.027772616697</v>
      </c>
      <c r="E132" s="30"/>
      <c r="F132" s="30"/>
    </row>
    <row r="134" spans="2:6" x14ac:dyDescent="0.25">
      <c r="B134" s="240" t="s">
        <v>175</v>
      </c>
      <c r="C134" s="240"/>
      <c r="D134" s="240"/>
      <c r="E134" s="240"/>
      <c r="F134" s="240"/>
    </row>
    <row r="135" spans="2:6" x14ac:dyDescent="0.25">
      <c r="B135" s="240"/>
      <c r="C135" s="240"/>
      <c r="D135" s="240"/>
      <c r="E135" s="240"/>
      <c r="F135" s="240"/>
    </row>
    <row r="136" spans="2:6" x14ac:dyDescent="0.25">
      <c r="B136" s="4" t="s">
        <v>26</v>
      </c>
      <c r="C136" s="183">
        <f>+C130</f>
        <v>44651</v>
      </c>
      <c r="D136" s="183">
        <f>+D130</f>
        <v>44286</v>
      </c>
      <c r="E136" s="30"/>
      <c r="F136" s="30"/>
    </row>
    <row r="137" spans="2:6" x14ac:dyDescent="0.25">
      <c r="B137" s="40" t="s">
        <v>123</v>
      </c>
      <c r="C137" s="185">
        <f>+'02'!C8</f>
        <v>8552.11</v>
      </c>
      <c r="D137" s="185">
        <f>+'02'!D8</f>
        <v>36267.300000000003</v>
      </c>
      <c r="E137" s="30"/>
      <c r="F137" s="30"/>
    </row>
    <row r="138" spans="2:6" x14ac:dyDescent="0.25">
      <c r="B138" s="4" t="s">
        <v>47</v>
      </c>
      <c r="C138" s="182">
        <f>SUM(C137)</f>
        <v>8552.11</v>
      </c>
      <c r="D138" s="182">
        <f>SUM(D137)</f>
        <v>36267.300000000003</v>
      </c>
      <c r="E138" s="30"/>
      <c r="F138" s="30"/>
    </row>
    <row r="139" spans="2:6" x14ac:dyDescent="0.25">
      <c r="B139" s="30"/>
      <c r="C139" s="30"/>
      <c r="D139" s="30"/>
      <c r="E139" s="30"/>
      <c r="F139" s="30"/>
    </row>
    <row r="140" spans="2:6" x14ac:dyDescent="0.25">
      <c r="B140" s="241" t="s">
        <v>190</v>
      </c>
      <c r="C140" s="241"/>
      <c r="D140" s="241"/>
      <c r="E140" s="241"/>
      <c r="F140" s="241"/>
    </row>
    <row r="141" spans="2:6" x14ac:dyDescent="0.25">
      <c r="B141" s="241"/>
      <c r="C141" s="241"/>
      <c r="D141" s="241"/>
      <c r="E141" s="241"/>
      <c r="F141" s="241"/>
    </row>
    <row r="142" spans="2:6" x14ac:dyDescent="0.25">
      <c r="B142" s="4" t="s">
        <v>124</v>
      </c>
      <c r="C142" s="183">
        <f>+C136</f>
        <v>44651</v>
      </c>
      <c r="D142" s="183">
        <f>+D136</f>
        <v>44286</v>
      </c>
      <c r="E142" s="30"/>
      <c r="F142" s="30"/>
    </row>
    <row r="143" spans="2:6" x14ac:dyDescent="0.25">
      <c r="B143" s="41" t="s">
        <v>186</v>
      </c>
      <c r="C143" s="178">
        <f>21395.08-2.93-0.12</f>
        <v>21392.030000000002</v>
      </c>
      <c r="D143" s="186">
        <v>694.18</v>
      </c>
      <c r="E143" s="30"/>
      <c r="F143" s="30"/>
    </row>
    <row r="144" spans="2:6" x14ac:dyDescent="0.25">
      <c r="B144" s="41" t="s">
        <v>216</v>
      </c>
      <c r="C144" s="178">
        <v>1036.4799999999998</v>
      </c>
      <c r="D144" s="178">
        <v>756.01</v>
      </c>
      <c r="E144" s="30"/>
      <c r="F144" s="30"/>
    </row>
    <row r="145" spans="2:6" x14ac:dyDescent="0.25">
      <c r="B145" s="3" t="s">
        <v>187</v>
      </c>
      <c r="C145" s="185"/>
      <c r="D145" s="185">
        <v>0</v>
      </c>
      <c r="E145" s="30"/>
      <c r="F145" s="30"/>
    </row>
    <row r="146" spans="2:6" x14ac:dyDescent="0.25">
      <c r="B146" s="4" t="s">
        <v>47</v>
      </c>
      <c r="C146" s="182">
        <f>SUM(C143:C145)</f>
        <v>22428.510000000002</v>
      </c>
      <c r="D146" s="182">
        <f>SUM(D143:D145)</f>
        <v>1450.19</v>
      </c>
    </row>
    <row r="147" spans="2:6" x14ac:dyDescent="0.25">
      <c r="B147" s="30"/>
      <c r="C147" s="30"/>
      <c r="D147" s="30"/>
      <c r="E147" s="30"/>
      <c r="F147" s="30"/>
    </row>
    <row r="148" spans="2:6" x14ac:dyDescent="0.25">
      <c r="B148" s="4" t="s">
        <v>125</v>
      </c>
      <c r="C148" s="183">
        <f>+C142</f>
        <v>44651</v>
      </c>
      <c r="D148" s="183">
        <f>+D142</f>
        <v>44286</v>
      </c>
      <c r="E148" s="30"/>
      <c r="F148" s="30"/>
    </row>
    <row r="149" spans="2:6" x14ac:dyDescent="0.25">
      <c r="B149" s="40" t="s">
        <v>187</v>
      </c>
      <c r="C149" s="185">
        <v>0</v>
      </c>
      <c r="D149" s="185">
        <v>0.24</v>
      </c>
      <c r="E149" s="30"/>
      <c r="F149" s="30"/>
    </row>
    <row r="150" spans="2:6" x14ac:dyDescent="0.25">
      <c r="B150" s="4" t="s">
        <v>47</v>
      </c>
      <c r="C150" s="182">
        <f>SUM(C149)</f>
        <v>0</v>
      </c>
      <c r="D150" s="182">
        <f>SUM(D149)</f>
        <v>0.24</v>
      </c>
      <c r="E150" s="30"/>
      <c r="F150" s="30"/>
    </row>
    <row r="152" spans="2:6" x14ac:dyDescent="0.25">
      <c r="B152" s="241" t="s">
        <v>201</v>
      </c>
      <c r="C152" s="241"/>
      <c r="D152" s="241"/>
      <c r="E152" s="241"/>
      <c r="F152" s="241"/>
    </row>
    <row r="154" spans="2:6" ht="30" x14ac:dyDescent="0.25">
      <c r="B154" s="146" t="s">
        <v>197</v>
      </c>
      <c r="C154" s="146" t="s">
        <v>198</v>
      </c>
      <c r="D154" s="187" t="s">
        <v>199</v>
      </c>
      <c r="E154" s="146" t="s">
        <v>200</v>
      </c>
    </row>
    <row r="155" spans="2:6" x14ac:dyDescent="0.25">
      <c r="B155" s="219">
        <v>44545</v>
      </c>
      <c r="C155" s="38">
        <v>500425</v>
      </c>
      <c r="D155" s="165">
        <v>499636.61753424979</v>
      </c>
      <c r="E155" s="219">
        <v>44725</v>
      </c>
      <c r="F155" s="43"/>
    </row>
    <row r="156" spans="2:6" x14ac:dyDescent="0.25">
      <c r="B156" s="220">
        <v>44545</v>
      </c>
      <c r="C156" s="39">
        <v>700225</v>
      </c>
      <c r="D156" s="141">
        <v>699121.85178081831</v>
      </c>
      <c r="E156" s="220">
        <v>44725</v>
      </c>
      <c r="F156" s="43"/>
    </row>
    <row r="157" spans="2:6" x14ac:dyDescent="0.25">
      <c r="B157" s="220">
        <v>44547</v>
      </c>
      <c r="C157" s="39">
        <v>705949.03</v>
      </c>
      <c r="D157" s="141">
        <v>704699.7242010911</v>
      </c>
      <c r="E157" s="220">
        <v>44727</v>
      </c>
      <c r="F157" s="43"/>
    </row>
    <row r="158" spans="2:6" x14ac:dyDescent="0.25">
      <c r="B158" s="220">
        <v>44621</v>
      </c>
      <c r="C158" s="39">
        <v>271342.23</v>
      </c>
      <c r="D158" s="141">
        <v>263598.43669202708</v>
      </c>
      <c r="E158" s="220">
        <v>44981</v>
      </c>
      <c r="F158" s="43"/>
    </row>
    <row r="159" spans="2:6" x14ac:dyDescent="0.25">
      <c r="B159" s="220">
        <v>44621</v>
      </c>
      <c r="C159" s="39">
        <v>37949.96</v>
      </c>
      <c r="D159" s="141">
        <v>36866.915333370496</v>
      </c>
      <c r="E159" s="220">
        <v>44981</v>
      </c>
      <c r="F159" s="43"/>
    </row>
    <row r="160" spans="2:6" x14ac:dyDescent="0.25">
      <c r="B160" s="220">
        <v>44621</v>
      </c>
      <c r="C160" s="39">
        <v>1897.5</v>
      </c>
      <c r="D160" s="141">
        <v>1843.3497739729</v>
      </c>
      <c r="E160" s="220">
        <v>44981</v>
      </c>
      <c r="F160" s="43"/>
    </row>
    <row r="161" spans="2:6" x14ac:dyDescent="0.25">
      <c r="B161" s="220">
        <v>44621</v>
      </c>
      <c r="C161" s="39">
        <v>475101.54</v>
      </c>
      <c r="D161" s="141">
        <v>460631.15685704222</v>
      </c>
      <c r="E161" s="220">
        <v>44981</v>
      </c>
      <c r="F161" s="43"/>
    </row>
    <row r="162" spans="2:6" x14ac:dyDescent="0.25">
      <c r="B162" s="221">
        <v>44621</v>
      </c>
      <c r="C162" s="39">
        <v>239451.18</v>
      </c>
      <c r="D162" s="141">
        <v>232158.10882997289</v>
      </c>
      <c r="E162" s="221">
        <v>44981</v>
      </c>
      <c r="F162" s="43"/>
    </row>
    <row r="163" spans="2:6" x14ac:dyDescent="0.25">
      <c r="C163" s="29" t="s">
        <v>47</v>
      </c>
      <c r="D163" s="188">
        <f>SUM(D155:D162)</f>
        <v>2898556.1610025447</v>
      </c>
    </row>
    <row r="165" spans="2:6" x14ac:dyDescent="0.25">
      <c r="C165" s="58"/>
      <c r="D165" s="42"/>
    </row>
  </sheetData>
  <sortState xmlns:xlrd2="http://schemas.microsoft.com/office/spreadsheetml/2017/richdata2" ref="B115:D121">
    <sortCondition descending="1" ref="C115:C121"/>
  </sortState>
  <mergeCells count="38">
    <mergeCell ref="B84:F85"/>
    <mergeCell ref="B152:F152"/>
    <mergeCell ref="B134:F135"/>
    <mergeCell ref="B140:F141"/>
    <mergeCell ref="B125:F125"/>
    <mergeCell ref="B126:F126"/>
    <mergeCell ref="B128:F129"/>
    <mergeCell ref="B66:F67"/>
    <mergeCell ref="B73:F73"/>
    <mergeCell ref="F75:F76"/>
    <mergeCell ref="B111:F111"/>
    <mergeCell ref="B112:F113"/>
    <mergeCell ref="B99:C99"/>
    <mergeCell ref="B100:C100"/>
    <mergeCell ref="B101:C101"/>
    <mergeCell ref="B103:F103"/>
    <mergeCell ref="B106:E106"/>
    <mergeCell ref="B93:F93"/>
    <mergeCell ref="B94:F96"/>
    <mergeCell ref="B98:C98"/>
    <mergeCell ref="B75:B76"/>
    <mergeCell ref="C75:D75"/>
    <mergeCell ref="E75:E76"/>
    <mergeCell ref="B60:F61"/>
    <mergeCell ref="B62:F63"/>
    <mergeCell ref="B64:F65"/>
    <mergeCell ref="B58:F59"/>
    <mergeCell ref="B2:F2"/>
    <mergeCell ref="B3:F3"/>
    <mergeCell ref="B4:F4"/>
    <mergeCell ref="B5:F13"/>
    <mergeCell ref="B15:F15"/>
    <mergeCell ref="B17:F17"/>
    <mergeCell ref="B18:F48"/>
    <mergeCell ref="B49:F49"/>
    <mergeCell ref="B50:F51"/>
    <mergeCell ref="B53:F53"/>
    <mergeCell ref="B55:F57"/>
  </mergeCells>
  <hyperlinks>
    <hyperlink ref="A1" location="INDICE!A1" display="INDICE" xr:uid="{9A8B3896-ADEC-4513-89FB-6C4F057F535C}"/>
  </hyperlinks>
  <pageMargins left="0.7" right="0.7" top="0.75" bottom="0.75" header="0.3" footer="0.3"/>
  <pageSetup paperSize="9" orientation="portrait" r:id="rId1"/>
  <ignoredErrors>
    <ignoredError sqref="D101:E101"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4B479-147F-48B9-B2BA-CE4E056AE4C5}">
  <sheetPr>
    <tabColor theme="9" tint="0.39997558519241921"/>
  </sheetPr>
  <dimension ref="A1:R842"/>
  <sheetViews>
    <sheetView showGridLines="0" topLeftCell="B438" workbookViewId="0">
      <selection activeCell="K445" sqref="K445"/>
    </sheetView>
  </sheetViews>
  <sheetFormatPr baseColWidth="10" defaultRowHeight="15" x14ac:dyDescent="0.25"/>
  <cols>
    <col min="1" max="1" width="3.5703125" style="89" customWidth="1"/>
    <col min="2" max="2" width="13.85546875" style="89" customWidth="1"/>
    <col min="3" max="3" width="27.7109375" style="89" bestFit="1" customWidth="1"/>
    <col min="4" max="5" width="11.42578125" style="89"/>
    <col min="6" max="7" width="13.140625" style="89" bestFit="1" customWidth="1"/>
    <col min="8" max="8" width="17.140625" style="89" customWidth="1"/>
    <col min="9" max="9" width="15.7109375" style="89" bestFit="1" customWidth="1"/>
    <col min="10" max="12" width="16.140625" style="89" customWidth="1"/>
    <col min="13" max="14" width="11.85546875" style="89" bestFit="1" customWidth="1"/>
    <col min="15" max="15" width="14.140625" style="89" customWidth="1"/>
    <col min="16" max="16" width="14" style="89" customWidth="1"/>
    <col min="17" max="17" width="14.140625" style="89" customWidth="1"/>
    <col min="18" max="18" width="16.28515625" style="89" customWidth="1"/>
    <col min="19" max="16384" width="11.42578125" style="89"/>
  </cols>
  <sheetData>
    <row r="1" spans="1:18" ht="15.75" customHeight="1" x14ac:dyDescent="0.25">
      <c r="A1" s="31" t="s">
        <v>210</v>
      </c>
      <c r="B1" s="87"/>
      <c r="C1" s="87"/>
      <c r="D1" s="87"/>
      <c r="E1" s="87"/>
      <c r="F1" s="87"/>
      <c r="G1" s="87"/>
      <c r="H1" s="87"/>
      <c r="I1" s="88"/>
      <c r="J1" s="88"/>
      <c r="K1" s="88"/>
      <c r="L1" s="87"/>
      <c r="M1" s="87"/>
      <c r="N1" s="87"/>
      <c r="O1" s="87"/>
      <c r="P1" s="87"/>
      <c r="Q1" s="87"/>
      <c r="R1" s="87"/>
    </row>
    <row r="2" spans="1:18" ht="13.5" customHeight="1" x14ac:dyDescent="0.25">
      <c r="A2" s="87"/>
      <c r="B2" s="261" t="s">
        <v>153</v>
      </c>
      <c r="C2" s="262"/>
      <c r="D2" s="262"/>
      <c r="E2" s="262"/>
      <c r="F2" s="262"/>
      <c r="G2" s="262"/>
      <c r="H2" s="262"/>
      <c r="I2" s="262"/>
      <c r="J2" s="262"/>
      <c r="K2" s="262"/>
      <c r="L2" s="262"/>
      <c r="M2" s="262"/>
      <c r="N2" s="262"/>
      <c r="O2" s="262"/>
      <c r="P2" s="262"/>
      <c r="Q2" s="262"/>
      <c r="R2" s="263"/>
    </row>
    <row r="3" spans="1:18" ht="13.5" customHeight="1" x14ac:dyDescent="0.25">
      <c r="A3" s="87"/>
      <c r="B3" s="265" t="s">
        <v>215</v>
      </c>
      <c r="C3" s="266"/>
      <c r="D3" s="266"/>
      <c r="E3" s="266"/>
      <c r="F3" s="266"/>
      <c r="G3" s="266"/>
      <c r="H3" s="266"/>
      <c r="I3" s="266"/>
      <c r="J3" s="266"/>
      <c r="K3" s="266"/>
      <c r="L3" s="266"/>
      <c r="M3" s="266"/>
      <c r="N3" s="266"/>
      <c r="O3" s="266"/>
      <c r="P3" s="266"/>
      <c r="Q3" s="266"/>
      <c r="R3" s="267"/>
    </row>
    <row r="4" spans="1:18" ht="13.5" customHeight="1" x14ac:dyDescent="0.25">
      <c r="A4" s="87"/>
      <c r="B4" s="261" t="s">
        <v>127</v>
      </c>
      <c r="C4" s="262"/>
      <c r="D4" s="262"/>
      <c r="E4" s="262"/>
      <c r="F4" s="262"/>
      <c r="G4" s="262"/>
      <c r="H4" s="262"/>
      <c r="I4" s="262"/>
      <c r="J4" s="262"/>
      <c r="K4" s="262"/>
      <c r="L4" s="262"/>
      <c r="M4" s="262"/>
      <c r="N4" s="262"/>
      <c r="O4" s="262"/>
      <c r="P4" s="262"/>
      <c r="Q4" s="262"/>
      <c r="R4" s="263"/>
    </row>
    <row r="5" spans="1:18" x14ac:dyDescent="0.25">
      <c r="A5" s="87"/>
      <c r="B5" s="264">
        <v>44651</v>
      </c>
      <c r="C5" s="262"/>
      <c r="D5" s="262"/>
      <c r="E5" s="262"/>
      <c r="F5" s="262"/>
      <c r="G5" s="262"/>
      <c r="H5" s="262"/>
      <c r="I5" s="262"/>
      <c r="J5" s="262"/>
      <c r="K5" s="262"/>
      <c r="L5" s="262"/>
      <c r="M5" s="262"/>
      <c r="N5" s="262"/>
      <c r="O5" s="262"/>
      <c r="P5" s="262"/>
      <c r="Q5" s="262"/>
      <c r="R5" s="263"/>
    </row>
    <row r="6" spans="1:18" x14ac:dyDescent="0.25">
      <c r="A6" s="87"/>
      <c r="B6" s="261" t="s">
        <v>154</v>
      </c>
      <c r="C6" s="262"/>
      <c r="D6" s="262"/>
      <c r="E6" s="262"/>
      <c r="F6" s="262"/>
      <c r="G6" s="262"/>
      <c r="H6" s="262"/>
      <c r="I6" s="262"/>
      <c r="J6" s="262"/>
      <c r="K6" s="262"/>
      <c r="L6" s="262"/>
      <c r="M6" s="262"/>
      <c r="N6" s="262"/>
      <c r="O6" s="262"/>
      <c r="P6" s="262"/>
      <c r="Q6" s="262"/>
      <c r="R6" s="263"/>
    </row>
    <row r="7" spans="1:18" s="90" customFormat="1" ht="90" x14ac:dyDescent="0.25">
      <c r="B7" s="91" t="s">
        <v>56</v>
      </c>
      <c r="C7" s="91" t="s">
        <v>57</v>
      </c>
      <c r="D7" s="91" t="s">
        <v>58</v>
      </c>
      <c r="E7" s="91" t="s">
        <v>59</v>
      </c>
      <c r="F7" s="91" t="s">
        <v>60</v>
      </c>
      <c r="G7" s="91" t="s">
        <v>61</v>
      </c>
      <c r="H7" s="91" t="s">
        <v>62</v>
      </c>
      <c r="I7" s="91" t="s">
        <v>63</v>
      </c>
      <c r="J7" s="91" t="s">
        <v>64</v>
      </c>
      <c r="K7" s="91" t="s">
        <v>65</v>
      </c>
      <c r="L7" s="91" t="s">
        <v>66</v>
      </c>
      <c r="M7" s="91" t="s">
        <v>128</v>
      </c>
      <c r="N7" s="91" t="s">
        <v>67</v>
      </c>
      <c r="O7" s="91" t="s">
        <v>189</v>
      </c>
      <c r="P7" s="91" t="s">
        <v>155</v>
      </c>
      <c r="Q7" s="91" t="s">
        <v>156</v>
      </c>
      <c r="R7" s="91" t="s">
        <v>157</v>
      </c>
    </row>
    <row r="8" spans="1:18" x14ac:dyDescent="0.25">
      <c r="B8" s="92" t="s">
        <v>98</v>
      </c>
      <c r="C8" s="93" t="s">
        <v>220</v>
      </c>
      <c r="D8" s="94" t="s">
        <v>69</v>
      </c>
      <c r="E8" s="93" t="s">
        <v>70</v>
      </c>
      <c r="F8" s="95">
        <v>44557.702951388892</v>
      </c>
      <c r="G8" s="95">
        <v>45036</v>
      </c>
      <c r="H8" s="93" t="s">
        <v>158</v>
      </c>
      <c r="I8" s="116">
        <v>7549.72</v>
      </c>
      <c r="J8" s="117">
        <v>7067.46</v>
      </c>
      <c r="K8" s="116">
        <v>7070.4675816707004</v>
      </c>
      <c r="L8" s="116">
        <v>7549.72</v>
      </c>
      <c r="M8" s="190">
        <v>0.93652050429300004</v>
      </c>
      <c r="N8" s="190">
        <v>5.3527625948999997</v>
      </c>
      <c r="O8" s="93" t="s">
        <v>71</v>
      </c>
      <c r="P8" s="191">
        <v>1.01532093E-2</v>
      </c>
      <c r="Q8" s="96"/>
      <c r="R8" s="120"/>
    </row>
    <row r="9" spans="1:18" x14ac:dyDescent="0.25">
      <c r="B9" s="98" t="s">
        <v>68</v>
      </c>
      <c r="C9" s="192" t="s">
        <v>220</v>
      </c>
      <c r="D9" s="193" t="s">
        <v>69</v>
      </c>
      <c r="E9" s="192" t="s">
        <v>70</v>
      </c>
      <c r="F9" s="194">
        <v>44026.602326388886</v>
      </c>
      <c r="G9" s="194">
        <v>44894</v>
      </c>
      <c r="H9" s="192" t="s">
        <v>158</v>
      </c>
      <c r="I9" s="195">
        <v>112049</v>
      </c>
      <c r="J9" s="196">
        <v>101284.37</v>
      </c>
      <c r="K9" s="195">
        <v>100720.68372025171</v>
      </c>
      <c r="L9" s="195">
        <v>112049</v>
      </c>
      <c r="M9" s="197">
        <v>0.89889855081500003</v>
      </c>
      <c r="N9" s="197">
        <v>4.5939816005000003</v>
      </c>
      <c r="O9" s="192" t="s">
        <v>71</v>
      </c>
      <c r="P9" s="198">
        <v>0.14463515569999999</v>
      </c>
      <c r="Q9" s="199"/>
      <c r="R9" s="125"/>
    </row>
    <row r="10" spans="1:18" x14ac:dyDescent="0.25">
      <c r="B10" s="98" t="s">
        <v>98</v>
      </c>
      <c r="C10" s="192" t="s">
        <v>220</v>
      </c>
      <c r="D10" s="193" t="s">
        <v>69</v>
      </c>
      <c r="E10" s="192" t="s">
        <v>70</v>
      </c>
      <c r="F10" s="194">
        <v>43819.654085648152</v>
      </c>
      <c r="G10" s="194">
        <v>45036</v>
      </c>
      <c r="H10" s="192" t="s">
        <v>158</v>
      </c>
      <c r="I10" s="195">
        <v>37863.9</v>
      </c>
      <c r="J10" s="196">
        <v>32262.37</v>
      </c>
      <c r="K10" s="195">
        <v>32321.9233190827</v>
      </c>
      <c r="L10" s="195">
        <v>37863.9</v>
      </c>
      <c r="M10" s="197">
        <v>0.85363428804399999</v>
      </c>
      <c r="N10" s="197">
        <v>5.3536883022000001</v>
      </c>
      <c r="O10" s="192" t="s">
        <v>71</v>
      </c>
      <c r="P10" s="198">
        <v>4.6414363299999997E-2</v>
      </c>
      <c r="Q10" s="199"/>
      <c r="R10" s="125"/>
    </row>
    <row r="11" spans="1:18" x14ac:dyDescent="0.25">
      <c r="B11" s="98" t="s">
        <v>98</v>
      </c>
      <c r="C11" s="192" t="s">
        <v>220</v>
      </c>
      <c r="D11" s="193" t="s">
        <v>69</v>
      </c>
      <c r="E11" s="192" t="s">
        <v>70</v>
      </c>
      <c r="F11" s="194">
        <v>44628.504374999997</v>
      </c>
      <c r="G11" s="194">
        <v>45036</v>
      </c>
      <c r="H11" s="192" t="s">
        <v>158</v>
      </c>
      <c r="I11" s="195">
        <v>223743.5</v>
      </c>
      <c r="J11" s="196">
        <v>211419.67</v>
      </c>
      <c r="K11" s="195">
        <v>212115.42787460491</v>
      </c>
      <c r="L11" s="195">
        <v>223743.5</v>
      </c>
      <c r="M11" s="197">
        <v>0.94802945280899997</v>
      </c>
      <c r="N11" s="197">
        <v>5.3523185295999998</v>
      </c>
      <c r="O11" s="192" t="s">
        <v>71</v>
      </c>
      <c r="P11" s="198">
        <v>0.30459828900000002</v>
      </c>
      <c r="Q11" s="199"/>
      <c r="R11" s="125"/>
    </row>
    <row r="12" spans="1:18" x14ac:dyDescent="0.25">
      <c r="B12" s="98" t="s">
        <v>98</v>
      </c>
      <c r="C12" s="192" t="s">
        <v>220</v>
      </c>
      <c r="D12" s="193" t="s">
        <v>69</v>
      </c>
      <c r="E12" s="192" t="s">
        <v>70</v>
      </c>
      <c r="F12" s="194">
        <v>44160.67696759259</v>
      </c>
      <c r="G12" s="194">
        <v>45155</v>
      </c>
      <c r="H12" s="192" t="s">
        <v>158</v>
      </c>
      <c r="I12" s="195">
        <v>6987.25</v>
      </c>
      <c r="J12" s="196">
        <v>6005.91</v>
      </c>
      <c r="K12" s="195">
        <v>6041.2803750696003</v>
      </c>
      <c r="L12" s="195">
        <v>6987.25</v>
      </c>
      <c r="M12" s="197">
        <v>0.86461488784100005</v>
      </c>
      <c r="N12" s="197">
        <v>6.1359413588000002</v>
      </c>
      <c r="O12" s="192" t="s">
        <v>71</v>
      </c>
      <c r="P12" s="198">
        <v>8.6752938000000009E-3</v>
      </c>
      <c r="Q12" s="199"/>
      <c r="R12" s="125"/>
    </row>
    <row r="13" spans="1:18" x14ac:dyDescent="0.25">
      <c r="B13" s="98" t="s">
        <v>68</v>
      </c>
      <c r="C13" s="192" t="s">
        <v>220</v>
      </c>
      <c r="D13" s="193" t="s">
        <v>69</v>
      </c>
      <c r="E13" s="192" t="s">
        <v>70</v>
      </c>
      <c r="F13" s="194">
        <v>43976.700023148151</v>
      </c>
      <c r="G13" s="194">
        <v>44894</v>
      </c>
      <c r="H13" s="192" t="s">
        <v>158</v>
      </c>
      <c r="I13" s="195">
        <v>112860</v>
      </c>
      <c r="J13" s="196">
        <v>99068.34</v>
      </c>
      <c r="K13" s="195">
        <v>100054.7529645202</v>
      </c>
      <c r="L13" s="195">
        <v>112860</v>
      </c>
      <c r="M13" s="197">
        <v>0.88653865820099997</v>
      </c>
      <c r="N13" s="197">
        <v>5.6609743329000004</v>
      </c>
      <c r="O13" s="192" t="s">
        <v>71</v>
      </c>
      <c r="P13" s="198">
        <v>0.14367887739999999</v>
      </c>
      <c r="Q13" s="199"/>
      <c r="R13" s="125"/>
    </row>
    <row r="14" spans="1:18" x14ac:dyDescent="0.25">
      <c r="B14" s="98" t="s">
        <v>98</v>
      </c>
      <c r="C14" s="192" t="s">
        <v>220</v>
      </c>
      <c r="D14" s="193" t="s">
        <v>69</v>
      </c>
      <c r="E14" s="192" t="s">
        <v>70</v>
      </c>
      <c r="F14" s="194">
        <v>44585.706157407411</v>
      </c>
      <c r="G14" s="194">
        <v>48156</v>
      </c>
      <c r="H14" s="192" t="s">
        <v>158</v>
      </c>
      <c r="I14" s="195">
        <v>1498630</v>
      </c>
      <c r="J14" s="196">
        <v>1009452.02</v>
      </c>
      <c r="K14" s="195">
        <v>1006022.0771680486</v>
      </c>
      <c r="L14" s="195">
        <v>1498630</v>
      </c>
      <c r="M14" s="197">
        <v>0.67129450042200001</v>
      </c>
      <c r="N14" s="197">
        <v>5.0944297949999999</v>
      </c>
      <c r="O14" s="192" t="s">
        <v>71</v>
      </c>
      <c r="P14" s="198">
        <v>1.4446502384</v>
      </c>
      <c r="Q14" s="199"/>
      <c r="R14" s="125"/>
    </row>
    <row r="15" spans="1:18" x14ac:dyDescent="0.25">
      <c r="B15" s="98" t="s">
        <v>68</v>
      </c>
      <c r="C15" s="192" t="s">
        <v>220</v>
      </c>
      <c r="D15" s="193" t="s">
        <v>69</v>
      </c>
      <c r="E15" s="192" t="s">
        <v>70</v>
      </c>
      <c r="F15" s="194">
        <v>44026.602685185186</v>
      </c>
      <c r="G15" s="194">
        <v>44894</v>
      </c>
      <c r="H15" s="192" t="s">
        <v>158</v>
      </c>
      <c r="I15" s="195">
        <v>112049</v>
      </c>
      <c r="J15" s="196">
        <v>101284.37</v>
      </c>
      <c r="K15" s="195">
        <v>100720.68372025171</v>
      </c>
      <c r="L15" s="195">
        <v>112049</v>
      </c>
      <c r="M15" s="197">
        <v>0.89889855081500003</v>
      </c>
      <c r="N15" s="197">
        <v>4.5939816005000003</v>
      </c>
      <c r="O15" s="192" t="s">
        <v>71</v>
      </c>
      <c r="P15" s="198">
        <v>0.14463515569999999</v>
      </c>
      <c r="Q15" s="199"/>
      <c r="R15" s="125"/>
    </row>
    <row r="16" spans="1:18" x14ac:dyDescent="0.25">
      <c r="B16" s="98" t="s">
        <v>98</v>
      </c>
      <c r="C16" s="192" t="s">
        <v>220</v>
      </c>
      <c r="D16" s="193" t="s">
        <v>69</v>
      </c>
      <c r="E16" s="192" t="s">
        <v>70</v>
      </c>
      <c r="F16" s="194">
        <v>43857.543749999997</v>
      </c>
      <c r="G16" s="194">
        <v>45036</v>
      </c>
      <c r="H16" s="192" t="s">
        <v>158</v>
      </c>
      <c r="I16" s="195">
        <v>356898.08</v>
      </c>
      <c r="J16" s="196">
        <v>305175.46000000002</v>
      </c>
      <c r="K16" s="195">
        <v>308066.65525650763</v>
      </c>
      <c r="L16" s="195">
        <v>356898.08</v>
      </c>
      <c r="M16" s="197">
        <v>0.86317823636500002</v>
      </c>
      <c r="N16" s="197">
        <v>5.3542421108999996</v>
      </c>
      <c r="O16" s="192" t="s">
        <v>71</v>
      </c>
      <c r="P16" s="198">
        <v>0.44238449340000002</v>
      </c>
      <c r="Q16" s="199"/>
      <c r="R16" s="125"/>
    </row>
    <row r="17" spans="2:18" x14ac:dyDescent="0.25">
      <c r="B17" s="98" t="s">
        <v>98</v>
      </c>
      <c r="C17" s="192" t="s">
        <v>220</v>
      </c>
      <c r="D17" s="193" t="s">
        <v>69</v>
      </c>
      <c r="E17" s="192" t="s">
        <v>70</v>
      </c>
      <c r="F17" s="194">
        <v>44636.613252314812</v>
      </c>
      <c r="G17" s="194">
        <v>45155</v>
      </c>
      <c r="H17" s="192" t="s">
        <v>158</v>
      </c>
      <c r="I17" s="195">
        <v>7628.26</v>
      </c>
      <c r="J17" s="196">
        <v>7031.06</v>
      </c>
      <c r="K17" s="195">
        <v>7048.2798044286001</v>
      </c>
      <c r="L17" s="195">
        <v>7628.26</v>
      </c>
      <c r="M17" s="197">
        <v>0.92396952967400003</v>
      </c>
      <c r="N17" s="197">
        <v>6.1346951127000002</v>
      </c>
      <c r="O17" s="192" t="s">
        <v>71</v>
      </c>
      <c r="P17" s="198">
        <v>1.01213476E-2</v>
      </c>
      <c r="Q17" s="199"/>
      <c r="R17" s="125"/>
    </row>
    <row r="18" spans="2:18" x14ac:dyDescent="0.25">
      <c r="B18" s="98" t="s">
        <v>98</v>
      </c>
      <c r="C18" s="192" t="s">
        <v>220</v>
      </c>
      <c r="D18" s="193" t="s">
        <v>69</v>
      </c>
      <c r="E18" s="192" t="s">
        <v>70</v>
      </c>
      <c r="F18" s="194">
        <v>44375.683194444442</v>
      </c>
      <c r="G18" s="194">
        <v>45768</v>
      </c>
      <c r="H18" s="192" t="s">
        <v>158</v>
      </c>
      <c r="I18" s="195">
        <v>12792.32</v>
      </c>
      <c r="J18" s="196">
        <v>10120.83</v>
      </c>
      <c r="K18" s="195">
        <v>10126.532428689001</v>
      </c>
      <c r="L18" s="195">
        <v>12792.32</v>
      </c>
      <c r="M18" s="197">
        <v>0.79161031217900002</v>
      </c>
      <c r="N18" s="197">
        <v>7.1850588917999998</v>
      </c>
      <c r="O18" s="192" t="s">
        <v>71</v>
      </c>
      <c r="P18" s="198">
        <v>1.4541726099999999E-2</v>
      </c>
      <c r="Q18" s="199"/>
      <c r="R18" s="125"/>
    </row>
    <row r="19" spans="2:18" x14ac:dyDescent="0.25">
      <c r="B19" s="98" t="s">
        <v>68</v>
      </c>
      <c r="C19" s="192" t="s">
        <v>220</v>
      </c>
      <c r="D19" s="193" t="s">
        <v>69</v>
      </c>
      <c r="E19" s="192" t="s">
        <v>70</v>
      </c>
      <c r="F19" s="194">
        <v>43976.700462962966</v>
      </c>
      <c r="G19" s="194">
        <v>44894</v>
      </c>
      <c r="H19" s="192" t="s">
        <v>158</v>
      </c>
      <c r="I19" s="195">
        <v>112860</v>
      </c>
      <c r="J19" s="196">
        <v>99068.34</v>
      </c>
      <c r="K19" s="195">
        <v>100054.7529645202</v>
      </c>
      <c r="L19" s="195">
        <v>112860</v>
      </c>
      <c r="M19" s="197">
        <v>0.88653865820099997</v>
      </c>
      <c r="N19" s="197">
        <v>5.6609743329000004</v>
      </c>
      <c r="O19" s="192" t="s">
        <v>71</v>
      </c>
      <c r="P19" s="198">
        <v>0.14367887739999999</v>
      </c>
      <c r="Q19" s="199"/>
      <c r="R19" s="125"/>
    </row>
    <row r="20" spans="2:18" x14ac:dyDescent="0.25">
      <c r="B20" s="98" t="s">
        <v>98</v>
      </c>
      <c r="C20" s="192" t="s">
        <v>220</v>
      </c>
      <c r="D20" s="193" t="s">
        <v>69</v>
      </c>
      <c r="E20" s="192" t="s">
        <v>70</v>
      </c>
      <c r="F20" s="194">
        <v>44585.708923611113</v>
      </c>
      <c r="G20" s="194">
        <v>48156</v>
      </c>
      <c r="H20" s="192" t="s">
        <v>158</v>
      </c>
      <c r="I20" s="195">
        <v>1498630</v>
      </c>
      <c r="J20" s="196">
        <v>1009452.02</v>
      </c>
      <c r="K20" s="195">
        <v>1006022.0771680486</v>
      </c>
      <c r="L20" s="195">
        <v>1498630</v>
      </c>
      <c r="M20" s="197">
        <v>0.67129450042200001</v>
      </c>
      <c r="N20" s="197">
        <v>5.0944297949999999</v>
      </c>
      <c r="O20" s="192" t="s">
        <v>71</v>
      </c>
      <c r="P20" s="198">
        <v>1.4446502384</v>
      </c>
      <c r="Q20" s="199"/>
      <c r="R20" s="125"/>
    </row>
    <row r="21" spans="2:18" x14ac:dyDescent="0.25">
      <c r="B21" s="98" t="s">
        <v>68</v>
      </c>
      <c r="C21" s="192" t="s">
        <v>220</v>
      </c>
      <c r="D21" s="193" t="s">
        <v>69</v>
      </c>
      <c r="E21" s="192" t="s">
        <v>70</v>
      </c>
      <c r="F21" s="194">
        <v>44035.54755787037</v>
      </c>
      <c r="G21" s="194">
        <v>44894</v>
      </c>
      <c r="H21" s="192" t="s">
        <v>158</v>
      </c>
      <c r="I21" s="195">
        <v>112052</v>
      </c>
      <c r="J21" s="196">
        <v>101404.59</v>
      </c>
      <c r="K21" s="195">
        <v>100722.1338416878</v>
      </c>
      <c r="L21" s="195">
        <v>112052</v>
      </c>
      <c r="M21" s="197">
        <v>0.89888742585299997</v>
      </c>
      <c r="N21" s="197">
        <v>4.5916776953999996</v>
      </c>
      <c r="O21" s="192" t="s">
        <v>71</v>
      </c>
      <c r="P21" s="198">
        <v>0.14463723810000001</v>
      </c>
      <c r="Q21" s="199"/>
      <c r="R21" s="125"/>
    </row>
    <row r="22" spans="2:18" x14ac:dyDescent="0.25">
      <c r="B22" s="98" t="s">
        <v>68</v>
      </c>
      <c r="C22" s="192" t="s">
        <v>220</v>
      </c>
      <c r="D22" s="193" t="s">
        <v>69</v>
      </c>
      <c r="E22" s="192" t="s">
        <v>70</v>
      </c>
      <c r="F22" s="194">
        <v>43976.698634259257</v>
      </c>
      <c r="G22" s="194">
        <v>44894</v>
      </c>
      <c r="H22" s="192" t="s">
        <v>158</v>
      </c>
      <c r="I22" s="195">
        <v>112860</v>
      </c>
      <c r="J22" s="196">
        <v>99068.34</v>
      </c>
      <c r="K22" s="195">
        <v>100054.7529645202</v>
      </c>
      <c r="L22" s="195">
        <v>112860</v>
      </c>
      <c r="M22" s="197">
        <v>0.88653865820099997</v>
      </c>
      <c r="N22" s="197">
        <v>5.6609743329000004</v>
      </c>
      <c r="O22" s="192" t="s">
        <v>71</v>
      </c>
      <c r="P22" s="198">
        <v>0.14367887739999999</v>
      </c>
      <c r="Q22" s="199"/>
      <c r="R22" s="125"/>
    </row>
    <row r="23" spans="2:18" x14ac:dyDescent="0.25">
      <c r="B23" s="98" t="s">
        <v>98</v>
      </c>
      <c r="C23" s="192" t="s">
        <v>220</v>
      </c>
      <c r="D23" s="193" t="s">
        <v>69</v>
      </c>
      <c r="E23" s="192" t="s">
        <v>70</v>
      </c>
      <c r="F23" s="194">
        <v>44557.700462962966</v>
      </c>
      <c r="G23" s="194">
        <v>45036</v>
      </c>
      <c r="H23" s="192" t="s">
        <v>158</v>
      </c>
      <c r="I23" s="195">
        <v>386115.28</v>
      </c>
      <c r="J23" s="196">
        <v>361450.04</v>
      </c>
      <c r="K23" s="195">
        <v>361603.89741505618</v>
      </c>
      <c r="L23" s="195">
        <v>386115.28</v>
      </c>
      <c r="M23" s="197">
        <v>0.93651796793700004</v>
      </c>
      <c r="N23" s="197">
        <v>5.3530043409000001</v>
      </c>
      <c r="O23" s="192" t="s">
        <v>71</v>
      </c>
      <c r="P23" s="198">
        <v>0.51926410810000001</v>
      </c>
      <c r="Q23" s="199"/>
      <c r="R23" s="125"/>
    </row>
    <row r="24" spans="2:18" x14ac:dyDescent="0.25">
      <c r="B24" s="98" t="s">
        <v>68</v>
      </c>
      <c r="C24" s="192" t="s">
        <v>220</v>
      </c>
      <c r="D24" s="193" t="s">
        <v>69</v>
      </c>
      <c r="E24" s="192" t="s">
        <v>70</v>
      </c>
      <c r="F24" s="194">
        <v>44026.601446759261</v>
      </c>
      <c r="G24" s="194">
        <v>44894</v>
      </c>
      <c r="H24" s="192" t="s">
        <v>158</v>
      </c>
      <c r="I24" s="195">
        <v>112049</v>
      </c>
      <c r="J24" s="196">
        <v>101284.37</v>
      </c>
      <c r="K24" s="195">
        <v>100720.68372025171</v>
      </c>
      <c r="L24" s="195">
        <v>112049</v>
      </c>
      <c r="M24" s="197">
        <v>0.89889855081500003</v>
      </c>
      <c r="N24" s="197">
        <v>4.5939816005000003</v>
      </c>
      <c r="O24" s="192" t="s">
        <v>71</v>
      </c>
      <c r="P24" s="198">
        <v>0.14463515569999999</v>
      </c>
      <c r="Q24" s="199"/>
      <c r="R24" s="125"/>
    </row>
    <row r="25" spans="2:18" x14ac:dyDescent="0.25">
      <c r="B25" s="106" t="s">
        <v>98</v>
      </c>
      <c r="C25" s="200" t="s">
        <v>220</v>
      </c>
      <c r="D25" s="200" t="s">
        <v>69</v>
      </c>
      <c r="E25" s="200" t="s">
        <v>70</v>
      </c>
      <c r="F25" s="200">
        <v>44585.709606481483</v>
      </c>
      <c r="G25" s="200">
        <v>48156</v>
      </c>
      <c r="H25" s="200" t="s">
        <v>158</v>
      </c>
      <c r="I25" s="201">
        <v>749315.2</v>
      </c>
      <c r="J25" s="202">
        <v>504726.04</v>
      </c>
      <c r="K25" s="203">
        <v>503011.0418636793</v>
      </c>
      <c r="L25" s="201">
        <v>749315.2</v>
      </c>
      <c r="M25" s="199">
        <v>0.67129432562400004</v>
      </c>
      <c r="N25" s="199">
        <v>5.0944339343999996</v>
      </c>
      <c r="O25" s="199" t="s">
        <v>71</v>
      </c>
      <c r="P25" s="204">
        <v>0.72232512390000003</v>
      </c>
      <c r="Q25" s="205"/>
      <c r="R25" s="125"/>
    </row>
    <row r="26" spans="2:18" x14ac:dyDescent="0.25">
      <c r="B26" s="98" t="s">
        <v>98</v>
      </c>
      <c r="C26" s="192" t="s">
        <v>220</v>
      </c>
      <c r="D26" s="193" t="s">
        <v>69</v>
      </c>
      <c r="E26" s="192" t="s">
        <v>70</v>
      </c>
      <c r="F26" s="194">
        <v>44160.676516203705</v>
      </c>
      <c r="G26" s="194">
        <v>45036</v>
      </c>
      <c r="H26" s="192" t="s">
        <v>158</v>
      </c>
      <c r="I26" s="195">
        <v>5654.5</v>
      </c>
      <c r="J26" s="196">
        <v>5024.46</v>
      </c>
      <c r="K26" s="195">
        <v>5050.3140636906001</v>
      </c>
      <c r="L26" s="195">
        <v>5654.5</v>
      </c>
      <c r="M26" s="197">
        <v>0.893149538189</v>
      </c>
      <c r="N26" s="197">
        <v>5.3538764422999998</v>
      </c>
      <c r="O26" s="192" t="s">
        <v>71</v>
      </c>
      <c r="P26" s="198">
        <v>7.2522636999999999E-3</v>
      </c>
      <c r="Q26" s="199"/>
      <c r="R26" s="130"/>
    </row>
    <row r="27" spans="2:18" x14ac:dyDescent="0.25">
      <c r="B27" s="98" t="s">
        <v>68</v>
      </c>
      <c r="C27" s="192" t="s">
        <v>220</v>
      </c>
      <c r="D27" s="193" t="s">
        <v>69</v>
      </c>
      <c r="E27" s="192" t="s">
        <v>70</v>
      </c>
      <c r="F27" s="194">
        <v>43976.699282407404</v>
      </c>
      <c r="G27" s="194">
        <v>44894</v>
      </c>
      <c r="H27" s="192" t="s">
        <v>158</v>
      </c>
      <c r="I27" s="195">
        <v>112860</v>
      </c>
      <c r="J27" s="196">
        <v>99068.34</v>
      </c>
      <c r="K27" s="195">
        <v>100054.7529645202</v>
      </c>
      <c r="L27" s="195">
        <v>112860</v>
      </c>
      <c r="M27" s="197">
        <v>0.88653865820099997</v>
      </c>
      <c r="N27" s="197">
        <v>5.6609743329000004</v>
      </c>
      <c r="O27" s="192" t="s">
        <v>71</v>
      </c>
      <c r="P27" s="198">
        <v>0.14367887739999999</v>
      </c>
      <c r="Q27" s="199"/>
      <c r="R27" s="125"/>
    </row>
    <row r="28" spans="2:18" x14ac:dyDescent="0.25">
      <c r="B28" s="98"/>
      <c r="C28" s="192" t="s">
        <v>221</v>
      </c>
      <c r="D28" s="193"/>
      <c r="E28" s="192"/>
      <c r="F28" s="194"/>
      <c r="G28" s="194"/>
      <c r="H28" s="192"/>
      <c r="I28" s="195">
        <v>5691447.0099999998</v>
      </c>
      <c r="J28" s="196">
        <v>4270718.4000000004</v>
      </c>
      <c r="K28" s="195">
        <v>4267603.1711791009</v>
      </c>
      <c r="L28" s="195">
        <v>5691447.0099999998</v>
      </c>
      <c r="M28" s="197"/>
      <c r="N28" s="197"/>
      <c r="O28" s="192"/>
      <c r="P28" s="198">
        <v>6.1282889097999993</v>
      </c>
      <c r="Q28" s="199"/>
      <c r="R28" s="125"/>
    </row>
    <row r="29" spans="2:18" x14ac:dyDescent="0.25">
      <c r="B29" s="98" t="s">
        <v>68</v>
      </c>
      <c r="C29" s="192" t="s">
        <v>222</v>
      </c>
      <c r="D29" s="193" t="s">
        <v>69</v>
      </c>
      <c r="E29" s="192" t="s">
        <v>70</v>
      </c>
      <c r="F29" s="194">
        <v>44305.441759259258</v>
      </c>
      <c r="G29" s="194">
        <v>45086</v>
      </c>
      <c r="H29" s="192" t="s">
        <v>158</v>
      </c>
      <c r="I29" s="195">
        <v>55643.83</v>
      </c>
      <c r="J29" s="196">
        <v>50293.43</v>
      </c>
      <c r="K29" s="195">
        <v>50143.132864813299</v>
      </c>
      <c r="L29" s="195">
        <v>55643.83</v>
      </c>
      <c r="M29" s="197">
        <v>0.90114452698199998</v>
      </c>
      <c r="N29" s="197">
        <v>5.0945336913999997</v>
      </c>
      <c r="O29" s="192" t="s">
        <v>71</v>
      </c>
      <c r="P29" s="198">
        <v>7.2005665199999999E-2</v>
      </c>
      <c r="Q29" s="199"/>
      <c r="R29" s="125"/>
    </row>
    <row r="30" spans="2:18" x14ac:dyDescent="0.25">
      <c r="B30" s="98" t="s">
        <v>68</v>
      </c>
      <c r="C30" s="192" t="s">
        <v>222</v>
      </c>
      <c r="D30" s="193" t="s">
        <v>69</v>
      </c>
      <c r="E30" s="192" t="s">
        <v>70</v>
      </c>
      <c r="F30" s="194">
        <v>44161.417939814812</v>
      </c>
      <c r="G30" s="194">
        <v>45086</v>
      </c>
      <c r="H30" s="192" t="s">
        <v>158</v>
      </c>
      <c r="I30" s="195">
        <v>56904.11</v>
      </c>
      <c r="J30" s="196">
        <v>50567.99</v>
      </c>
      <c r="K30" s="195">
        <v>50143.1334058477</v>
      </c>
      <c r="L30" s="195">
        <v>56904.11</v>
      </c>
      <c r="M30" s="197">
        <v>0.88118649787900005</v>
      </c>
      <c r="N30" s="197">
        <v>5.0945327149999997</v>
      </c>
      <c r="O30" s="192" t="s">
        <v>71</v>
      </c>
      <c r="P30" s="198">
        <v>7.2005665999999996E-2</v>
      </c>
      <c r="Q30" s="199"/>
      <c r="R30" s="125"/>
    </row>
    <row r="31" spans="2:18" x14ac:dyDescent="0.25">
      <c r="B31" s="98" t="s">
        <v>68</v>
      </c>
      <c r="C31" s="192" t="s">
        <v>222</v>
      </c>
      <c r="D31" s="193" t="s">
        <v>69</v>
      </c>
      <c r="E31" s="192" t="s">
        <v>70</v>
      </c>
      <c r="F31" s="194">
        <v>44439.423194444447</v>
      </c>
      <c r="G31" s="194">
        <v>45103</v>
      </c>
      <c r="H31" s="192" t="s">
        <v>158</v>
      </c>
      <c r="I31" s="195">
        <v>221150.67</v>
      </c>
      <c r="J31" s="196">
        <v>211045.12</v>
      </c>
      <c r="K31" s="195">
        <v>209378.75467512809</v>
      </c>
      <c r="L31" s="195">
        <v>221150.67</v>
      </c>
      <c r="M31" s="197">
        <v>0.94676970535600002</v>
      </c>
      <c r="N31" s="197">
        <v>2.7206539167999999</v>
      </c>
      <c r="O31" s="192" t="s">
        <v>71</v>
      </c>
      <c r="P31" s="198">
        <v>0.3006684194</v>
      </c>
      <c r="Q31" s="199"/>
      <c r="R31" s="125"/>
    </row>
    <row r="32" spans="2:18" x14ac:dyDescent="0.25">
      <c r="B32" s="98" t="s">
        <v>68</v>
      </c>
      <c r="C32" s="192" t="s">
        <v>222</v>
      </c>
      <c r="D32" s="193" t="s">
        <v>69</v>
      </c>
      <c r="E32" s="192" t="s">
        <v>70</v>
      </c>
      <c r="F32" s="194">
        <v>44285.417812500003</v>
      </c>
      <c r="G32" s="194">
        <v>45086</v>
      </c>
      <c r="H32" s="192" t="s">
        <v>158</v>
      </c>
      <c r="I32" s="195">
        <v>55643.83</v>
      </c>
      <c r="J32" s="196">
        <v>50156.68</v>
      </c>
      <c r="K32" s="195">
        <v>50143.130342367003</v>
      </c>
      <c r="L32" s="195">
        <v>55643.83</v>
      </c>
      <c r="M32" s="197">
        <v>0.90114448165000005</v>
      </c>
      <c r="N32" s="197">
        <v>5.0945382436999997</v>
      </c>
      <c r="O32" s="192" t="s">
        <v>71</v>
      </c>
      <c r="P32" s="198">
        <v>7.2005661600000007E-2</v>
      </c>
      <c r="Q32" s="199"/>
      <c r="R32" s="125"/>
    </row>
    <row r="33" spans="2:18" x14ac:dyDescent="0.25">
      <c r="B33" s="98" t="s">
        <v>98</v>
      </c>
      <c r="C33" s="192" t="s">
        <v>222</v>
      </c>
      <c r="D33" s="193" t="s">
        <v>69</v>
      </c>
      <c r="E33" s="192" t="s">
        <v>70</v>
      </c>
      <c r="F33" s="194">
        <v>44636.630381944444</v>
      </c>
      <c r="G33" s="194">
        <v>46689</v>
      </c>
      <c r="H33" s="192" t="s">
        <v>158</v>
      </c>
      <c r="I33" s="195">
        <v>6802.48</v>
      </c>
      <c r="J33" s="196">
        <v>5115.0600000000004</v>
      </c>
      <c r="K33" s="195">
        <v>5127.5188285024997</v>
      </c>
      <c r="L33" s="195">
        <v>6802.48</v>
      </c>
      <c r="M33" s="197">
        <v>0.75377198146900004</v>
      </c>
      <c r="N33" s="197">
        <v>6.0881767421999999</v>
      </c>
      <c r="O33" s="192" t="s">
        <v>71</v>
      </c>
      <c r="P33" s="198">
        <v>7.3631299999999998E-3</v>
      </c>
      <c r="Q33" s="199"/>
      <c r="R33" s="125"/>
    </row>
    <row r="34" spans="2:18" x14ac:dyDescent="0.25">
      <c r="B34" s="98" t="s">
        <v>68</v>
      </c>
      <c r="C34" s="192" t="s">
        <v>222</v>
      </c>
      <c r="D34" s="193" t="s">
        <v>69</v>
      </c>
      <c r="E34" s="192" t="s">
        <v>70</v>
      </c>
      <c r="F34" s="194">
        <v>44333.637928240743</v>
      </c>
      <c r="G34" s="194">
        <v>45086</v>
      </c>
      <c r="H34" s="192" t="s">
        <v>158</v>
      </c>
      <c r="I34" s="195">
        <v>55643.83</v>
      </c>
      <c r="J34" s="196">
        <v>50485.5</v>
      </c>
      <c r="K34" s="195">
        <v>50143.131705271902</v>
      </c>
      <c r="L34" s="195">
        <v>55643.83</v>
      </c>
      <c r="M34" s="197">
        <v>0.90114450614300001</v>
      </c>
      <c r="N34" s="197">
        <v>5.0945357840999996</v>
      </c>
      <c r="O34" s="192" t="s">
        <v>71</v>
      </c>
      <c r="P34" s="198">
        <v>7.2005663499999997E-2</v>
      </c>
      <c r="Q34" s="199"/>
      <c r="R34" s="125"/>
    </row>
    <row r="35" spans="2:18" x14ac:dyDescent="0.25">
      <c r="B35" s="98" t="s">
        <v>68</v>
      </c>
      <c r="C35" s="192" t="s">
        <v>222</v>
      </c>
      <c r="D35" s="193" t="s">
        <v>69</v>
      </c>
      <c r="E35" s="192" t="s">
        <v>70</v>
      </c>
      <c r="F35" s="194">
        <v>44161.418310185189</v>
      </c>
      <c r="G35" s="194">
        <v>45086</v>
      </c>
      <c r="H35" s="192" t="s">
        <v>158</v>
      </c>
      <c r="I35" s="195">
        <v>56904.11</v>
      </c>
      <c r="J35" s="196">
        <v>50567.99</v>
      </c>
      <c r="K35" s="195">
        <v>50143.1334058477</v>
      </c>
      <c r="L35" s="195">
        <v>56904.11</v>
      </c>
      <c r="M35" s="197">
        <v>0.88118649787900005</v>
      </c>
      <c r="N35" s="197">
        <v>5.0945327149999997</v>
      </c>
      <c r="O35" s="192" t="s">
        <v>71</v>
      </c>
      <c r="P35" s="198">
        <v>7.2005665999999996E-2</v>
      </c>
      <c r="Q35" s="199"/>
      <c r="R35" s="125"/>
    </row>
    <row r="36" spans="2:18" x14ac:dyDescent="0.25">
      <c r="B36" s="98" t="s">
        <v>68</v>
      </c>
      <c r="C36" s="192" t="s">
        <v>222</v>
      </c>
      <c r="D36" s="193" t="s">
        <v>69</v>
      </c>
      <c r="E36" s="192" t="s">
        <v>70</v>
      </c>
      <c r="F36" s="194">
        <v>44439.426238425927</v>
      </c>
      <c r="G36" s="194">
        <v>45103</v>
      </c>
      <c r="H36" s="192" t="s">
        <v>158</v>
      </c>
      <c r="I36" s="195">
        <v>221150.67</v>
      </c>
      <c r="J36" s="196">
        <v>211045.12</v>
      </c>
      <c r="K36" s="195">
        <v>209378.75467512809</v>
      </c>
      <c r="L36" s="195">
        <v>221150.67</v>
      </c>
      <c r="M36" s="197">
        <v>0.94676970535600002</v>
      </c>
      <c r="N36" s="197">
        <v>2.7206539167999999</v>
      </c>
      <c r="O36" s="192" t="s">
        <v>71</v>
      </c>
      <c r="P36" s="198">
        <v>0.3006684194</v>
      </c>
      <c r="Q36" s="199"/>
      <c r="R36" s="125"/>
    </row>
    <row r="37" spans="2:18" x14ac:dyDescent="0.25">
      <c r="B37" s="98" t="s">
        <v>68</v>
      </c>
      <c r="C37" s="192" t="s">
        <v>222</v>
      </c>
      <c r="D37" s="193" t="s">
        <v>69</v>
      </c>
      <c r="E37" s="192" t="s">
        <v>70</v>
      </c>
      <c r="F37" s="194">
        <v>44295.523541666669</v>
      </c>
      <c r="G37" s="194">
        <v>45086</v>
      </c>
      <c r="H37" s="192" t="s">
        <v>158</v>
      </c>
      <c r="I37" s="195">
        <v>55643.83</v>
      </c>
      <c r="J37" s="196">
        <v>50225.01</v>
      </c>
      <c r="K37" s="195">
        <v>50143.132864813299</v>
      </c>
      <c r="L37" s="195">
        <v>55643.83</v>
      </c>
      <c r="M37" s="197">
        <v>0.90114452698199998</v>
      </c>
      <c r="N37" s="197">
        <v>5.0945336913999997</v>
      </c>
      <c r="O37" s="192" t="s">
        <v>71</v>
      </c>
      <c r="P37" s="198">
        <v>7.2005665199999999E-2</v>
      </c>
      <c r="Q37" s="199"/>
      <c r="R37" s="125"/>
    </row>
    <row r="38" spans="2:18" x14ac:dyDescent="0.25">
      <c r="B38" s="98" t="s">
        <v>68</v>
      </c>
      <c r="C38" s="192" t="s">
        <v>222</v>
      </c>
      <c r="D38" s="193" t="s">
        <v>69</v>
      </c>
      <c r="E38" s="192" t="s">
        <v>70</v>
      </c>
      <c r="F38" s="194">
        <v>44340.617858796293</v>
      </c>
      <c r="G38" s="194">
        <v>45086</v>
      </c>
      <c r="H38" s="192" t="s">
        <v>158</v>
      </c>
      <c r="I38" s="195">
        <v>55643.83</v>
      </c>
      <c r="J38" s="196">
        <v>50533.64</v>
      </c>
      <c r="K38" s="195">
        <v>50143.130220099498</v>
      </c>
      <c r="L38" s="195">
        <v>55643.83</v>
      </c>
      <c r="M38" s="197">
        <v>0.90114447945300002</v>
      </c>
      <c r="N38" s="197">
        <v>5.0945384644000002</v>
      </c>
      <c r="O38" s="192" t="s">
        <v>71</v>
      </c>
      <c r="P38" s="198">
        <v>7.2005661400000004E-2</v>
      </c>
      <c r="Q38" s="199"/>
      <c r="R38" s="125"/>
    </row>
    <row r="39" spans="2:18" x14ac:dyDescent="0.25">
      <c r="B39" s="98" t="s">
        <v>68</v>
      </c>
      <c r="C39" s="192" t="s">
        <v>222</v>
      </c>
      <c r="D39" s="193" t="s">
        <v>69</v>
      </c>
      <c r="E39" s="192" t="s">
        <v>70</v>
      </c>
      <c r="F39" s="194">
        <v>44165.409363425926</v>
      </c>
      <c r="G39" s="194">
        <v>45086</v>
      </c>
      <c r="H39" s="192" t="s">
        <v>158</v>
      </c>
      <c r="I39" s="195">
        <v>56904.11</v>
      </c>
      <c r="J39" s="196">
        <v>50595.51</v>
      </c>
      <c r="K39" s="195">
        <v>50143.131339625099</v>
      </c>
      <c r="L39" s="195">
        <v>56904.11</v>
      </c>
      <c r="M39" s="197">
        <v>0.88118646156900005</v>
      </c>
      <c r="N39" s="197">
        <v>5.0945364440000001</v>
      </c>
      <c r="O39" s="192" t="s">
        <v>71</v>
      </c>
      <c r="P39" s="198">
        <v>7.2005662999999998E-2</v>
      </c>
      <c r="Q39" s="199"/>
      <c r="R39" s="125"/>
    </row>
    <row r="40" spans="2:18" x14ac:dyDescent="0.25">
      <c r="B40" s="98" t="s">
        <v>68</v>
      </c>
      <c r="C40" s="192" t="s">
        <v>222</v>
      </c>
      <c r="D40" s="193" t="s">
        <v>69</v>
      </c>
      <c r="E40" s="192" t="s">
        <v>70</v>
      </c>
      <c r="F40" s="194">
        <v>44439.426261574074</v>
      </c>
      <c r="G40" s="194">
        <v>45103</v>
      </c>
      <c r="H40" s="192" t="s">
        <v>158</v>
      </c>
      <c r="I40" s="195">
        <v>221150.67</v>
      </c>
      <c r="J40" s="196">
        <v>211045.12</v>
      </c>
      <c r="K40" s="195">
        <v>209378.75467512809</v>
      </c>
      <c r="L40" s="195">
        <v>221150.67</v>
      </c>
      <c r="M40" s="197">
        <v>0.94676970535600002</v>
      </c>
      <c r="N40" s="197">
        <v>2.7206539167999999</v>
      </c>
      <c r="O40" s="192" t="s">
        <v>71</v>
      </c>
      <c r="P40" s="198">
        <v>0.3006684194</v>
      </c>
      <c r="Q40" s="199"/>
      <c r="R40" s="125"/>
    </row>
    <row r="41" spans="2:18" x14ac:dyDescent="0.25">
      <c r="B41" s="98" t="s">
        <v>68</v>
      </c>
      <c r="C41" s="192" t="s">
        <v>222</v>
      </c>
      <c r="D41" s="193" t="s">
        <v>69</v>
      </c>
      <c r="E41" s="192" t="s">
        <v>70</v>
      </c>
      <c r="F41" s="194">
        <v>44299.463055555556</v>
      </c>
      <c r="G41" s="194">
        <v>45086</v>
      </c>
      <c r="H41" s="192" t="s">
        <v>158</v>
      </c>
      <c r="I41" s="195">
        <v>55643.83</v>
      </c>
      <c r="J41" s="196">
        <v>50252.36</v>
      </c>
      <c r="K41" s="195">
        <v>50143.132864813299</v>
      </c>
      <c r="L41" s="195">
        <v>55643.83</v>
      </c>
      <c r="M41" s="197">
        <v>0.90114452698199998</v>
      </c>
      <c r="N41" s="197">
        <v>5.0945336913999997</v>
      </c>
      <c r="O41" s="192" t="s">
        <v>71</v>
      </c>
      <c r="P41" s="198">
        <v>7.2005665199999999E-2</v>
      </c>
      <c r="Q41" s="199"/>
      <c r="R41" s="125"/>
    </row>
    <row r="42" spans="2:18" x14ac:dyDescent="0.25">
      <c r="B42" s="98" t="s">
        <v>98</v>
      </c>
      <c r="C42" s="192" t="s">
        <v>222</v>
      </c>
      <c r="D42" s="193" t="s">
        <v>69</v>
      </c>
      <c r="E42" s="192" t="s">
        <v>70</v>
      </c>
      <c r="F42" s="194">
        <v>43529.479733796295</v>
      </c>
      <c r="G42" s="194">
        <v>45595</v>
      </c>
      <c r="H42" s="192" t="s">
        <v>158</v>
      </c>
      <c r="I42" s="195">
        <v>2660.31</v>
      </c>
      <c r="J42" s="196">
        <v>2037.69</v>
      </c>
      <c r="K42" s="195">
        <v>2046.6822986234999</v>
      </c>
      <c r="L42" s="195">
        <v>2660.31</v>
      </c>
      <c r="M42" s="197">
        <v>0.76933977567400003</v>
      </c>
      <c r="N42" s="197">
        <v>5.5739870754999998</v>
      </c>
      <c r="O42" s="192" t="s">
        <v>71</v>
      </c>
      <c r="P42" s="198">
        <v>2.9390408999999998E-3</v>
      </c>
      <c r="Q42" s="199"/>
      <c r="R42" s="125"/>
    </row>
    <row r="43" spans="2:18" x14ac:dyDescent="0.25">
      <c r="B43" s="106" t="s">
        <v>68</v>
      </c>
      <c r="C43" s="200" t="s">
        <v>222</v>
      </c>
      <c r="D43" s="200" t="s">
        <v>69</v>
      </c>
      <c r="E43" s="200" t="s">
        <v>70</v>
      </c>
      <c r="F43" s="200">
        <v>44349.639247685183</v>
      </c>
      <c r="G43" s="200">
        <v>45086</v>
      </c>
      <c r="H43" s="200" t="s">
        <v>158</v>
      </c>
      <c r="I43" s="201">
        <v>55643.83</v>
      </c>
      <c r="J43" s="202">
        <v>50595.57</v>
      </c>
      <c r="K43" s="203">
        <v>50143.132864813299</v>
      </c>
      <c r="L43" s="201">
        <v>55643.83</v>
      </c>
      <c r="M43" s="199">
        <v>0.90114452698199998</v>
      </c>
      <c r="N43" s="199">
        <v>5.0945336913999997</v>
      </c>
      <c r="O43" s="199" t="s">
        <v>71</v>
      </c>
      <c r="P43" s="204">
        <v>7.2005665199999999E-2</v>
      </c>
      <c r="Q43" s="205"/>
      <c r="R43" s="125"/>
    </row>
    <row r="44" spans="2:18" x14ac:dyDescent="0.25">
      <c r="B44" s="98" t="s">
        <v>68</v>
      </c>
      <c r="C44" s="192" t="s">
        <v>222</v>
      </c>
      <c r="D44" s="193" t="s">
        <v>69</v>
      </c>
      <c r="E44" s="192" t="s">
        <v>70</v>
      </c>
      <c r="F44" s="194">
        <v>44181.389733796299</v>
      </c>
      <c r="G44" s="194">
        <v>45086</v>
      </c>
      <c r="H44" s="192" t="s">
        <v>158</v>
      </c>
      <c r="I44" s="195">
        <v>56273.97</v>
      </c>
      <c r="J44" s="196">
        <v>50074.79</v>
      </c>
      <c r="K44" s="195">
        <v>50143.134926013801</v>
      </c>
      <c r="L44" s="195">
        <v>56273.97</v>
      </c>
      <c r="M44" s="197">
        <v>0.89105380206899998</v>
      </c>
      <c r="N44" s="197">
        <v>5.0945299715000001</v>
      </c>
      <c r="O44" s="192" t="s">
        <v>71</v>
      </c>
      <c r="P44" s="198">
        <v>7.2005668100000003E-2</v>
      </c>
      <c r="Q44" s="199"/>
      <c r="R44" s="130"/>
    </row>
    <row r="45" spans="2:18" x14ac:dyDescent="0.25">
      <c r="B45" s="98" t="s">
        <v>68</v>
      </c>
      <c r="C45" s="192" t="s">
        <v>222</v>
      </c>
      <c r="D45" s="193" t="s">
        <v>69</v>
      </c>
      <c r="E45" s="192" t="s">
        <v>70</v>
      </c>
      <c r="F45" s="194">
        <v>44439.42627314815</v>
      </c>
      <c r="G45" s="194">
        <v>45103</v>
      </c>
      <c r="H45" s="192" t="s">
        <v>158</v>
      </c>
      <c r="I45" s="195">
        <v>221150.67</v>
      </c>
      <c r="J45" s="196">
        <v>211045.12</v>
      </c>
      <c r="K45" s="195">
        <v>209378.75467512809</v>
      </c>
      <c r="L45" s="195">
        <v>221150.67</v>
      </c>
      <c r="M45" s="197">
        <v>0.94676970535600002</v>
      </c>
      <c r="N45" s="197">
        <v>2.7206539167999999</v>
      </c>
      <c r="O45" s="192" t="s">
        <v>71</v>
      </c>
      <c r="P45" s="198">
        <v>0.3006684194</v>
      </c>
      <c r="Q45" s="199"/>
      <c r="R45" s="125"/>
    </row>
    <row r="46" spans="2:18" x14ac:dyDescent="0.25">
      <c r="B46" s="98"/>
      <c r="C46" s="192" t="s">
        <v>72</v>
      </c>
      <c r="D46" s="193"/>
      <c r="E46" s="192"/>
      <c r="F46" s="194"/>
      <c r="G46" s="194"/>
      <c r="H46" s="192"/>
      <c r="I46" s="195">
        <v>1510558.58</v>
      </c>
      <c r="J46" s="196">
        <v>1405681.7000000002</v>
      </c>
      <c r="K46" s="195">
        <v>1396263.6766319643</v>
      </c>
      <c r="L46" s="195">
        <v>1510558.58</v>
      </c>
      <c r="M46" s="197"/>
      <c r="N46" s="197"/>
      <c r="O46" s="192"/>
      <c r="P46" s="198">
        <v>2.0050381589000006</v>
      </c>
      <c r="Q46" s="199"/>
      <c r="R46" s="125"/>
    </row>
    <row r="47" spans="2:18" x14ac:dyDescent="0.25">
      <c r="B47" s="98" t="s">
        <v>68</v>
      </c>
      <c r="C47" s="192" t="s">
        <v>73</v>
      </c>
      <c r="D47" s="193" t="s">
        <v>69</v>
      </c>
      <c r="E47" s="192" t="s">
        <v>70</v>
      </c>
      <c r="F47" s="194">
        <v>44354.718368055554</v>
      </c>
      <c r="G47" s="194">
        <v>45446</v>
      </c>
      <c r="H47" s="192" t="s">
        <v>158</v>
      </c>
      <c r="I47" s="195">
        <v>135124.99</v>
      </c>
      <c r="J47" s="196">
        <v>125027.56</v>
      </c>
      <c r="K47" s="195">
        <v>126107.33269297759</v>
      </c>
      <c r="L47" s="195">
        <v>135124.99</v>
      </c>
      <c r="M47" s="197">
        <v>0.93326432581399998</v>
      </c>
      <c r="N47" s="197">
        <v>2.7186633165999998</v>
      </c>
      <c r="O47" s="192" t="s">
        <v>71</v>
      </c>
      <c r="P47" s="198">
        <v>0.18109044760000001</v>
      </c>
      <c r="Q47" s="199"/>
      <c r="R47" s="125"/>
    </row>
    <row r="48" spans="2:18" x14ac:dyDescent="0.25">
      <c r="B48" s="98" t="s">
        <v>68</v>
      </c>
      <c r="C48" s="192" t="s">
        <v>73</v>
      </c>
      <c r="D48" s="193" t="s">
        <v>69</v>
      </c>
      <c r="E48" s="192" t="s">
        <v>70</v>
      </c>
      <c r="F48" s="194">
        <v>44216.393078703702</v>
      </c>
      <c r="G48" s="194">
        <v>44944</v>
      </c>
      <c r="H48" s="192" t="s">
        <v>158</v>
      </c>
      <c r="I48" s="195">
        <v>106600.01</v>
      </c>
      <c r="J48" s="196">
        <v>100018.04</v>
      </c>
      <c r="K48" s="195">
        <v>100695.9233182368</v>
      </c>
      <c r="L48" s="195">
        <v>106600.01</v>
      </c>
      <c r="M48" s="197">
        <v>0.94461457666100002</v>
      </c>
      <c r="N48" s="197">
        <v>3.3413704043000001</v>
      </c>
      <c r="O48" s="192" t="s">
        <v>71</v>
      </c>
      <c r="P48" s="198">
        <v>0.1445995997</v>
      </c>
      <c r="Q48" s="199"/>
      <c r="R48" s="125"/>
    </row>
    <row r="49" spans="2:18" x14ac:dyDescent="0.25">
      <c r="B49" s="98" t="s">
        <v>68</v>
      </c>
      <c r="C49" s="192" t="s">
        <v>73</v>
      </c>
      <c r="D49" s="193" t="s">
        <v>69</v>
      </c>
      <c r="E49" s="192" t="s">
        <v>70</v>
      </c>
      <c r="F49" s="194">
        <v>44354.717303240737</v>
      </c>
      <c r="G49" s="194">
        <v>45446</v>
      </c>
      <c r="H49" s="192" t="s">
        <v>158</v>
      </c>
      <c r="I49" s="195">
        <v>135124.99</v>
      </c>
      <c r="J49" s="196">
        <v>125027.56</v>
      </c>
      <c r="K49" s="195">
        <v>126107.33269297759</v>
      </c>
      <c r="L49" s="195">
        <v>135124.99</v>
      </c>
      <c r="M49" s="197">
        <v>0.93326432581399998</v>
      </c>
      <c r="N49" s="197">
        <v>2.7186633165999998</v>
      </c>
      <c r="O49" s="192" t="s">
        <v>71</v>
      </c>
      <c r="P49" s="198">
        <v>0.18109044760000001</v>
      </c>
      <c r="Q49" s="199"/>
      <c r="R49" s="125"/>
    </row>
    <row r="50" spans="2:18" x14ac:dyDescent="0.25">
      <c r="B50" s="98" t="s">
        <v>68</v>
      </c>
      <c r="C50" s="192" t="s">
        <v>73</v>
      </c>
      <c r="D50" s="193" t="s">
        <v>69</v>
      </c>
      <c r="E50" s="192" t="s">
        <v>70</v>
      </c>
      <c r="F50" s="194">
        <v>44216.393634259257</v>
      </c>
      <c r="G50" s="194">
        <v>44944</v>
      </c>
      <c r="H50" s="192" t="s">
        <v>158</v>
      </c>
      <c r="I50" s="195">
        <v>106600.01</v>
      </c>
      <c r="J50" s="196">
        <v>100018.04</v>
      </c>
      <c r="K50" s="195">
        <v>100695.9233182368</v>
      </c>
      <c r="L50" s="195">
        <v>106600.01</v>
      </c>
      <c r="M50" s="197">
        <v>0.94461457666100002</v>
      </c>
      <c r="N50" s="197">
        <v>3.3413704043000001</v>
      </c>
      <c r="O50" s="192" t="s">
        <v>71</v>
      </c>
      <c r="P50" s="198">
        <v>0.1445995997</v>
      </c>
      <c r="Q50" s="199"/>
      <c r="R50" s="125"/>
    </row>
    <row r="51" spans="2:18" x14ac:dyDescent="0.25">
      <c r="B51" s="98" t="s">
        <v>68</v>
      </c>
      <c r="C51" s="192" t="s">
        <v>73</v>
      </c>
      <c r="D51" s="193" t="s">
        <v>69</v>
      </c>
      <c r="E51" s="192" t="s">
        <v>70</v>
      </c>
      <c r="F51" s="194">
        <v>44354.717673611114</v>
      </c>
      <c r="G51" s="194">
        <v>45446</v>
      </c>
      <c r="H51" s="192" t="s">
        <v>158</v>
      </c>
      <c r="I51" s="195">
        <v>135124.99</v>
      </c>
      <c r="J51" s="196">
        <v>125027.56</v>
      </c>
      <c r="K51" s="195">
        <v>126107.33269297759</v>
      </c>
      <c r="L51" s="195">
        <v>135124.99</v>
      </c>
      <c r="M51" s="197">
        <v>0.93326432581399998</v>
      </c>
      <c r="N51" s="197">
        <v>2.7186633165999998</v>
      </c>
      <c r="O51" s="192" t="s">
        <v>71</v>
      </c>
      <c r="P51" s="198">
        <v>0.18109044760000001</v>
      </c>
      <c r="Q51" s="199"/>
      <c r="R51" s="125"/>
    </row>
    <row r="52" spans="2:18" x14ac:dyDescent="0.25">
      <c r="B52" s="98" t="s">
        <v>68</v>
      </c>
      <c r="C52" s="192" t="s">
        <v>73</v>
      </c>
      <c r="D52" s="193" t="s">
        <v>69</v>
      </c>
      <c r="E52" s="192" t="s">
        <v>70</v>
      </c>
      <c r="F52" s="194">
        <v>44216.392060185186</v>
      </c>
      <c r="G52" s="194">
        <v>44944</v>
      </c>
      <c r="H52" s="192" t="s">
        <v>158</v>
      </c>
      <c r="I52" s="195">
        <v>106600.01</v>
      </c>
      <c r="J52" s="196">
        <v>100018.04</v>
      </c>
      <c r="K52" s="195">
        <v>100695.9233182368</v>
      </c>
      <c r="L52" s="195">
        <v>106600.01</v>
      </c>
      <c r="M52" s="197">
        <v>0.94461457666100002</v>
      </c>
      <c r="N52" s="197">
        <v>3.3413704043000001</v>
      </c>
      <c r="O52" s="192" t="s">
        <v>71</v>
      </c>
      <c r="P52" s="198">
        <v>0.1445995997</v>
      </c>
      <c r="Q52" s="199"/>
      <c r="R52" s="125"/>
    </row>
    <row r="53" spans="2:18" x14ac:dyDescent="0.25">
      <c r="B53" s="98" t="s">
        <v>68</v>
      </c>
      <c r="C53" s="192" t="s">
        <v>73</v>
      </c>
      <c r="D53" s="193" t="s">
        <v>69</v>
      </c>
      <c r="E53" s="192" t="s">
        <v>70</v>
      </c>
      <c r="F53" s="194">
        <v>44216.396307870367</v>
      </c>
      <c r="G53" s="194">
        <v>44944</v>
      </c>
      <c r="H53" s="192" t="s">
        <v>158</v>
      </c>
      <c r="I53" s="195">
        <v>106600.01</v>
      </c>
      <c r="J53" s="196">
        <v>100018.04</v>
      </c>
      <c r="K53" s="195">
        <v>100695.9233182368</v>
      </c>
      <c r="L53" s="195">
        <v>106600.01</v>
      </c>
      <c r="M53" s="197">
        <v>0.94461457666100002</v>
      </c>
      <c r="N53" s="197">
        <v>3.3413704043000001</v>
      </c>
      <c r="O53" s="192" t="s">
        <v>71</v>
      </c>
      <c r="P53" s="198">
        <v>0.1445995997</v>
      </c>
      <c r="Q53" s="199"/>
      <c r="R53" s="125"/>
    </row>
    <row r="54" spans="2:18" x14ac:dyDescent="0.25">
      <c r="B54" s="106" t="s">
        <v>68</v>
      </c>
      <c r="C54" s="200" t="s">
        <v>73</v>
      </c>
      <c r="D54" s="200" t="s">
        <v>69</v>
      </c>
      <c r="E54" s="200" t="s">
        <v>70</v>
      </c>
      <c r="F54" s="200">
        <v>44354.71802083333</v>
      </c>
      <c r="G54" s="200">
        <v>45446</v>
      </c>
      <c r="H54" s="200" t="s">
        <v>158</v>
      </c>
      <c r="I54" s="201">
        <v>135124.99</v>
      </c>
      <c r="J54" s="202">
        <v>125027.56</v>
      </c>
      <c r="K54" s="203">
        <v>126107.33269297759</v>
      </c>
      <c r="L54" s="201">
        <v>135124.99</v>
      </c>
      <c r="M54" s="199">
        <v>0.93326432581399998</v>
      </c>
      <c r="N54" s="199">
        <v>2.7186633165999998</v>
      </c>
      <c r="O54" s="199" t="s">
        <v>71</v>
      </c>
      <c r="P54" s="204">
        <v>0.18109044760000001</v>
      </c>
      <c r="Q54" s="205"/>
      <c r="R54" s="125"/>
    </row>
    <row r="55" spans="2:18" x14ac:dyDescent="0.25">
      <c r="B55" s="98" t="s">
        <v>68</v>
      </c>
      <c r="C55" s="192" t="s">
        <v>73</v>
      </c>
      <c r="D55" s="193" t="s">
        <v>69</v>
      </c>
      <c r="E55" s="192" t="s">
        <v>70</v>
      </c>
      <c r="F55" s="194">
        <v>44216.392546296294</v>
      </c>
      <c r="G55" s="194">
        <v>44944</v>
      </c>
      <c r="H55" s="192" t="s">
        <v>158</v>
      </c>
      <c r="I55" s="195">
        <v>106600.01</v>
      </c>
      <c r="J55" s="196">
        <v>100018.04</v>
      </c>
      <c r="K55" s="195">
        <v>100695.9233182368</v>
      </c>
      <c r="L55" s="195">
        <v>106600.01</v>
      </c>
      <c r="M55" s="197">
        <v>0.94461457666100002</v>
      </c>
      <c r="N55" s="197">
        <v>3.3413704043000001</v>
      </c>
      <c r="O55" s="192" t="s">
        <v>71</v>
      </c>
      <c r="P55" s="198">
        <v>0.1445995997</v>
      </c>
      <c r="Q55" s="199"/>
      <c r="R55" s="125"/>
    </row>
    <row r="56" spans="2:18" x14ac:dyDescent="0.25">
      <c r="B56" s="98" t="s">
        <v>68</v>
      </c>
      <c r="C56" s="192" t="s">
        <v>73</v>
      </c>
      <c r="D56" s="193" t="s">
        <v>69</v>
      </c>
      <c r="E56" s="192" t="s">
        <v>70</v>
      </c>
      <c r="F56" s="194">
        <v>44218.660729166666</v>
      </c>
      <c r="G56" s="194">
        <v>44662</v>
      </c>
      <c r="H56" s="192" t="s">
        <v>158</v>
      </c>
      <c r="I56" s="195">
        <v>105523.27</v>
      </c>
      <c r="J56" s="196">
        <v>100049.2</v>
      </c>
      <c r="K56" s="195">
        <v>100209.4671622538</v>
      </c>
      <c r="L56" s="195">
        <v>105523.27</v>
      </c>
      <c r="M56" s="197">
        <v>0.94964330770100003</v>
      </c>
      <c r="N56" s="197">
        <v>4.5941436192999996</v>
      </c>
      <c r="O56" s="192" t="s">
        <v>71</v>
      </c>
      <c r="P56" s="198">
        <v>0.14390104740000001</v>
      </c>
      <c r="Q56" s="199"/>
      <c r="R56" s="125"/>
    </row>
    <row r="57" spans="2:18" x14ac:dyDescent="0.25">
      <c r="B57" s="98"/>
      <c r="C57" s="192" t="s">
        <v>74</v>
      </c>
      <c r="D57" s="193"/>
      <c r="E57" s="192"/>
      <c r="F57" s="194"/>
      <c r="G57" s="194"/>
      <c r="H57" s="192"/>
      <c r="I57" s="195">
        <v>1179023.28</v>
      </c>
      <c r="J57" s="196">
        <v>1100249.6400000001</v>
      </c>
      <c r="K57" s="195">
        <v>1108118.4145253482</v>
      </c>
      <c r="L57" s="195">
        <v>1179023.28</v>
      </c>
      <c r="M57" s="197"/>
      <c r="N57" s="197"/>
      <c r="O57" s="192"/>
      <c r="P57" s="198">
        <v>1.5912608363</v>
      </c>
      <c r="Q57" s="199"/>
      <c r="R57" s="125"/>
    </row>
    <row r="58" spans="2:18" x14ac:dyDescent="0.25">
      <c r="B58" s="98" t="s">
        <v>68</v>
      </c>
      <c r="C58" s="192" t="s">
        <v>75</v>
      </c>
      <c r="D58" s="193" t="s">
        <v>69</v>
      </c>
      <c r="E58" s="192" t="s">
        <v>70</v>
      </c>
      <c r="F58" s="194">
        <v>44361.676226851851</v>
      </c>
      <c r="G58" s="194">
        <v>45173</v>
      </c>
      <c r="H58" s="192" t="s">
        <v>158</v>
      </c>
      <c r="I58" s="195">
        <v>11083.85</v>
      </c>
      <c r="J58" s="196">
        <v>10093.540000000001</v>
      </c>
      <c r="K58" s="195">
        <v>10003.8735479672</v>
      </c>
      <c r="L58" s="195">
        <v>11083.85</v>
      </c>
      <c r="M58" s="197">
        <v>0.90256305777900003</v>
      </c>
      <c r="N58" s="197">
        <v>4.4994921339999996</v>
      </c>
      <c r="O58" s="192" t="s">
        <v>71</v>
      </c>
      <c r="P58" s="198">
        <v>1.43655876E-2</v>
      </c>
      <c r="Q58" s="199"/>
      <c r="R58" s="125"/>
    </row>
    <row r="59" spans="2:18" x14ac:dyDescent="0.25">
      <c r="B59" s="98" t="s">
        <v>68</v>
      </c>
      <c r="C59" s="192" t="s">
        <v>75</v>
      </c>
      <c r="D59" s="193" t="s">
        <v>69</v>
      </c>
      <c r="E59" s="192" t="s">
        <v>70</v>
      </c>
      <c r="F59" s="194">
        <v>43557.641944444447</v>
      </c>
      <c r="G59" s="194">
        <v>44958</v>
      </c>
      <c r="H59" s="192" t="s">
        <v>158</v>
      </c>
      <c r="I59" s="195">
        <v>58354.45</v>
      </c>
      <c r="J59" s="196">
        <v>50197.33</v>
      </c>
      <c r="K59" s="195">
        <v>50180.280695573703</v>
      </c>
      <c r="L59" s="195">
        <v>58354.45</v>
      </c>
      <c r="M59" s="197">
        <v>0.85992209155599997</v>
      </c>
      <c r="N59" s="197">
        <v>4.2951580479000002</v>
      </c>
      <c r="O59" s="192" t="s">
        <v>71</v>
      </c>
      <c r="P59" s="198">
        <v>7.2059009600000001E-2</v>
      </c>
      <c r="Q59" s="199"/>
      <c r="R59" s="125"/>
    </row>
    <row r="60" spans="2:18" x14ac:dyDescent="0.25">
      <c r="B60" s="98" t="s">
        <v>68</v>
      </c>
      <c r="C60" s="192" t="s">
        <v>75</v>
      </c>
      <c r="D60" s="193" t="s">
        <v>69</v>
      </c>
      <c r="E60" s="192" t="s">
        <v>70</v>
      </c>
      <c r="F60" s="194">
        <v>44361.669189814813</v>
      </c>
      <c r="G60" s="194">
        <v>45173</v>
      </c>
      <c r="H60" s="192" t="s">
        <v>158</v>
      </c>
      <c r="I60" s="195">
        <v>11083.85</v>
      </c>
      <c r="J60" s="196">
        <v>10093.540000000001</v>
      </c>
      <c r="K60" s="195">
        <v>10003.8735479672</v>
      </c>
      <c r="L60" s="195">
        <v>11083.85</v>
      </c>
      <c r="M60" s="197">
        <v>0.90256305777900003</v>
      </c>
      <c r="N60" s="197">
        <v>4.4994921339999996</v>
      </c>
      <c r="O60" s="192" t="s">
        <v>71</v>
      </c>
      <c r="P60" s="198">
        <v>1.43655876E-2</v>
      </c>
      <c r="Q60" s="199"/>
      <c r="R60" s="125"/>
    </row>
    <row r="61" spans="2:18" x14ac:dyDescent="0.25">
      <c r="B61" s="98" t="s">
        <v>68</v>
      </c>
      <c r="C61" s="192" t="s">
        <v>75</v>
      </c>
      <c r="D61" s="193" t="s">
        <v>69</v>
      </c>
      <c r="E61" s="192" t="s">
        <v>70</v>
      </c>
      <c r="F61" s="194">
        <v>43461.710763888892</v>
      </c>
      <c r="G61" s="194">
        <v>44958</v>
      </c>
      <c r="H61" s="192" t="s">
        <v>158</v>
      </c>
      <c r="I61" s="195">
        <v>59425.68</v>
      </c>
      <c r="J61" s="196">
        <v>50708.77</v>
      </c>
      <c r="K61" s="195">
        <v>50180.282294798199</v>
      </c>
      <c r="L61" s="195">
        <v>59425.68</v>
      </c>
      <c r="M61" s="197">
        <v>0.84442083447399996</v>
      </c>
      <c r="N61" s="197">
        <v>4.2951540540000002</v>
      </c>
      <c r="O61" s="192" t="s">
        <v>71</v>
      </c>
      <c r="P61" s="198">
        <v>7.2059011800000003E-2</v>
      </c>
      <c r="Q61" s="199"/>
      <c r="R61" s="125"/>
    </row>
    <row r="62" spans="2:18" x14ac:dyDescent="0.25">
      <c r="B62" s="98" t="s">
        <v>68</v>
      </c>
      <c r="C62" s="192" t="s">
        <v>75</v>
      </c>
      <c r="D62" s="193" t="s">
        <v>69</v>
      </c>
      <c r="E62" s="192" t="s">
        <v>70</v>
      </c>
      <c r="F62" s="194">
        <v>44361.676238425927</v>
      </c>
      <c r="G62" s="194">
        <v>45173</v>
      </c>
      <c r="H62" s="192" t="s">
        <v>158</v>
      </c>
      <c r="I62" s="195">
        <v>11083.85</v>
      </c>
      <c r="J62" s="196">
        <v>10093.540000000001</v>
      </c>
      <c r="K62" s="195">
        <v>10003.8735479672</v>
      </c>
      <c r="L62" s="195">
        <v>11083.85</v>
      </c>
      <c r="M62" s="197">
        <v>0.90256305777900003</v>
      </c>
      <c r="N62" s="197">
        <v>4.4994921339999996</v>
      </c>
      <c r="O62" s="192" t="s">
        <v>71</v>
      </c>
      <c r="P62" s="198">
        <v>1.43655876E-2</v>
      </c>
      <c r="Q62" s="199"/>
      <c r="R62" s="125"/>
    </row>
    <row r="63" spans="2:18" x14ac:dyDescent="0.25">
      <c r="B63" s="98" t="s">
        <v>68</v>
      </c>
      <c r="C63" s="192" t="s">
        <v>75</v>
      </c>
      <c r="D63" s="193" t="s">
        <v>69</v>
      </c>
      <c r="E63" s="192" t="s">
        <v>70</v>
      </c>
      <c r="F63" s="194">
        <v>43742.656747685185</v>
      </c>
      <c r="G63" s="194">
        <v>45349</v>
      </c>
      <c r="H63" s="192" t="s">
        <v>158</v>
      </c>
      <c r="I63" s="195">
        <v>97910.57</v>
      </c>
      <c r="J63" s="196">
        <v>77531.789999999994</v>
      </c>
      <c r="K63" s="195">
        <v>79427.869022725106</v>
      </c>
      <c r="L63" s="195">
        <v>97910.57</v>
      </c>
      <c r="M63" s="197">
        <v>0.81122874703600001</v>
      </c>
      <c r="N63" s="197">
        <v>6.0094287816999996</v>
      </c>
      <c r="O63" s="192" t="s">
        <v>71</v>
      </c>
      <c r="P63" s="198">
        <v>0.11405862009999999</v>
      </c>
      <c r="Q63" s="199"/>
      <c r="R63" s="125"/>
    </row>
    <row r="64" spans="2:18" x14ac:dyDescent="0.25">
      <c r="B64" s="98" t="s">
        <v>68</v>
      </c>
      <c r="C64" s="192" t="s">
        <v>75</v>
      </c>
      <c r="D64" s="193" t="s">
        <v>69</v>
      </c>
      <c r="E64" s="192" t="s">
        <v>70</v>
      </c>
      <c r="F64" s="194">
        <v>43461.704942129632</v>
      </c>
      <c r="G64" s="194">
        <v>44958</v>
      </c>
      <c r="H64" s="192" t="s">
        <v>158</v>
      </c>
      <c r="I64" s="195">
        <v>59425.68</v>
      </c>
      <c r="J64" s="196">
        <v>50708.77</v>
      </c>
      <c r="K64" s="195">
        <v>50180.282294798199</v>
      </c>
      <c r="L64" s="195">
        <v>59425.68</v>
      </c>
      <c r="M64" s="197">
        <v>0.84442083447399996</v>
      </c>
      <c r="N64" s="197">
        <v>4.2951540540000002</v>
      </c>
      <c r="O64" s="192" t="s">
        <v>71</v>
      </c>
      <c r="P64" s="198">
        <v>7.2059011800000003E-2</v>
      </c>
      <c r="Q64" s="199"/>
      <c r="R64" s="125"/>
    </row>
    <row r="65" spans="2:18" x14ac:dyDescent="0.25">
      <c r="B65" s="98" t="s">
        <v>68</v>
      </c>
      <c r="C65" s="192" t="s">
        <v>75</v>
      </c>
      <c r="D65" s="193" t="s">
        <v>69</v>
      </c>
      <c r="E65" s="192" t="s">
        <v>70</v>
      </c>
      <c r="F65" s="194">
        <v>44361.676192129627</v>
      </c>
      <c r="G65" s="194">
        <v>45173</v>
      </c>
      <c r="H65" s="192" t="s">
        <v>158</v>
      </c>
      <c r="I65" s="195">
        <v>11083.85</v>
      </c>
      <c r="J65" s="196">
        <v>10093.540000000001</v>
      </c>
      <c r="K65" s="195">
        <v>10003.8735479672</v>
      </c>
      <c r="L65" s="195">
        <v>11083.85</v>
      </c>
      <c r="M65" s="197">
        <v>0.90256305777900003</v>
      </c>
      <c r="N65" s="197">
        <v>4.4994921339999996</v>
      </c>
      <c r="O65" s="192" t="s">
        <v>71</v>
      </c>
      <c r="P65" s="198">
        <v>1.43655876E-2</v>
      </c>
      <c r="Q65" s="199"/>
      <c r="R65" s="125"/>
    </row>
    <row r="66" spans="2:18" x14ac:dyDescent="0.25">
      <c r="B66" s="98" t="s">
        <v>68</v>
      </c>
      <c r="C66" s="192" t="s">
        <v>75</v>
      </c>
      <c r="D66" s="193" t="s">
        <v>69</v>
      </c>
      <c r="E66" s="192" t="s">
        <v>70</v>
      </c>
      <c r="F66" s="194">
        <v>43461.7112037037</v>
      </c>
      <c r="G66" s="194">
        <v>44958</v>
      </c>
      <c r="H66" s="192" t="s">
        <v>158</v>
      </c>
      <c r="I66" s="195">
        <v>59425.68</v>
      </c>
      <c r="J66" s="196">
        <v>50708.77</v>
      </c>
      <c r="K66" s="195">
        <v>50180.282294798199</v>
      </c>
      <c r="L66" s="195">
        <v>59425.68</v>
      </c>
      <c r="M66" s="197">
        <v>0.84442083447399996</v>
      </c>
      <c r="N66" s="197">
        <v>4.2951540540000002</v>
      </c>
      <c r="O66" s="192" t="s">
        <v>71</v>
      </c>
      <c r="P66" s="198">
        <v>7.2059011800000003E-2</v>
      </c>
      <c r="Q66" s="199"/>
      <c r="R66" s="125"/>
    </row>
    <row r="67" spans="2:18" x14ac:dyDescent="0.25">
      <c r="B67" s="98" t="s">
        <v>68</v>
      </c>
      <c r="C67" s="192" t="s">
        <v>75</v>
      </c>
      <c r="D67" s="193" t="s">
        <v>69</v>
      </c>
      <c r="E67" s="192" t="s">
        <v>70</v>
      </c>
      <c r="F67" s="194">
        <v>43763.582430555558</v>
      </c>
      <c r="G67" s="194">
        <v>45421</v>
      </c>
      <c r="H67" s="192" t="s">
        <v>158</v>
      </c>
      <c r="I67" s="195">
        <v>120579.98</v>
      </c>
      <c r="J67" s="196">
        <v>94883.87</v>
      </c>
      <c r="K67" s="195">
        <v>97139.797510594697</v>
      </c>
      <c r="L67" s="195">
        <v>120579.98</v>
      </c>
      <c r="M67" s="197">
        <v>0.80560469084999997</v>
      </c>
      <c r="N67" s="197">
        <v>6.0094312146000002</v>
      </c>
      <c r="O67" s="192" t="s">
        <v>71</v>
      </c>
      <c r="P67" s="198">
        <v>0.13949299409999999</v>
      </c>
      <c r="Q67" s="199"/>
      <c r="R67" s="125"/>
    </row>
    <row r="68" spans="2:18" x14ac:dyDescent="0.25">
      <c r="B68" s="98" t="s">
        <v>68</v>
      </c>
      <c r="C68" s="192" t="s">
        <v>75</v>
      </c>
      <c r="D68" s="193" t="s">
        <v>69</v>
      </c>
      <c r="E68" s="192" t="s">
        <v>70</v>
      </c>
      <c r="F68" s="194">
        <v>43461.705451388887</v>
      </c>
      <c r="G68" s="194">
        <v>44958</v>
      </c>
      <c r="H68" s="192" t="s">
        <v>158</v>
      </c>
      <c r="I68" s="195">
        <v>59425.68</v>
      </c>
      <c r="J68" s="196">
        <v>50708.77</v>
      </c>
      <c r="K68" s="195">
        <v>50180.282294798199</v>
      </c>
      <c r="L68" s="195">
        <v>59425.68</v>
      </c>
      <c r="M68" s="197">
        <v>0.84442083447399996</v>
      </c>
      <c r="N68" s="197">
        <v>4.2951540540000002</v>
      </c>
      <c r="O68" s="192" t="s">
        <v>71</v>
      </c>
      <c r="P68" s="198">
        <v>7.2059011800000003E-2</v>
      </c>
      <c r="Q68" s="199"/>
      <c r="R68" s="125"/>
    </row>
    <row r="69" spans="2:18" x14ac:dyDescent="0.25">
      <c r="B69" s="98" t="s">
        <v>68</v>
      </c>
      <c r="C69" s="192" t="s">
        <v>75</v>
      </c>
      <c r="D69" s="193" t="s">
        <v>69</v>
      </c>
      <c r="E69" s="192" t="s">
        <v>70</v>
      </c>
      <c r="F69" s="194">
        <v>44361.676215277781</v>
      </c>
      <c r="G69" s="194">
        <v>45173</v>
      </c>
      <c r="H69" s="192" t="s">
        <v>158</v>
      </c>
      <c r="I69" s="195">
        <v>11083.85</v>
      </c>
      <c r="J69" s="196">
        <v>10093.540000000001</v>
      </c>
      <c r="K69" s="195">
        <v>10003.8735479672</v>
      </c>
      <c r="L69" s="195">
        <v>11083.85</v>
      </c>
      <c r="M69" s="197">
        <v>0.90256305777900003</v>
      </c>
      <c r="N69" s="197">
        <v>4.4994921339999996</v>
      </c>
      <c r="O69" s="192" t="s">
        <v>71</v>
      </c>
      <c r="P69" s="198">
        <v>1.43655876E-2</v>
      </c>
      <c r="Q69" s="199"/>
      <c r="R69" s="125"/>
    </row>
    <row r="70" spans="2:18" x14ac:dyDescent="0.25">
      <c r="B70" s="106" t="s">
        <v>68</v>
      </c>
      <c r="C70" s="200" t="s">
        <v>75</v>
      </c>
      <c r="D70" s="200" t="s">
        <v>69</v>
      </c>
      <c r="E70" s="200" t="s">
        <v>70</v>
      </c>
      <c r="F70" s="200">
        <v>43461.711678240739</v>
      </c>
      <c r="G70" s="200">
        <v>44958</v>
      </c>
      <c r="H70" s="200" t="s">
        <v>158</v>
      </c>
      <c r="I70" s="201">
        <v>59425.68</v>
      </c>
      <c r="J70" s="202">
        <v>50708.77</v>
      </c>
      <c r="K70" s="203">
        <v>50180.282294798199</v>
      </c>
      <c r="L70" s="201">
        <v>59425.68</v>
      </c>
      <c r="M70" s="199">
        <v>0.84442083447399996</v>
      </c>
      <c r="N70" s="199">
        <v>4.2951540540000002</v>
      </c>
      <c r="O70" s="199" t="s">
        <v>71</v>
      </c>
      <c r="P70" s="204">
        <v>7.2059011800000003E-2</v>
      </c>
      <c r="Q70" s="205"/>
      <c r="R70" s="125"/>
    </row>
    <row r="71" spans="2:18" x14ac:dyDescent="0.25">
      <c r="B71" s="98" t="s">
        <v>68</v>
      </c>
      <c r="C71" s="192" t="s">
        <v>75</v>
      </c>
      <c r="D71" s="193" t="s">
        <v>69</v>
      </c>
      <c r="E71" s="192" t="s">
        <v>70</v>
      </c>
      <c r="F71" s="194">
        <v>44225.567071759258</v>
      </c>
      <c r="G71" s="194">
        <v>45335</v>
      </c>
      <c r="H71" s="192" t="s">
        <v>158</v>
      </c>
      <c r="I71" s="195">
        <v>68414.89</v>
      </c>
      <c r="J71" s="196">
        <v>58458.36</v>
      </c>
      <c r="K71" s="195">
        <v>58997.566203479597</v>
      </c>
      <c r="L71" s="195">
        <v>68414.89</v>
      </c>
      <c r="M71" s="197">
        <v>0.86234979261800004</v>
      </c>
      <c r="N71" s="197">
        <v>5.6933775238999997</v>
      </c>
      <c r="O71" s="192" t="s">
        <v>71</v>
      </c>
      <c r="P71" s="198">
        <v>8.4720653800000004E-2</v>
      </c>
      <c r="Q71" s="199"/>
      <c r="R71" s="125"/>
    </row>
    <row r="72" spans="2:18" x14ac:dyDescent="0.25">
      <c r="B72" s="98" t="s">
        <v>68</v>
      </c>
      <c r="C72" s="192" t="s">
        <v>75</v>
      </c>
      <c r="D72" s="193" t="s">
        <v>69</v>
      </c>
      <c r="E72" s="192" t="s">
        <v>70</v>
      </c>
      <c r="F72" s="194">
        <v>43461.706041666665</v>
      </c>
      <c r="G72" s="194">
        <v>44958</v>
      </c>
      <c r="H72" s="192" t="s">
        <v>158</v>
      </c>
      <c r="I72" s="195">
        <v>59425.68</v>
      </c>
      <c r="J72" s="196">
        <v>50708.77</v>
      </c>
      <c r="K72" s="195">
        <v>50180.282294798199</v>
      </c>
      <c r="L72" s="195">
        <v>59425.68</v>
      </c>
      <c r="M72" s="197">
        <v>0.84442083447399996</v>
      </c>
      <c r="N72" s="197">
        <v>4.2951540540000002</v>
      </c>
      <c r="O72" s="192" t="s">
        <v>71</v>
      </c>
      <c r="P72" s="198">
        <v>7.2059011800000003E-2</v>
      </c>
      <c r="Q72" s="199"/>
      <c r="R72" s="125"/>
    </row>
    <row r="73" spans="2:18" x14ac:dyDescent="0.25">
      <c r="B73" s="98"/>
      <c r="C73" s="192" t="s">
        <v>76</v>
      </c>
      <c r="D73" s="193"/>
      <c r="E73" s="192"/>
      <c r="F73" s="194"/>
      <c r="G73" s="194"/>
      <c r="H73" s="192"/>
      <c r="I73" s="195">
        <v>757233.22000000009</v>
      </c>
      <c r="J73" s="196">
        <v>635791.67000000004</v>
      </c>
      <c r="K73" s="195">
        <v>636846.57494099834</v>
      </c>
      <c r="L73" s="195">
        <v>757233.22000000009</v>
      </c>
      <c r="M73" s="197"/>
      <c r="N73" s="197"/>
      <c r="O73" s="192"/>
      <c r="P73" s="198">
        <v>0.91451328639999996</v>
      </c>
      <c r="Q73" s="199"/>
      <c r="R73" s="125"/>
    </row>
    <row r="74" spans="2:18" x14ac:dyDescent="0.25">
      <c r="B74" s="98" t="s">
        <v>68</v>
      </c>
      <c r="C74" s="192" t="s">
        <v>223</v>
      </c>
      <c r="D74" s="193" t="s">
        <v>69</v>
      </c>
      <c r="E74" s="192" t="s">
        <v>70</v>
      </c>
      <c r="F74" s="194">
        <v>44123.624837962961</v>
      </c>
      <c r="G74" s="194">
        <v>45217</v>
      </c>
      <c r="H74" s="192" t="s">
        <v>158</v>
      </c>
      <c r="I74" s="195">
        <v>568005.61</v>
      </c>
      <c r="J74" s="196">
        <v>501181.27</v>
      </c>
      <c r="K74" s="195">
        <v>511008.0010137381</v>
      </c>
      <c r="L74" s="195">
        <v>568005.61</v>
      </c>
      <c r="M74" s="197">
        <v>0.89965308795800003</v>
      </c>
      <c r="N74" s="197">
        <v>4.4995814030999997</v>
      </c>
      <c r="O74" s="192" t="s">
        <v>71</v>
      </c>
      <c r="P74" s="198">
        <v>0.73380877739999995</v>
      </c>
      <c r="Q74" s="199"/>
      <c r="R74" s="125"/>
    </row>
    <row r="75" spans="2:18" x14ac:dyDescent="0.25">
      <c r="B75" s="98" t="s">
        <v>68</v>
      </c>
      <c r="C75" s="192" t="s">
        <v>223</v>
      </c>
      <c r="D75" s="193" t="s">
        <v>69</v>
      </c>
      <c r="E75" s="192" t="s">
        <v>70</v>
      </c>
      <c r="F75" s="194">
        <v>44327.662175925929</v>
      </c>
      <c r="G75" s="194">
        <v>45422</v>
      </c>
      <c r="H75" s="192" t="s">
        <v>158</v>
      </c>
      <c r="I75" s="195">
        <v>557413.93999999994</v>
      </c>
      <c r="J75" s="196">
        <v>501050.99</v>
      </c>
      <c r="K75" s="195">
        <v>508242.86732051952</v>
      </c>
      <c r="L75" s="195">
        <v>557413.93999999994</v>
      </c>
      <c r="M75" s="197">
        <v>0.91178714927799998</v>
      </c>
      <c r="N75" s="197">
        <v>3.785115561</v>
      </c>
      <c r="O75" s="192" t="s">
        <v>71</v>
      </c>
      <c r="P75" s="198">
        <v>0.72983803840000006</v>
      </c>
      <c r="Q75" s="199"/>
      <c r="R75" s="125"/>
    </row>
    <row r="76" spans="2:18" x14ac:dyDescent="0.25">
      <c r="B76" s="98" t="s">
        <v>68</v>
      </c>
      <c r="C76" s="192" t="s">
        <v>223</v>
      </c>
      <c r="D76" s="193" t="s">
        <v>69</v>
      </c>
      <c r="E76" s="192" t="s">
        <v>70</v>
      </c>
      <c r="F76" s="194">
        <v>44221.69226851852</v>
      </c>
      <c r="G76" s="194">
        <v>45317</v>
      </c>
      <c r="H76" s="192" t="s">
        <v>158</v>
      </c>
      <c r="I76" s="195">
        <v>560422.68000000005</v>
      </c>
      <c r="J76" s="196">
        <v>501000</v>
      </c>
      <c r="K76" s="195">
        <v>504502.18441819132</v>
      </c>
      <c r="L76" s="195">
        <v>560422.68000000005</v>
      </c>
      <c r="M76" s="197">
        <v>0.90021728674199997</v>
      </c>
      <c r="N76" s="197">
        <v>3.9890382290000002</v>
      </c>
      <c r="O76" s="192" t="s">
        <v>71</v>
      </c>
      <c r="P76" s="198">
        <v>0.72446640839999998</v>
      </c>
      <c r="Q76" s="199"/>
      <c r="R76" s="130"/>
    </row>
    <row r="77" spans="2:18" x14ac:dyDescent="0.25">
      <c r="B77" s="98" t="s">
        <v>68</v>
      </c>
      <c r="C77" s="192" t="s">
        <v>223</v>
      </c>
      <c r="D77" s="193" t="s">
        <v>69</v>
      </c>
      <c r="E77" s="192" t="s">
        <v>70</v>
      </c>
      <c r="F77" s="194">
        <v>44077.487546296295</v>
      </c>
      <c r="G77" s="194">
        <v>45173</v>
      </c>
      <c r="H77" s="192" t="s">
        <v>158</v>
      </c>
      <c r="I77" s="195">
        <v>113487.72</v>
      </c>
      <c r="J77" s="196">
        <v>100111.99</v>
      </c>
      <c r="K77" s="195">
        <v>100450.2712915564</v>
      </c>
      <c r="L77" s="195">
        <v>113487.72</v>
      </c>
      <c r="M77" s="197">
        <v>0.88512018121000002</v>
      </c>
      <c r="N77" s="197">
        <v>4.4994316304000002</v>
      </c>
      <c r="O77" s="192" t="s">
        <v>71</v>
      </c>
      <c r="P77" s="198">
        <v>0.14424684269999999</v>
      </c>
      <c r="Q77" s="199"/>
      <c r="R77" s="125"/>
    </row>
    <row r="78" spans="2:18" x14ac:dyDescent="0.25">
      <c r="B78" s="98" t="s">
        <v>68</v>
      </c>
      <c r="C78" s="192" t="s">
        <v>223</v>
      </c>
      <c r="D78" s="193" t="s">
        <v>69</v>
      </c>
      <c r="E78" s="192" t="s">
        <v>70</v>
      </c>
      <c r="F78" s="194">
        <v>44524.385682870372</v>
      </c>
      <c r="G78" s="194">
        <v>45215</v>
      </c>
      <c r="H78" s="192" t="s">
        <v>158</v>
      </c>
      <c r="I78" s="195">
        <v>545772.22</v>
      </c>
      <c r="J78" s="196">
        <v>503545.5</v>
      </c>
      <c r="K78" s="195">
        <v>511316.06273509201</v>
      </c>
      <c r="L78" s="195">
        <v>545772.22</v>
      </c>
      <c r="M78" s="197">
        <v>0.93686714713200003</v>
      </c>
      <c r="N78" s="197">
        <v>4.4995066887000004</v>
      </c>
      <c r="O78" s="192" t="s">
        <v>71</v>
      </c>
      <c r="P78" s="198">
        <v>0.73425115480000003</v>
      </c>
      <c r="Q78" s="199"/>
      <c r="R78" s="125"/>
    </row>
    <row r="79" spans="2:18" x14ac:dyDescent="0.25">
      <c r="B79" s="98" t="s">
        <v>68</v>
      </c>
      <c r="C79" s="192" t="s">
        <v>223</v>
      </c>
      <c r="D79" s="193" t="s">
        <v>69</v>
      </c>
      <c r="E79" s="192" t="s">
        <v>70</v>
      </c>
      <c r="F79" s="194">
        <v>44074.693865740737</v>
      </c>
      <c r="G79" s="194">
        <v>45173</v>
      </c>
      <c r="H79" s="192" t="s">
        <v>158</v>
      </c>
      <c r="I79" s="195">
        <v>113512.13</v>
      </c>
      <c r="J79" s="196">
        <v>100100.01</v>
      </c>
      <c r="K79" s="195">
        <v>100474.94162595979</v>
      </c>
      <c r="L79" s="195">
        <v>113512.13</v>
      </c>
      <c r="M79" s="197">
        <v>0.88514717877299998</v>
      </c>
      <c r="N79" s="197">
        <v>4.4996631955000002</v>
      </c>
      <c r="O79" s="192" t="s">
        <v>71</v>
      </c>
      <c r="P79" s="198">
        <v>0.1442822694</v>
      </c>
      <c r="Q79" s="199"/>
      <c r="R79" s="125"/>
    </row>
    <row r="80" spans="2:18" x14ac:dyDescent="0.25">
      <c r="B80" s="98" t="s">
        <v>68</v>
      </c>
      <c r="C80" s="192" t="s">
        <v>223</v>
      </c>
      <c r="D80" s="193" t="s">
        <v>69</v>
      </c>
      <c r="E80" s="192" t="s">
        <v>70</v>
      </c>
      <c r="F80" s="194">
        <v>44445.671851851854</v>
      </c>
      <c r="G80" s="194">
        <v>45173</v>
      </c>
      <c r="H80" s="192" t="s">
        <v>158</v>
      </c>
      <c r="I80" s="195">
        <v>531101.17000000004</v>
      </c>
      <c r="J80" s="196">
        <v>501121.73</v>
      </c>
      <c r="K80" s="195">
        <v>509551.63338602521</v>
      </c>
      <c r="L80" s="195">
        <v>531101.17000000004</v>
      </c>
      <c r="M80" s="197">
        <v>0.95942479920699997</v>
      </c>
      <c r="N80" s="197">
        <v>2.9999347248000001</v>
      </c>
      <c r="O80" s="192" t="s">
        <v>71</v>
      </c>
      <c r="P80" s="198">
        <v>0.73171742979999999</v>
      </c>
      <c r="Q80" s="199"/>
      <c r="R80" s="125"/>
    </row>
    <row r="81" spans="2:18" x14ac:dyDescent="0.25">
      <c r="B81" s="98" t="s">
        <v>68</v>
      </c>
      <c r="C81" s="192" t="s">
        <v>223</v>
      </c>
      <c r="D81" s="193" t="s">
        <v>69</v>
      </c>
      <c r="E81" s="192" t="s">
        <v>70</v>
      </c>
      <c r="F81" s="194">
        <v>44060.659629629627</v>
      </c>
      <c r="G81" s="194">
        <v>45159</v>
      </c>
      <c r="H81" s="192" t="s">
        <v>158</v>
      </c>
      <c r="I81" s="195">
        <v>113512.13</v>
      </c>
      <c r="J81" s="196">
        <v>100100.01</v>
      </c>
      <c r="K81" s="195">
        <v>100608.6981713437</v>
      </c>
      <c r="L81" s="195">
        <v>113512.13</v>
      </c>
      <c r="M81" s="197">
        <v>0.886325524606</v>
      </c>
      <c r="N81" s="197">
        <v>4.4996543496000001</v>
      </c>
      <c r="O81" s="192" t="s">
        <v>71</v>
      </c>
      <c r="P81" s="198">
        <v>0.14447434410000001</v>
      </c>
      <c r="Q81" s="199"/>
      <c r="R81" s="125"/>
    </row>
    <row r="82" spans="2:18" x14ac:dyDescent="0.25">
      <c r="B82" s="98" t="s">
        <v>68</v>
      </c>
      <c r="C82" s="192" t="s">
        <v>223</v>
      </c>
      <c r="D82" s="193" t="s">
        <v>69</v>
      </c>
      <c r="E82" s="192" t="s">
        <v>70</v>
      </c>
      <c r="F82" s="194">
        <v>44351.765023148146</v>
      </c>
      <c r="G82" s="194">
        <v>45447</v>
      </c>
      <c r="H82" s="192" t="s">
        <v>158</v>
      </c>
      <c r="I82" s="195">
        <v>557413.94999999995</v>
      </c>
      <c r="J82" s="196">
        <v>500999.99</v>
      </c>
      <c r="K82" s="195">
        <v>506900.07305967511</v>
      </c>
      <c r="L82" s="195">
        <v>557413.94999999995</v>
      </c>
      <c r="M82" s="197">
        <v>0.90937816152600004</v>
      </c>
      <c r="N82" s="197">
        <v>3.7851177885</v>
      </c>
      <c r="O82" s="192" t="s">
        <v>71</v>
      </c>
      <c r="P82" s="198">
        <v>0.72790978250000005</v>
      </c>
      <c r="Q82" s="199"/>
      <c r="R82" s="125"/>
    </row>
    <row r="83" spans="2:18" x14ac:dyDescent="0.25">
      <c r="B83" s="98" t="s">
        <v>68</v>
      </c>
      <c r="C83" s="192" t="s">
        <v>223</v>
      </c>
      <c r="D83" s="193" t="s">
        <v>69</v>
      </c>
      <c r="E83" s="192" t="s">
        <v>70</v>
      </c>
      <c r="F83" s="194">
        <v>44060.65766203704</v>
      </c>
      <c r="G83" s="194">
        <v>45159</v>
      </c>
      <c r="H83" s="192" t="s">
        <v>158</v>
      </c>
      <c r="I83" s="195">
        <v>113512.13</v>
      </c>
      <c r="J83" s="196">
        <v>100100.01</v>
      </c>
      <c r="K83" s="195">
        <v>100608.6981713437</v>
      </c>
      <c r="L83" s="195">
        <v>113512.13</v>
      </c>
      <c r="M83" s="197">
        <v>0.886325524606</v>
      </c>
      <c r="N83" s="197">
        <v>4.4996543496000001</v>
      </c>
      <c r="O83" s="192" t="s">
        <v>71</v>
      </c>
      <c r="P83" s="198">
        <v>0.14447434410000001</v>
      </c>
      <c r="Q83" s="199"/>
      <c r="R83" s="125"/>
    </row>
    <row r="84" spans="2:18" x14ac:dyDescent="0.25">
      <c r="B84" s="98" t="s">
        <v>68</v>
      </c>
      <c r="C84" s="192" t="s">
        <v>223</v>
      </c>
      <c r="D84" s="193" t="s">
        <v>69</v>
      </c>
      <c r="E84" s="192" t="s">
        <v>70</v>
      </c>
      <c r="F84" s="194">
        <v>44314.709236111114</v>
      </c>
      <c r="G84" s="194">
        <v>45408</v>
      </c>
      <c r="H84" s="192" t="s">
        <v>158</v>
      </c>
      <c r="I84" s="195">
        <v>560422.68000000005</v>
      </c>
      <c r="J84" s="196">
        <v>501107.39</v>
      </c>
      <c r="K84" s="195">
        <v>509446.0448669297</v>
      </c>
      <c r="L84" s="195">
        <v>560422.68000000005</v>
      </c>
      <c r="M84" s="197">
        <v>0.90903895050600003</v>
      </c>
      <c r="N84" s="197">
        <v>3.9889680535999998</v>
      </c>
      <c r="O84" s="192" t="s">
        <v>71</v>
      </c>
      <c r="P84" s="198">
        <v>0.73156580439999996</v>
      </c>
      <c r="Q84" s="199"/>
      <c r="R84" s="125"/>
    </row>
    <row r="85" spans="2:18" x14ac:dyDescent="0.25">
      <c r="B85" s="98" t="s">
        <v>68</v>
      </c>
      <c r="C85" s="192" t="s">
        <v>223</v>
      </c>
      <c r="D85" s="193" t="s">
        <v>69</v>
      </c>
      <c r="E85" s="192" t="s">
        <v>70</v>
      </c>
      <c r="F85" s="194">
        <v>44077.491053240738</v>
      </c>
      <c r="G85" s="194">
        <v>45173</v>
      </c>
      <c r="H85" s="192" t="s">
        <v>158</v>
      </c>
      <c r="I85" s="195">
        <v>113487.72</v>
      </c>
      <c r="J85" s="196">
        <v>100111.99</v>
      </c>
      <c r="K85" s="195">
        <v>100450.2712915564</v>
      </c>
      <c r="L85" s="195">
        <v>113487.72</v>
      </c>
      <c r="M85" s="197">
        <v>0.88512018121000002</v>
      </c>
      <c r="N85" s="197">
        <v>4.4994316304000002</v>
      </c>
      <c r="O85" s="192" t="s">
        <v>71</v>
      </c>
      <c r="P85" s="198">
        <v>0.14424684269999999</v>
      </c>
      <c r="Q85" s="199"/>
      <c r="R85" s="125"/>
    </row>
    <row r="86" spans="2:18" x14ac:dyDescent="0.25">
      <c r="B86" s="98" t="s">
        <v>68</v>
      </c>
      <c r="C86" s="192" t="s">
        <v>223</v>
      </c>
      <c r="D86" s="193" t="s">
        <v>69</v>
      </c>
      <c r="E86" s="192" t="s">
        <v>70</v>
      </c>
      <c r="F86" s="194">
        <v>44207.698553240742</v>
      </c>
      <c r="G86" s="194">
        <v>45303</v>
      </c>
      <c r="H86" s="192" t="s">
        <v>158</v>
      </c>
      <c r="I86" s="195">
        <v>560422.68000000005</v>
      </c>
      <c r="J86" s="196">
        <v>501000</v>
      </c>
      <c r="K86" s="195">
        <v>505259.66328825208</v>
      </c>
      <c r="L86" s="195">
        <v>560422.68000000005</v>
      </c>
      <c r="M86" s="197">
        <v>0.90156890739700002</v>
      </c>
      <c r="N86" s="197">
        <v>3.9890382844999999</v>
      </c>
      <c r="O86" s="192" t="s">
        <v>71</v>
      </c>
      <c r="P86" s="198">
        <v>0.7255541499</v>
      </c>
      <c r="Q86" s="199"/>
      <c r="R86" s="125"/>
    </row>
    <row r="87" spans="2:18" x14ac:dyDescent="0.25">
      <c r="B87" s="98" t="s">
        <v>68</v>
      </c>
      <c r="C87" s="192" t="s">
        <v>223</v>
      </c>
      <c r="D87" s="193" t="s">
        <v>69</v>
      </c>
      <c r="E87" s="192" t="s">
        <v>70</v>
      </c>
      <c r="F87" s="194">
        <v>44077.485254629632</v>
      </c>
      <c r="G87" s="194">
        <v>45173</v>
      </c>
      <c r="H87" s="192" t="s">
        <v>158</v>
      </c>
      <c r="I87" s="195">
        <v>113487.72</v>
      </c>
      <c r="J87" s="196">
        <v>100111.99</v>
      </c>
      <c r="K87" s="195">
        <v>100450.2712915564</v>
      </c>
      <c r="L87" s="195">
        <v>113487.72</v>
      </c>
      <c r="M87" s="197">
        <v>0.88512018121000002</v>
      </c>
      <c r="N87" s="197">
        <v>4.4994316304000002</v>
      </c>
      <c r="O87" s="192" t="s">
        <v>71</v>
      </c>
      <c r="P87" s="198">
        <v>0.14424684269999999</v>
      </c>
      <c r="Q87" s="199"/>
      <c r="R87" s="125"/>
    </row>
    <row r="88" spans="2:18" x14ac:dyDescent="0.25">
      <c r="B88" s="98" t="s">
        <v>68</v>
      </c>
      <c r="C88" s="192" t="s">
        <v>223</v>
      </c>
      <c r="D88" s="193" t="s">
        <v>69</v>
      </c>
      <c r="E88" s="192" t="s">
        <v>70</v>
      </c>
      <c r="F88" s="194">
        <v>44519.508368055554</v>
      </c>
      <c r="G88" s="194">
        <v>45231</v>
      </c>
      <c r="H88" s="192" t="s">
        <v>158</v>
      </c>
      <c r="I88" s="195">
        <v>545588.96</v>
      </c>
      <c r="J88" s="196">
        <v>502091.03</v>
      </c>
      <c r="K88" s="195">
        <v>510146.6244240012</v>
      </c>
      <c r="L88" s="195">
        <v>545588.96</v>
      </c>
      <c r="M88" s="197">
        <v>0.93503839305000003</v>
      </c>
      <c r="N88" s="197">
        <v>4.4995059464000002</v>
      </c>
      <c r="O88" s="192" t="s">
        <v>71</v>
      </c>
      <c r="P88" s="198">
        <v>0.73257183839999995</v>
      </c>
      <c r="Q88" s="199"/>
      <c r="R88" s="125"/>
    </row>
    <row r="89" spans="2:18" x14ac:dyDescent="0.25">
      <c r="B89" s="98" t="s">
        <v>68</v>
      </c>
      <c r="C89" s="192" t="s">
        <v>223</v>
      </c>
      <c r="D89" s="193" t="s">
        <v>69</v>
      </c>
      <c r="E89" s="192" t="s">
        <v>70</v>
      </c>
      <c r="F89" s="194">
        <v>44074.691747685189</v>
      </c>
      <c r="G89" s="194">
        <v>45173</v>
      </c>
      <c r="H89" s="192" t="s">
        <v>158</v>
      </c>
      <c r="I89" s="195">
        <v>113512.13</v>
      </c>
      <c r="J89" s="196">
        <v>100100.01</v>
      </c>
      <c r="K89" s="195">
        <v>100474.94162595979</v>
      </c>
      <c r="L89" s="195">
        <v>113512.13</v>
      </c>
      <c r="M89" s="197">
        <v>0.88514717877299998</v>
      </c>
      <c r="N89" s="197">
        <v>4.4996631955000002</v>
      </c>
      <c r="O89" s="192" t="s">
        <v>71</v>
      </c>
      <c r="P89" s="198">
        <v>0.1442822694</v>
      </c>
      <c r="Q89" s="199"/>
      <c r="R89" s="125"/>
    </row>
    <row r="90" spans="2:18" x14ac:dyDescent="0.25">
      <c r="B90" s="98" t="s">
        <v>68</v>
      </c>
      <c r="C90" s="192" t="s">
        <v>223</v>
      </c>
      <c r="D90" s="193" t="s">
        <v>69</v>
      </c>
      <c r="E90" s="192" t="s">
        <v>70</v>
      </c>
      <c r="F90" s="194">
        <v>44375.742893518516</v>
      </c>
      <c r="G90" s="194">
        <v>45083</v>
      </c>
      <c r="H90" s="192" t="s">
        <v>158</v>
      </c>
      <c r="I90" s="195">
        <v>530639.96</v>
      </c>
      <c r="J90" s="196">
        <v>501965.63</v>
      </c>
      <c r="K90" s="195">
        <v>505644.68090315658</v>
      </c>
      <c r="L90" s="195">
        <v>530639.96</v>
      </c>
      <c r="M90" s="197">
        <v>0.95289597282299998</v>
      </c>
      <c r="N90" s="197">
        <v>2.9717497461</v>
      </c>
      <c r="O90" s="192" t="s">
        <v>71</v>
      </c>
      <c r="P90" s="198">
        <v>0.72610703619999994</v>
      </c>
      <c r="Q90" s="199"/>
      <c r="R90" s="125"/>
    </row>
    <row r="91" spans="2:18" x14ac:dyDescent="0.25">
      <c r="B91" s="98" t="s">
        <v>68</v>
      </c>
      <c r="C91" s="192" t="s">
        <v>223</v>
      </c>
      <c r="D91" s="193" t="s">
        <v>69</v>
      </c>
      <c r="E91" s="192" t="s">
        <v>70</v>
      </c>
      <c r="F91" s="194">
        <v>44060.658796296295</v>
      </c>
      <c r="G91" s="194">
        <v>45159</v>
      </c>
      <c r="H91" s="192" t="s">
        <v>158</v>
      </c>
      <c r="I91" s="195">
        <v>113512.13</v>
      </c>
      <c r="J91" s="196">
        <v>100100.01</v>
      </c>
      <c r="K91" s="195">
        <v>100608.6981713437</v>
      </c>
      <c r="L91" s="195">
        <v>113512.13</v>
      </c>
      <c r="M91" s="197">
        <v>0.886325524606</v>
      </c>
      <c r="N91" s="197">
        <v>4.4996543496000001</v>
      </c>
      <c r="O91" s="192" t="s">
        <v>71</v>
      </c>
      <c r="P91" s="198">
        <v>0.14447434410000001</v>
      </c>
      <c r="Q91" s="199"/>
      <c r="R91" s="125"/>
    </row>
    <row r="92" spans="2:18" x14ac:dyDescent="0.25">
      <c r="B92" s="98" t="s">
        <v>68</v>
      </c>
      <c r="C92" s="192" t="s">
        <v>223</v>
      </c>
      <c r="D92" s="193" t="s">
        <v>69</v>
      </c>
      <c r="E92" s="192" t="s">
        <v>70</v>
      </c>
      <c r="F92" s="194">
        <v>44204.468055555553</v>
      </c>
      <c r="G92" s="194">
        <v>45299</v>
      </c>
      <c r="H92" s="192" t="s">
        <v>158</v>
      </c>
      <c r="I92" s="195">
        <v>560422.68999999994</v>
      </c>
      <c r="J92" s="196">
        <v>501053.69</v>
      </c>
      <c r="K92" s="195">
        <v>505475.84520519158</v>
      </c>
      <c r="L92" s="195">
        <v>560422.68999999994</v>
      </c>
      <c r="M92" s="197">
        <v>0.90195463928300001</v>
      </c>
      <c r="N92" s="197">
        <v>3.9889647224</v>
      </c>
      <c r="O92" s="192" t="s">
        <v>71</v>
      </c>
      <c r="P92" s="198">
        <v>0.72586458769999995</v>
      </c>
      <c r="Q92" s="199"/>
      <c r="R92" s="125"/>
    </row>
    <row r="93" spans="2:18" x14ac:dyDescent="0.25">
      <c r="B93" s="98" t="s">
        <v>68</v>
      </c>
      <c r="C93" s="192" t="s">
        <v>223</v>
      </c>
      <c r="D93" s="193" t="s">
        <v>69</v>
      </c>
      <c r="E93" s="192" t="s">
        <v>70</v>
      </c>
      <c r="F93" s="194">
        <v>44327.662731481483</v>
      </c>
      <c r="G93" s="194">
        <v>45422</v>
      </c>
      <c r="H93" s="192" t="s">
        <v>158</v>
      </c>
      <c r="I93" s="195">
        <v>557413.93999999994</v>
      </c>
      <c r="J93" s="196">
        <v>501050.99</v>
      </c>
      <c r="K93" s="195">
        <v>508242.86732051952</v>
      </c>
      <c r="L93" s="195">
        <v>557413.93999999994</v>
      </c>
      <c r="M93" s="197">
        <v>0.91178714927799998</v>
      </c>
      <c r="N93" s="197">
        <v>3.785115561</v>
      </c>
      <c r="O93" s="192" t="s">
        <v>71</v>
      </c>
      <c r="P93" s="198">
        <v>0.72983803840000006</v>
      </c>
      <c r="Q93" s="199"/>
      <c r="R93" s="130"/>
    </row>
    <row r="94" spans="2:18" x14ac:dyDescent="0.25">
      <c r="B94" s="98" t="s">
        <v>68</v>
      </c>
      <c r="C94" s="192" t="s">
        <v>223</v>
      </c>
      <c r="D94" s="193" t="s">
        <v>69</v>
      </c>
      <c r="E94" s="192" t="s">
        <v>70</v>
      </c>
      <c r="F94" s="194">
        <v>44272.648032407407</v>
      </c>
      <c r="G94" s="194">
        <v>45005</v>
      </c>
      <c r="H94" s="192" t="s">
        <v>158</v>
      </c>
      <c r="I94" s="195">
        <v>532189.63</v>
      </c>
      <c r="J94" s="196">
        <v>501000</v>
      </c>
      <c r="K94" s="195">
        <v>501591.95368412213</v>
      </c>
      <c r="L94" s="195">
        <v>532189.63</v>
      </c>
      <c r="M94" s="197">
        <v>0.94250606439700002</v>
      </c>
      <c r="N94" s="197">
        <v>3.1241100634999999</v>
      </c>
      <c r="O94" s="192" t="s">
        <v>71</v>
      </c>
      <c r="P94" s="198">
        <v>0.72028730969999999</v>
      </c>
      <c r="Q94" s="199"/>
      <c r="R94" s="125"/>
    </row>
    <row r="95" spans="2:18" x14ac:dyDescent="0.25">
      <c r="B95" s="98" t="s">
        <v>68</v>
      </c>
      <c r="C95" s="192" t="s">
        <v>223</v>
      </c>
      <c r="D95" s="193" t="s">
        <v>69</v>
      </c>
      <c r="E95" s="192" t="s">
        <v>70</v>
      </c>
      <c r="F95" s="194">
        <v>44077.488067129627</v>
      </c>
      <c r="G95" s="194">
        <v>45173</v>
      </c>
      <c r="H95" s="192" t="s">
        <v>158</v>
      </c>
      <c r="I95" s="195">
        <v>113487.72</v>
      </c>
      <c r="J95" s="196">
        <v>100111.99</v>
      </c>
      <c r="K95" s="195">
        <v>100450.2712915564</v>
      </c>
      <c r="L95" s="195">
        <v>113487.72</v>
      </c>
      <c r="M95" s="197">
        <v>0.88512018121000002</v>
      </c>
      <c r="N95" s="197">
        <v>4.4994316304000002</v>
      </c>
      <c r="O95" s="192" t="s">
        <v>71</v>
      </c>
      <c r="P95" s="198">
        <v>0.14424684269999999</v>
      </c>
      <c r="Q95" s="199"/>
      <c r="R95" s="125"/>
    </row>
    <row r="96" spans="2:18" x14ac:dyDescent="0.25">
      <c r="B96" s="98" t="s">
        <v>68</v>
      </c>
      <c r="C96" s="192" t="s">
        <v>223</v>
      </c>
      <c r="D96" s="193" t="s">
        <v>69</v>
      </c>
      <c r="E96" s="192" t="s">
        <v>70</v>
      </c>
      <c r="F96" s="194">
        <v>44074.694224537037</v>
      </c>
      <c r="G96" s="194">
        <v>45173</v>
      </c>
      <c r="H96" s="192" t="s">
        <v>158</v>
      </c>
      <c r="I96" s="195">
        <v>113512.13</v>
      </c>
      <c r="J96" s="196">
        <v>100100.01</v>
      </c>
      <c r="K96" s="195">
        <v>100474.94162595979</v>
      </c>
      <c r="L96" s="195">
        <v>113512.13</v>
      </c>
      <c r="M96" s="197">
        <v>0.88514717877299998</v>
      </c>
      <c r="N96" s="197">
        <v>4.4996631955000002</v>
      </c>
      <c r="O96" s="192" t="s">
        <v>71</v>
      </c>
      <c r="P96" s="198">
        <v>0.1442822694</v>
      </c>
      <c r="Q96" s="199"/>
      <c r="R96" s="125"/>
    </row>
    <row r="97" spans="2:18" x14ac:dyDescent="0.25">
      <c r="B97" s="98" t="s">
        <v>68</v>
      </c>
      <c r="C97" s="192" t="s">
        <v>223</v>
      </c>
      <c r="D97" s="193" t="s">
        <v>69</v>
      </c>
      <c r="E97" s="192" t="s">
        <v>70</v>
      </c>
      <c r="F97" s="194">
        <v>44445.676516203705</v>
      </c>
      <c r="G97" s="194">
        <v>45173</v>
      </c>
      <c r="H97" s="192" t="s">
        <v>158</v>
      </c>
      <c r="I97" s="195">
        <v>531101.17000000004</v>
      </c>
      <c r="J97" s="196">
        <v>501121.73</v>
      </c>
      <c r="K97" s="195">
        <v>509551.63338602521</v>
      </c>
      <c r="L97" s="195">
        <v>531101.17000000004</v>
      </c>
      <c r="M97" s="197">
        <v>0.95942479920699997</v>
      </c>
      <c r="N97" s="197">
        <v>2.9999347248000001</v>
      </c>
      <c r="O97" s="192" t="s">
        <v>71</v>
      </c>
      <c r="P97" s="198">
        <v>0.73171742979999999</v>
      </c>
      <c r="Q97" s="199"/>
      <c r="R97" s="125"/>
    </row>
    <row r="98" spans="2:18" x14ac:dyDescent="0.25">
      <c r="B98" s="98" t="s">
        <v>68</v>
      </c>
      <c r="C98" s="192" t="s">
        <v>223</v>
      </c>
      <c r="D98" s="193" t="s">
        <v>69</v>
      </c>
      <c r="E98" s="192" t="s">
        <v>70</v>
      </c>
      <c r="F98" s="194">
        <v>44074.690497685187</v>
      </c>
      <c r="G98" s="194">
        <v>45173</v>
      </c>
      <c r="H98" s="192" t="s">
        <v>158</v>
      </c>
      <c r="I98" s="195">
        <v>113512.13</v>
      </c>
      <c r="J98" s="196">
        <v>100100.01</v>
      </c>
      <c r="K98" s="195">
        <v>100474.94162595979</v>
      </c>
      <c r="L98" s="195">
        <v>113512.13</v>
      </c>
      <c r="M98" s="197">
        <v>0.88514717877299998</v>
      </c>
      <c r="N98" s="197">
        <v>4.4996631955000002</v>
      </c>
      <c r="O98" s="192" t="s">
        <v>71</v>
      </c>
      <c r="P98" s="198">
        <v>0.1442822694</v>
      </c>
      <c r="Q98" s="199"/>
      <c r="R98" s="125"/>
    </row>
    <row r="99" spans="2:18" x14ac:dyDescent="0.25">
      <c r="B99" s="98" t="s">
        <v>68</v>
      </c>
      <c r="C99" s="192" t="s">
        <v>223</v>
      </c>
      <c r="D99" s="193" t="s">
        <v>69</v>
      </c>
      <c r="E99" s="192" t="s">
        <v>70</v>
      </c>
      <c r="F99" s="194">
        <v>44351.770671296297</v>
      </c>
      <c r="G99" s="194">
        <v>45083</v>
      </c>
      <c r="H99" s="192" t="s">
        <v>158</v>
      </c>
      <c r="I99" s="195">
        <v>530639.96</v>
      </c>
      <c r="J99" s="196">
        <v>500999.99</v>
      </c>
      <c r="K99" s="195">
        <v>505644.68090315658</v>
      </c>
      <c r="L99" s="195">
        <v>530639.96</v>
      </c>
      <c r="M99" s="197">
        <v>0.95289597282299998</v>
      </c>
      <c r="N99" s="197">
        <v>2.9717497461</v>
      </c>
      <c r="O99" s="192" t="s">
        <v>71</v>
      </c>
      <c r="P99" s="198">
        <v>0.72610703619999994</v>
      </c>
      <c r="Q99" s="199"/>
      <c r="R99" s="125"/>
    </row>
    <row r="100" spans="2:18" x14ac:dyDescent="0.25">
      <c r="B100" s="98" t="s">
        <v>68</v>
      </c>
      <c r="C100" s="192" t="s">
        <v>223</v>
      </c>
      <c r="D100" s="193" t="s">
        <v>69</v>
      </c>
      <c r="E100" s="192" t="s">
        <v>70</v>
      </c>
      <c r="F100" s="194">
        <v>44060.65792824074</v>
      </c>
      <c r="G100" s="194">
        <v>45159</v>
      </c>
      <c r="H100" s="192" t="s">
        <v>158</v>
      </c>
      <c r="I100" s="195">
        <v>113512.13</v>
      </c>
      <c r="J100" s="196">
        <v>100100.01</v>
      </c>
      <c r="K100" s="195">
        <v>100608.6981713437</v>
      </c>
      <c r="L100" s="195">
        <v>113512.13</v>
      </c>
      <c r="M100" s="197">
        <v>0.886325524606</v>
      </c>
      <c r="N100" s="197">
        <v>4.4996543496000001</v>
      </c>
      <c r="O100" s="192" t="s">
        <v>71</v>
      </c>
      <c r="P100" s="198">
        <v>0.14447434410000001</v>
      </c>
      <c r="Q100" s="199"/>
      <c r="R100" s="125"/>
    </row>
    <row r="101" spans="2:18" x14ac:dyDescent="0.25">
      <c r="B101" s="98" t="s">
        <v>68</v>
      </c>
      <c r="C101" s="192" t="s">
        <v>223</v>
      </c>
      <c r="D101" s="193" t="s">
        <v>69</v>
      </c>
      <c r="E101" s="192" t="s">
        <v>70</v>
      </c>
      <c r="F101" s="194">
        <v>44327.658229166664</v>
      </c>
      <c r="G101" s="194">
        <v>45422</v>
      </c>
      <c r="H101" s="192" t="s">
        <v>158</v>
      </c>
      <c r="I101" s="195">
        <v>557413.93999999994</v>
      </c>
      <c r="J101" s="196">
        <v>501050.99</v>
      </c>
      <c r="K101" s="195">
        <v>508242.86732051952</v>
      </c>
      <c r="L101" s="195">
        <v>557413.93999999994</v>
      </c>
      <c r="M101" s="197">
        <v>0.91178714927799998</v>
      </c>
      <c r="N101" s="197">
        <v>3.785115561</v>
      </c>
      <c r="O101" s="192" t="s">
        <v>71</v>
      </c>
      <c r="P101" s="198">
        <v>0.72983803840000006</v>
      </c>
      <c r="Q101" s="199"/>
      <c r="R101" s="125"/>
    </row>
    <row r="102" spans="2:18" x14ac:dyDescent="0.25">
      <c r="B102" s="98" t="s">
        <v>68</v>
      </c>
      <c r="C102" s="192" t="s">
        <v>223</v>
      </c>
      <c r="D102" s="193" t="s">
        <v>69</v>
      </c>
      <c r="E102" s="192" t="s">
        <v>70</v>
      </c>
      <c r="F102" s="194">
        <v>44077.491527777776</v>
      </c>
      <c r="G102" s="194">
        <v>45173</v>
      </c>
      <c r="H102" s="192" t="s">
        <v>158</v>
      </c>
      <c r="I102" s="195">
        <v>113487.72</v>
      </c>
      <c r="J102" s="196">
        <v>100111.99</v>
      </c>
      <c r="K102" s="195">
        <v>100450.2712915564</v>
      </c>
      <c r="L102" s="195">
        <v>113487.72</v>
      </c>
      <c r="M102" s="197">
        <v>0.88512018121000002</v>
      </c>
      <c r="N102" s="197">
        <v>4.4994316304000002</v>
      </c>
      <c r="O102" s="192" t="s">
        <v>71</v>
      </c>
      <c r="P102" s="198">
        <v>0.14424684269999999</v>
      </c>
      <c r="Q102" s="199"/>
      <c r="R102" s="125"/>
    </row>
    <row r="103" spans="2:18" x14ac:dyDescent="0.25">
      <c r="B103" s="98" t="s">
        <v>68</v>
      </c>
      <c r="C103" s="192" t="s">
        <v>223</v>
      </c>
      <c r="D103" s="193" t="s">
        <v>69</v>
      </c>
      <c r="E103" s="192" t="s">
        <v>70</v>
      </c>
      <c r="F103" s="194">
        <v>44209.691967592589</v>
      </c>
      <c r="G103" s="194">
        <v>45306</v>
      </c>
      <c r="H103" s="192" t="s">
        <v>158</v>
      </c>
      <c r="I103" s="195">
        <v>560476.91</v>
      </c>
      <c r="J103" s="196">
        <v>500999.99</v>
      </c>
      <c r="K103" s="195">
        <v>505150.75923797401</v>
      </c>
      <c r="L103" s="195">
        <v>560476.91</v>
      </c>
      <c r="M103" s="197">
        <v>0.90128736835599998</v>
      </c>
      <c r="N103" s="197">
        <v>3.9889345982000002</v>
      </c>
      <c r="O103" s="192" t="s">
        <v>71</v>
      </c>
      <c r="P103" s="198">
        <v>0.72539776339999995</v>
      </c>
      <c r="Q103" s="199"/>
      <c r="R103" s="125"/>
    </row>
    <row r="104" spans="2:18" x14ac:dyDescent="0.25">
      <c r="B104" s="98" t="s">
        <v>68</v>
      </c>
      <c r="C104" s="192" t="s">
        <v>223</v>
      </c>
      <c r="D104" s="193" t="s">
        <v>69</v>
      </c>
      <c r="E104" s="192" t="s">
        <v>70</v>
      </c>
      <c r="F104" s="194">
        <v>44077.486516203702</v>
      </c>
      <c r="G104" s="194">
        <v>45173</v>
      </c>
      <c r="H104" s="192" t="s">
        <v>158</v>
      </c>
      <c r="I104" s="195">
        <v>113487.72</v>
      </c>
      <c r="J104" s="196">
        <v>100111.99</v>
      </c>
      <c r="K104" s="195">
        <v>100450.2712915564</v>
      </c>
      <c r="L104" s="195">
        <v>113487.72</v>
      </c>
      <c r="M104" s="197">
        <v>0.88512018121000002</v>
      </c>
      <c r="N104" s="197">
        <v>4.4994316304000002</v>
      </c>
      <c r="O104" s="192" t="s">
        <v>71</v>
      </c>
      <c r="P104" s="198">
        <v>0.14424684269999999</v>
      </c>
      <c r="Q104" s="199"/>
      <c r="R104" s="125"/>
    </row>
    <row r="105" spans="2:18" x14ac:dyDescent="0.25">
      <c r="B105" s="98" t="s">
        <v>68</v>
      </c>
      <c r="C105" s="192" t="s">
        <v>223</v>
      </c>
      <c r="D105" s="193" t="s">
        <v>69</v>
      </c>
      <c r="E105" s="192" t="s">
        <v>70</v>
      </c>
      <c r="F105" s="194">
        <v>44519.510937500003</v>
      </c>
      <c r="G105" s="194">
        <v>45231</v>
      </c>
      <c r="H105" s="192" t="s">
        <v>158</v>
      </c>
      <c r="I105" s="195">
        <v>545588.96</v>
      </c>
      <c r="J105" s="196">
        <v>502091.03</v>
      </c>
      <c r="K105" s="195">
        <v>510146.6244240012</v>
      </c>
      <c r="L105" s="195">
        <v>545588.96</v>
      </c>
      <c r="M105" s="197">
        <v>0.93503839305000003</v>
      </c>
      <c r="N105" s="197">
        <v>4.4995059464000002</v>
      </c>
      <c r="O105" s="192" t="s">
        <v>71</v>
      </c>
      <c r="P105" s="198">
        <v>0.73257183839999995</v>
      </c>
      <c r="Q105" s="199"/>
      <c r="R105" s="125"/>
    </row>
    <row r="106" spans="2:18" x14ac:dyDescent="0.25">
      <c r="B106" s="98" t="s">
        <v>68</v>
      </c>
      <c r="C106" s="192" t="s">
        <v>223</v>
      </c>
      <c r="D106" s="193" t="s">
        <v>69</v>
      </c>
      <c r="E106" s="192" t="s">
        <v>70</v>
      </c>
      <c r="F106" s="194">
        <v>44074.693136574075</v>
      </c>
      <c r="G106" s="194">
        <v>45173</v>
      </c>
      <c r="H106" s="192" t="s">
        <v>158</v>
      </c>
      <c r="I106" s="195">
        <v>113512.13</v>
      </c>
      <c r="J106" s="196">
        <v>100100.01</v>
      </c>
      <c r="K106" s="195">
        <v>100474.94162595979</v>
      </c>
      <c r="L106" s="195">
        <v>113512.13</v>
      </c>
      <c r="M106" s="197">
        <v>0.88514717877299998</v>
      </c>
      <c r="N106" s="197">
        <v>4.4996631955000002</v>
      </c>
      <c r="O106" s="192" t="s">
        <v>71</v>
      </c>
      <c r="P106" s="198">
        <v>0.1442822694</v>
      </c>
      <c r="Q106" s="199"/>
      <c r="R106" s="125"/>
    </row>
    <row r="107" spans="2:18" x14ac:dyDescent="0.25">
      <c r="B107" s="98" t="s">
        <v>68</v>
      </c>
      <c r="C107" s="192" t="s">
        <v>223</v>
      </c>
      <c r="D107" s="193" t="s">
        <v>69</v>
      </c>
      <c r="E107" s="192" t="s">
        <v>70</v>
      </c>
      <c r="F107" s="194">
        <v>44438.711481481485</v>
      </c>
      <c r="G107" s="194">
        <v>45169</v>
      </c>
      <c r="H107" s="192" t="s">
        <v>158</v>
      </c>
      <c r="I107" s="195">
        <v>531101.17000000004</v>
      </c>
      <c r="J107" s="196">
        <v>500999.99</v>
      </c>
      <c r="K107" s="195">
        <v>509717.07444676198</v>
      </c>
      <c r="L107" s="195">
        <v>531101.17000000004</v>
      </c>
      <c r="M107" s="197">
        <v>0.959736304943</v>
      </c>
      <c r="N107" s="197">
        <v>3.0000585071999999</v>
      </c>
      <c r="O107" s="192" t="s">
        <v>71</v>
      </c>
      <c r="P107" s="198">
        <v>0.73195500359999999</v>
      </c>
      <c r="Q107" s="199"/>
      <c r="R107" s="125"/>
    </row>
    <row r="108" spans="2:18" x14ac:dyDescent="0.25">
      <c r="B108" s="98" t="s">
        <v>68</v>
      </c>
      <c r="C108" s="192" t="s">
        <v>223</v>
      </c>
      <c r="D108" s="193" t="s">
        <v>69</v>
      </c>
      <c r="E108" s="192" t="s">
        <v>70</v>
      </c>
      <c r="F108" s="194">
        <v>44060.659062500003</v>
      </c>
      <c r="G108" s="194">
        <v>45159</v>
      </c>
      <c r="H108" s="192" t="s">
        <v>158</v>
      </c>
      <c r="I108" s="195">
        <v>113512.13</v>
      </c>
      <c r="J108" s="196">
        <v>100100.01</v>
      </c>
      <c r="K108" s="195">
        <v>100608.6981713437</v>
      </c>
      <c r="L108" s="195">
        <v>113512.13</v>
      </c>
      <c r="M108" s="197">
        <v>0.886325524606</v>
      </c>
      <c r="N108" s="197">
        <v>4.4996543496000001</v>
      </c>
      <c r="O108" s="192" t="s">
        <v>71</v>
      </c>
      <c r="P108" s="198">
        <v>0.14447434410000001</v>
      </c>
      <c r="Q108" s="199"/>
      <c r="R108" s="125"/>
    </row>
    <row r="109" spans="2:18" x14ac:dyDescent="0.25">
      <c r="B109" s="98" t="s">
        <v>68</v>
      </c>
      <c r="C109" s="192" t="s">
        <v>223</v>
      </c>
      <c r="D109" s="193" t="s">
        <v>69</v>
      </c>
      <c r="E109" s="192" t="s">
        <v>70</v>
      </c>
      <c r="F109" s="194">
        <v>44341.420706018522</v>
      </c>
      <c r="G109" s="194">
        <v>45230</v>
      </c>
      <c r="H109" s="192" t="s">
        <v>158</v>
      </c>
      <c r="I109" s="195">
        <v>556888.92000000004</v>
      </c>
      <c r="J109" s="196">
        <v>502572.82</v>
      </c>
      <c r="K109" s="195">
        <v>510328.65617841127</v>
      </c>
      <c r="L109" s="195">
        <v>556888.92000000004</v>
      </c>
      <c r="M109" s="197">
        <v>0.91639218855100002</v>
      </c>
      <c r="N109" s="197">
        <v>4.4994983240000002</v>
      </c>
      <c r="O109" s="192" t="s">
        <v>71</v>
      </c>
      <c r="P109" s="198">
        <v>0.73283323649999998</v>
      </c>
      <c r="Q109" s="199"/>
      <c r="R109" s="125"/>
    </row>
    <row r="110" spans="2:18" x14ac:dyDescent="0.25">
      <c r="B110" s="98" t="s">
        <v>68</v>
      </c>
      <c r="C110" s="192" t="s">
        <v>223</v>
      </c>
      <c r="D110" s="193" t="s">
        <v>69</v>
      </c>
      <c r="E110" s="192" t="s">
        <v>70</v>
      </c>
      <c r="F110" s="194">
        <v>44060.657083333332</v>
      </c>
      <c r="G110" s="194">
        <v>45159</v>
      </c>
      <c r="H110" s="192" t="s">
        <v>158</v>
      </c>
      <c r="I110" s="195">
        <v>113512.13</v>
      </c>
      <c r="J110" s="196">
        <v>100100.01</v>
      </c>
      <c r="K110" s="195">
        <v>100608.6981713437</v>
      </c>
      <c r="L110" s="195">
        <v>113512.13</v>
      </c>
      <c r="M110" s="197">
        <v>0.886325524606</v>
      </c>
      <c r="N110" s="197">
        <v>4.4996543496000001</v>
      </c>
      <c r="O110" s="192" t="s">
        <v>71</v>
      </c>
      <c r="P110" s="198">
        <v>0.14447434410000001</v>
      </c>
      <c r="Q110" s="199"/>
      <c r="R110" s="125"/>
    </row>
    <row r="111" spans="2:18" x14ac:dyDescent="0.25">
      <c r="B111" s="98" t="s">
        <v>68</v>
      </c>
      <c r="C111" s="192" t="s">
        <v>223</v>
      </c>
      <c r="D111" s="193" t="s">
        <v>69</v>
      </c>
      <c r="E111" s="192" t="s">
        <v>70</v>
      </c>
      <c r="F111" s="194">
        <v>44277.739872685182</v>
      </c>
      <c r="G111" s="194">
        <v>45373</v>
      </c>
      <c r="H111" s="192" t="s">
        <v>158</v>
      </c>
      <c r="I111" s="195">
        <v>560422.68999999994</v>
      </c>
      <c r="J111" s="196">
        <v>500999.99</v>
      </c>
      <c r="K111" s="195">
        <v>501483.26422508399</v>
      </c>
      <c r="L111" s="195">
        <v>560422.68999999994</v>
      </c>
      <c r="M111" s="197">
        <v>0.89483040778599998</v>
      </c>
      <c r="N111" s="197">
        <v>3.9889646102</v>
      </c>
      <c r="O111" s="192" t="s">
        <v>71</v>
      </c>
      <c r="P111" s="198">
        <v>0.72013123140000002</v>
      </c>
      <c r="Q111" s="199"/>
      <c r="R111" s="125"/>
    </row>
    <row r="112" spans="2:18" x14ac:dyDescent="0.25">
      <c r="B112" s="98" t="s">
        <v>68</v>
      </c>
      <c r="C112" s="192" t="s">
        <v>223</v>
      </c>
      <c r="D112" s="193" t="s">
        <v>69</v>
      </c>
      <c r="E112" s="192" t="s">
        <v>70</v>
      </c>
      <c r="F112" s="194">
        <v>44077.490162037036</v>
      </c>
      <c r="G112" s="194">
        <v>45173</v>
      </c>
      <c r="H112" s="192" t="s">
        <v>158</v>
      </c>
      <c r="I112" s="195">
        <v>113487.72</v>
      </c>
      <c r="J112" s="196">
        <v>100111.99</v>
      </c>
      <c r="K112" s="195">
        <v>100450.2712915564</v>
      </c>
      <c r="L112" s="195">
        <v>113487.72</v>
      </c>
      <c r="M112" s="197">
        <v>0.88512018121000002</v>
      </c>
      <c r="N112" s="197">
        <v>4.4994316304000002</v>
      </c>
      <c r="O112" s="192" t="s">
        <v>71</v>
      </c>
      <c r="P112" s="198">
        <v>0.14424684269999999</v>
      </c>
      <c r="Q112" s="199"/>
      <c r="R112" s="125"/>
    </row>
    <row r="113" spans="2:18" x14ac:dyDescent="0.25">
      <c r="B113" s="98" t="s">
        <v>68</v>
      </c>
      <c r="C113" s="192" t="s">
        <v>223</v>
      </c>
      <c r="D113" s="193" t="s">
        <v>69</v>
      </c>
      <c r="E113" s="192" t="s">
        <v>70</v>
      </c>
      <c r="F113" s="194">
        <v>44204.468321759261</v>
      </c>
      <c r="G113" s="194">
        <v>45299</v>
      </c>
      <c r="H113" s="192" t="s">
        <v>158</v>
      </c>
      <c r="I113" s="195">
        <v>560422.68999999994</v>
      </c>
      <c r="J113" s="196">
        <v>501053.69</v>
      </c>
      <c r="K113" s="195">
        <v>505475.84520519158</v>
      </c>
      <c r="L113" s="195">
        <v>560422.68999999994</v>
      </c>
      <c r="M113" s="197">
        <v>0.90195463928300001</v>
      </c>
      <c r="N113" s="197">
        <v>3.9889647224</v>
      </c>
      <c r="O113" s="192" t="s">
        <v>71</v>
      </c>
      <c r="P113" s="198">
        <v>0.72586458769999995</v>
      </c>
      <c r="Q113" s="199"/>
      <c r="R113" s="125"/>
    </row>
    <row r="114" spans="2:18" x14ac:dyDescent="0.25">
      <c r="B114" s="98" t="s">
        <v>68</v>
      </c>
      <c r="C114" s="192" t="s">
        <v>223</v>
      </c>
      <c r="D114" s="193" t="s">
        <v>69</v>
      </c>
      <c r="E114" s="192" t="s">
        <v>70</v>
      </c>
      <c r="F114" s="194">
        <v>44074.694699074076</v>
      </c>
      <c r="G114" s="194">
        <v>45173</v>
      </c>
      <c r="H114" s="192" t="s">
        <v>158</v>
      </c>
      <c r="I114" s="195">
        <v>113512.13</v>
      </c>
      <c r="J114" s="196">
        <v>100100.01</v>
      </c>
      <c r="K114" s="195">
        <v>100474.94162595979</v>
      </c>
      <c r="L114" s="195">
        <v>113512.13</v>
      </c>
      <c r="M114" s="197">
        <v>0.88514717877299998</v>
      </c>
      <c r="N114" s="197">
        <v>4.4996631955000002</v>
      </c>
      <c r="O114" s="192" t="s">
        <v>71</v>
      </c>
      <c r="P114" s="198">
        <v>0.1442822694</v>
      </c>
      <c r="Q114" s="199"/>
      <c r="R114" s="125"/>
    </row>
    <row r="115" spans="2:18" x14ac:dyDescent="0.25">
      <c r="B115" s="98" t="s">
        <v>68</v>
      </c>
      <c r="C115" s="192" t="s">
        <v>223</v>
      </c>
      <c r="D115" s="193" t="s">
        <v>69</v>
      </c>
      <c r="E115" s="192" t="s">
        <v>70</v>
      </c>
      <c r="F115" s="194">
        <v>44445.676539351851</v>
      </c>
      <c r="G115" s="194">
        <v>45173</v>
      </c>
      <c r="H115" s="192" t="s">
        <v>158</v>
      </c>
      <c r="I115" s="195">
        <v>531101.17000000004</v>
      </c>
      <c r="J115" s="196">
        <v>501121.73</v>
      </c>
      <c r="K115" s="195">
        <v>509551.63338602521</v>
      </c>
      <c r="L115" s="195">
        <v>531101.17000000004</v>
      </c>
      <c r="M115" s="197">
        <v>0.95942479920699997</v>
      </c>
      <c r="N115" s="197">
        <v>2.9999347248000001</v>
      </c>
      <c r="O115" s="192" t="s">
        <v>71</v>
      </c>
      <c r="P115" s="198">
        <v>0.73171742979999999</v>
      </c>
      <c r="Q115" s="199"/>
      <c r="R115" s="125"/>
    </row>
    <row r="116" spans="2:18" x14ac:dyDescent="0.25">
      <c r="B116" s="98" t="s">
        <v>68</v>
      </c>
      <c r="C116" s="192" t="s">
        <v>223</v>
      </c>
      <c r="D116" s="193" t="s">
        <v>69</v>
      </c>
      <c r="E116" s="192" t="s">
        <v>70</v>
      </c>
      <c r="F116" s="194">
        <v>44074.690960648149</v>
      </c>
      <c r="G116" s="194">
        <v>45173</v>
      </c>
      <c r="H116" s="192" t="s">
        <v>158</v>
      </c>
      <c r="I116" s="195">
        <v>113512.13</v>
      </c>
      <c r="J116" s="196">
        <v>100100.01</v>
      </c>
      <c r="K116" s="195">
        <v>100474.94162595979</v>
      </c>
      <c r="L116" s="195">
        <v>113512.13</v>
      </c>
      <c r="M116" s="197">
        <v>0.88514717877299998</v>
      </c>
      <c r="N116" s="197">
        <v>4.4996631955000002</v>
      </c>
      <c r="O116" s="192" t="s">
        <v>71</v>
      </c>
      <c r="P116" s="198">
        <v>0.1442822694</v>
      </c>
      <c r="Q116" s="199"/>
      <c r="R116" s="125"/>
    </row>
    <row r="117" spans="2:18" x14ac:dyDescent="0.25">
      <c r="B117" s="98" t="s">
        <v>68</v>
      </c>
      <c r="C117" s="192" t="s">
        <v>223</v>
      </c>
      <c r="D117" s="193" t="s">
        <v>69</v>
      </c>
      <c r="E117" s="192" t="s">
        <v>70</v>
      </c>
      <c r="F117" s="194">
        <v>44371.417048611111</v>
      </c>
      <c r="G117" s="194">
        <v>45209</v>
      </c>
      <c r="H117" s="192" t="s">
        <v>158</v>
      </c>
      <c r="I117" s="195">
        <v>556888.92000000004</v>
      </c>
      <c r="J117" s="196">
        <v>505672.88</v>
      </c>
      <c r="K117" s="195">
        <v>511622.49217311782</v>
      </c>
      <c r="L117" s="195">
        <v>556888.92000000004</v>
      </c>
      <c r="M117" s="197">
        <v>0.91871551722199996</v>
      </c>
      <c r="N117" s="197">
        <v>4.4995062499999996</v>
      </c>
      <c r="O117" s="192" t="s">
        <v>71</v>
      </c>
      <c r="P117" s="198">
        <v>0.73469118820000001</v>
      </c>
      <c r="Q117" s="199"/>
      <c r="R117" s="125"/>
    </row>
    <row r="118" spans="2:18" x14ac:dyDescent="0.25">
      <c r="B118" s="98" t="s">
        <v>68</v>
      </c>
      <c r="C118" s="192" t="s">
        <v>223</v>
      </c>
      <c r="D118" s="193" t="s">
        <v>69</v>
      </c>
      <c r="E118" s="192" t="s">
        <v>70</v>
      </c>
      <c r="F118" s="194">
        <v>44060.658206018517</v>
      </c>
      <c r="G118" s="194">
        <v>45159</v>
      </c>
      <c r="H118" s="192" t="s">
        <v>158</v>
      </c>
      <c r="I118" s="195">
        <v>113512.13</v>
      </c>
      <c r="J118" s="196">
        <v>100100.01</v>
      </c>
      <c r="K118" s="195">
        <v>100608.6981713437</v>
      </c>
      <c r="L118" s="195">
        <v>113512.13</v>
      </c>
      <c r="M118" s="197">
        <v>0.886325524606</v>
      </c>
      <c r="N118" s="197">
        <v>4.4996543496000001</v>
      </c>
      <c r="O118" s="192" t="s">
        <v>71</v>
      </c>
      <c r="P118" s="198">
        <v>0.14447434410000001</v>
      </c>
      <c r="Q118" s="199"/>
      <c r="R118" s="125"/>
    </row>
    <row r="119" spans="2:18" x14ac:dyDescent="0.25">
      <c r="B119" s="98" t="s">
        <v>68</v>
      </c>
      <c r="C119" s="192" t="s">
        <v>223</v>
      </c>
      <c r="D119" s="193" t="s">
        <v>69</v>
      </c>
      <c r="E119" s="192" t="s">
        <v>70</v>
      </c>
      <c r="F119" s="194">
        <v>44327.660173611112</v>
      </c>
      <c r="G119" s="194">
        <v>45422</v>
      </c>
      <c r="H119" s="192" t="s">
        <v>158</v>
      </c>
      <c r="I119" s="195">
        <v>557413.93999999994</v>
      </c>
      <c r="J119" s="196">
        <v>501050.99</v>
      </c>
      <c r="K119" s="195">
        <v>508242.86732051952</v>
      </c>
      <c r="L119" s="195">
        <v>557413.93999999994</v>
      </c>
      <c r="M119" s="197">
        <v>0.91178714927799998</v>
      </c>
      <c r="N119" s="197">
        <v>3.785115561</v>
      </c>
      <c r="O119" s="192" t="s">
        <v>71</v>
      </c>
      <c r="P119" s="198">
        <v>0.72983803840000006</v>
      </c>
      <c r="Q119" s="199"/>
      <c r="R119" s="125"/>
    </row>
    <row r="120" spans="2:18" x14ac:dyDescent="0.25">
      <c r="B120" s="98" t="s">
        <v>68</v>
      </c>
      <c r="C120" s="192" t="s">
        <v>223</v>
      </c>
      <c r="D120" s="193" t="s">
        <v>69</v>
      </c>
      <c r="E120" s="192" t="s">
        <v>70</v>
      </c>
      <c r="F120" s="194">
        <v>44077.491886574076</v>
      </c>
      <c r="G120" s="194">
        <v>45173</v>
      </c>
      <c r="H120" s="192" t="s">
        <v>158</v>
      </c>
      <c r="I120" s="195">
        <v>113487.72</v>
      </c>
      <c r="J120" s="196">
        <v>100111.99</v>
      </c>
      <c r="K120" s="195">
        <v>100450.2712915564</v>
      </c>
      <c r="L120" s="195">
        <v>113487.72</v>
      </c>
      <c r="M120" s="197">
        <v>0.88512018121000002</v>
      </c>
      <c r="N120" s="197">
        <v>4.4994316304000002</v>
      </c>
      <c r="O120" s="192" t="s">
        <v>71</v>
      </c>
      <c r="P120" s="198">
        <v>0.14424684269999999</v>
      </c>
      <c r="Q120" s="199"/>
      <c r="R120" s="125"/>
    </row>
    <row r="121" spans="2:18" x14ac:dyDescent="0.25">
      <c r="B121" s="98" t="s">
        <v>68</v>
      </c>
      <c r="C121" s="192" t="s">
        <v>223</v>
      </c>
      <c r="D121" s="193" t="s">
        <v>69</v>
      </c>
      <c r="E121" s="192" t="s">
        <v>70</v>
      </c>
      <c r="F121" s="194">
        <v>44221.691851851851</v>
      </c>
      <c r="G121" s="194">
        <v>45317</v>
      </c>
      <c r="H121" s="192" t="s">
        <v>158</v>
      </c>
      <c r="I121" s="195">
        <v>560422.68000000005</v>
      </c>
      <c r="J121" s="196">
        <v>501000</v>
      </c>
      <c r="K121" s="195">
        <v>504502.18441819132</v>
      </c>
      <c r="L121" s="195">
        <v>560422.68000000005</v>
      </c>
      <c r="M121" s="197">
        <v>0.90021728674199997</v>
      </c>
      <c r="N121" s="197">
        <v>3.9890382290000002</v>
      </c>
      <c r="O121" s="192" t="s">
        <v>71</v>
      </c>
      <c r="P121" s="198">
        <v>0.72446640839999998</v>
      </c>
      <c r="Q121" s="199"/>
      <c r="R121" s="125"/>
    </row>
    <row r="122" spans="2:18" x14ac:dyDescent="0.25">
      <c r="B122" s="98" t="s">
        <v>68</v>
      </c>
      <c r="C122" s="192" t="s">
        <v>223</v>
      </c>
      <c r="D122" s="193" t="s">
        <v>69</v>
      </c>
      <c r="E122" s="192" t="s">
        <v>70</v>
      </c>
      <c r="F122" s="194">
        <v>44077.48709490741</v>
      </c>
      <c r="G122" s="194">
        <v>45173</v>
      </c>
      <c r="H122" s="192" t="s">
        <v>158</v>
      </c>
      <c r="I122" s="195">
        <v>113487.72</v>
      </c>
      <c r="J122" s="196">
        <v>100111.99</v>
      </c>
      <c r="K122" s="195">
        <v>100450.2712915564</v>
      </c>
      <c r="L122" s="195">
        <v>113487.72</v>
      </c>
      <c r="M122" s="197">
        <v>0.88512018121000002</v>
      </c>
      <c r="N122" s="197">
        <v>4.4994316304000002</v>
      </c>
      <c r="O122" s="192" t="s">
        <v>71</v>
      </c>
      <c r="P122" s="198">
        <v>0.14424684269999999</v>
      </c>
      <c r="Q122" s="199"/>
      <c r="R122" s="125"/>
    </row>
    <row r="123" spans="2:18" x14ac:dyDescent="0.25">
      <c r="B123" s="98" t="s">
        <v>68</v>
      </c>
      <c r="C123" s="192" t="s">
        <v>223</v>
      </c>
      <c r="D123" s="193" t="s">
        <v>69</v>
      </c>
      <c r="E123" s="192" t="s">
        <v>70</v>
      </c>
      <c r="F123" s="194">
        <v>44524.383738425924</v>
      </c>
      <c r="G123" s="194">
        <v>45215</v>
      </c>
      <c r="H123" s="192" t="s">
        <v>158</v>
      </c>
      <c r="I123" s="195">
        <v>545772.22</v>
      </c>
      <c r="J123" s="196">
        <v>503545.5</v>
      </c>
      <c r="K123" s="195">
        <v>511316.06273509201</v>
      </c>
      <c r="L123" s="195">
        <v>545772.22</v>
      </c>
      <c r="M123" s="197">
        <v>0.93686714713200003</v>
      </c>
      <c r="N123" s="197">
        <v>4.4995066887000004</v>
      </c>
      <c r="O123" s="192" t="s">
        <v>71</v>
      </c>
      <c r="P123" s="198">
        <v>0.73425115480000003</v>
      </c>
      <c r="Q123" s="199"/>
      <c r="R123" s="125"/>
    </row>
    <row r="124" spans="2:18" x14ac:dyDescent="0.25">
      <c r="B124" s="98" t="s">
        <v>68</v>
      </c>
      <c r="C124" s="192" t="s">
        <v>223</v>
      </c>
      <c r="D124" s="193" t="s">
        <v>69</v>
      </c>
      <c r="E124" s="192" t="s">
        <v>70</v>
      </c>
      <c r="F124" s="194">
        <v>44074.693483796298</v>
      </c>
      <c r="G124" s="194">
        <v>45173</v>
      </c>
      <c r="H124" s="192" t="s">
        <v>158</v>
      </c>
      <c r="I124" s="195">
        <v>113512.13</v>
      </c>
      <c r="J124" s="196">
        <v>100100.01</v>
      </c>
      <c r="K124" s="195">
        <v>100474.94162595979</v>
      </c>
      <c r="L124" s="195">
        <v>113512.13</v>
      </c>
      <c r="M124" s="197">
        <v>0.88514717877299998</v>
      </c>
      <c r="N124" s="197">
        <v>4.4996631955000002</v>
      </c>
      <c r="O124" s="192" t="s">
        <v>71</v>
      </c>
      <c r="P124" s="198">
        <v>0.1442822694</v>
      </c>
      <c r="Q124" s="199"/>
      <c r="R124" s="125"/>
    </row>
    <row r="125" spans="2:18" x14ac:dyDescent="0.25">
      <c r="B125" s="98" t="s">
        <v>68</v>
      </c>
      <c r="C125" s="192" t="s">
        <v>223</v>
      </c>
      <c r="D125" s="193" t="s">
        <v>69</v>
      </c>
      <c r="E125" s="192" t="s">
        <v>70</v>
      </c>
      <c r="F125" s="194">
        <v>44438.713888888888</v>
      </c>
      <c r="G125" s="194">
        <v>45169</v>
      </c>
      <c r="H125" s="192" t="s">
        <v>158</v>
      </c>
      <c r="I125" s="195">
        <v>531101.17000000004</v>
      </c>
      <c r="J125" s="196">
        <v>500999.99</v>
      </c>
      <c r="K125" s="195">
        <v>509717.07444676198</v>
      </c>
      <c r="L125" s="195">
        <v>531101.17000000004</v>
      </c>
      <c r="M125" s="197">
        <v>0.959736304943</v>
      </c>
      <c r="N125" s="197">
        <v>3.0000585071999999</v>
      </c>
      <c r="O125" s="192" t="s">
        <v>71</v>
      </c>
      <c r="P125" s="198">
        <v>0.73195500359999999</v>
      </c>
      <c r="Q125" s="199"/>
      <c r="R125" s="125"/>
    </row>
    <row r="126" spans="2:18" x14ac:dyDescent="0.25">
      <c r="B126" s="98" t="s">
        <v>68</v>
      </c>
      <c r="C126" s="192" t="s">
        <v>223</v>
      </c>
      <c r="D126" s="193" t="s">
        <v>69</v>
      </c>
      <c r="E126" s="192" t="s">
        <v>70</v>
      </c>
      <c r="F126" s="194">
        <v>44060.659328703703</v>
      </c>
      <c r="G126" s="194">
        <v>45159</v>
      </c>
      <c r="H126" s="192" t="s">
        <v>158</v>
      </c>
      <c r="I126" s="195">
        <v>113512.13</v>
      </c>
      <c r="J126" s="196">
        <v>100100.01</v>
      </c>
      <c r="K126" s="195">
        <v>100608.6981713437</v>
      </c>
      <c r="L126" s="195">
        <v>113512.13</v>
      </c>
      <c r="M126" s="197">
        <v>0.886325524606</v>
      </c>
      <c r="N126" s="197">
        <v>4.4996543496000001</v>
      </c>
      <c r="O126" s="192" t="s">
        <v>71</v>
      </c>
      <c r="P126" s="198">
        <v>0.14447434410000001</v>
      </c>
      <c r="Q126" s="199"/>
      <c r="R126" s="125"/>
    </row>
    <row r="127" spans="2:18" x14ac:dyDescent="0.25">
      <c r="B127" s="98" t="s">
        <v>68</v>
      </c>
      <c r="C127" s="192" t="s">
        <v>223</v>
      </c>
      <c r="D127" s="193" t="s">
        <v>69</v>
      </c>
      <c r="E127" s="192" t="s">
        <v>70</v>
      </c>
      <c r="F127" s="194">
        <v>44341.422037037039</v>
      </c>
      <c r="G127" s="194">
        <v>45230</v>
      </c>
      <c r="H127" s="192" t="s">
        <v>158</v>
      </c>
      <c r="I127" s="195">
        <v>556888.92000000004</v>
      </c>
      <c r="J127" s="196">
        <v>502572.82</v>
      </c>
      <c r="K127" s="195">
        <v>510328.65617841127</v>
      </c>
      <c r="L127" s="195">
        <v>556888.92000000004</v>
      </c>
      <c r="M127" s="197">
        <v>0.91639218855100002</v>
      </c>
      <c r="N127" s="197">
        <v>4.4994983240000002</v>
      </c>
      <c r="O127" s="192" t="s">
        <v>71</v>
      </c>
      <c r="P127" s="198">
        <v>0.73283323649999998</v>
      </c>
      <c r="Q127" s="199"/>
      <c r="R127" s="125"/>
    </row>
    <row r="128" spans="2:18" x14ac:dyDescent="0.25">
      <c r="B128" s="98" t="s">
        <v>68</v>
      </c>
      <c r="C128" s="192" t="s">
        <v>223</v>
      </c>
      <c r="D128" s="193" t="s">
        <v>69</v>
      </c>
      <c r="E128" s="192" t="s">
        <v>70</v>
      </c>
      <c r="F128" s="194">
        <v>44060.657395833332</v>
      </c>
      <c r="G128" s="194">
        <v>45159</v>
      </c>
      <c r="H128" s="192" t="s">
        <v>158</v>
      </c>
      <c r="I128" s="195">
        <v>113512.13</v>
      </c>
      <c r="J128" s="196">
        <v>100100.01</v>
      </c>
      <c r="K128" s="195">
        <v>100608.6981713437</v>
      </c>
      <c r="L128" s="195">
        <v>113512.13</v>
      </c>
      <c r="M128" s="197">
        <v>0.886325524606</v>
      </c>
      <c r="N128" s="197">
        <v>4.4996543496000001</v>
      </c>
      <c r="O128" s="192" t="s">
        <v>71</v>
      </c>
      <c r="P128" s="198">
        <v>0.14447434410000001</v>
      </c>
      <c r="Q128" s="199"/>
      <c r="R128" s="125"/>
    </row>
    <row r="129" spans="2:18" x14ac:dyDescent="0.25">
      <c r="B129" s="98" t="s">
        <v>68</v>
      </c>
      <c r="C129" s="192" t="s">
        <v>223</v>
      </c>
      <c r="D129" s="193" t="s">
        <v>69</v>
      </c>
      <c r="E129" s="192" t="s">
        <v>70</v>
      </c>
      <c r="F129" s="194">
        <v>44277.740624999999</v>
      </c>
      <c r="G129" s="194">
        <v>45373</v>
      </c>
      <c r="H129" s="192" t="s">
        <v>158</v>
      </c>
      <c r="I129" s="195">
        <v>560422.68999999994</v>
      </c>
      <c r="J129" s="196">
        <v>500999.99</v>
      </c>
      <c r="K129" s="195">
        <v>501483.26422508399</v>
      </c>
      <c r="L129" s="195">
        <v>560422.68999999994</v>
      </c>
      <c r="M129" s="197">
        <v>0.89483040778599998</v>
      </c>
      <c r="N129" s="197">
        <v>3.9889646102</v>
      </c>
      <c r="O129" s="192" t="s">
        <v>71</v>
      </c>
      <c r="P129" s="198">
        <v>0.72013123140000002</v>
      </c>
      <c r="Q129" s="199"/>
      <c r="R129" s="125"/>
    </row>
    <row r="130" spans="2:18" x14ac:dyDescent="0.25">
      <c r="B130" s="98" t="s">
        <v>68</v>
      </c>
      <c r="C130" s="192" t="s">
        <v>223</v>
      </c>
      <c r="D130" s="193" t="s">
        <v>69</v>
      </c>
      <c r="E130" s="192" t="s">
        <v>70</v>
      </c>
      <c r="F130" s="194">
        <v>44077.490543981483</v>
      </c>
      <c r="G130" s="194">
        <v>45173</v>
      </c>
      <c r="H130" s="192" t="s">
        <v>158</v>
      </c>
      <c r="I130" s="195">
        <v>113487.72</v>
      </c>
      <c r="J130" s="196">
        <v>100111.99</v>
      </c>
      <c r="K130" s="195">
        <v>100450.2712915564</v>
      </c>
      <c r="L130" s="195">
        <v>113487.72</v>
      </c>
      <c r="M130" s="197">
        <v>0.88512018121000002</v>
      </c>
      <c r="N130" s="197">
        <v>4.4994316304000002</v>
      </c>
      <c r="O130" s="192" t="s">
        <v>71</v>
      </c>
      <c r="P130" s="198">
        <v>0.14424684269999999</v>
      </c>
      <c r="Q130" s="199"/>
      <c r="R130" s="125"/>
    </row>
    <row r="131" spans="2:18" x14ac:dyDescent="0.25">
      <c r="B131" s="98" t="s">
        <v>68</v>
      </c>
      <c r="C131" s="192" t="s">
        <v>223</v>
      </c>
      <c r="D131" s="193" t="s">
        <v>69</v>
      </c>
      <c r="E131" s="192" t="s">
        <v>70</v>
      </c>
      <c r="F131" s="194">
        <v>44207.698275462964</v>
      </c>
      <c r="G131" s="194">
        <v>45303</v>
      </c>
      <c r="H131" s="192" t="s">
        <v>158</v>
      </c>
      <c r="I131" s="195">
        <v>560422.68000000005</v>
      </c>
      <c r="J131" s="196">
        <v>501000</v>
      </c>
      <c r="K131" s="195">
        <v>505259.66328825208</v>
      </c>
      <c r="L131" s="195">
        <v>560422.68000000005</v>
      </c>
      <c r="M131" s="197">
        <v>0.90156890739700002</v>
      </c>
      <c r="N131" s="197">
        <v>3.9890382844999999</v>
      </c>
      <c r="O131" s="192" t="s">
        <v>71</v>
      </c>
      <c r="P131" s="198">
        <v>0.7255541499</v>
      </c>
      <c r="Q131" s="199"/>
      <c r="R131" s="125"/>
    </row>
    <row r="132" spans="2:18" x14ac:dyDescent="0.25">
      <c r="B132" s="98" t="s">
        <v>68</v>
      </c>
      <c r="C132" s="192" t="s">
        <v>223</v>
      </c>
      <c r="D132" s="193" t="s">
        <v>69</v>
      </c>
      <c r="E132" s="192" t="s">
        <v>70</v>
      </c>
      <c r="F132" s="194">
        <v>44074.695405092592</v>
      </c>
      <c r="G132" s="194">
        <v>45173</v>
      </c>
      <c r="H132" s="192" t="s">
        <v>158</v>
      </c>
      <c r="I132" s="195">
        <v>113512.13</v>
      </c>
      <c r="J132" s="196">
        <v>100100.01</v>
      </c>
      <c r="K132" s="195">
        <v>100474.94162595979</v>
      </c>
      <c r="L132" s="195">
        <v>113512.13</v>
      </c>
      <c r="M132" s="197">
        <v>0.88514717877299998</v>
      </c>
      <c r="N132" s="197">
        <v>4.4996631955000002</v>
      </c>
      <c r="O132" s="192" t="s">
        <v>71</v>
      </c>
      <c r="P132" s="198">
        <v>0.1442822694</v>
      </c>
      <c r="Q132" s="199"/>
      <c r="R132" s="125"/>
    </row>
    <row r="133" spans="2:18" x14ac:dyDescent="0.25">
      <c r="B133" s="98" t="s">
        <v>68</v>
      </c>
      <c r="C133" s="192" t="s">
        <v>223</v>
      </c>
      <c r="D133" s="193" t="s">
        <v>69</v>
      </c>
      <c r="E133" s="192" t="s">
        <v>70</v>
      </c>
      <c r="F133" s="194">
        <v>44445.676562499997</v>
      </c>
      <c r="G133" s="194">
        <v>45173</v>
      </c>
      <c r="H133" s="192" t="s">
        <v>158</v>
      </c>
      <c r="I133" s="195">
        <v>531101.17000000004</v>
      </c>
      <c r="J133" s="196">
        <v>501121.73</v>
      </c>
      <c r="K133" s="195">
        <v>509551.63338602521</v>
      </c>
      <c r="L133" s="195">
        <v>531101.17000000004</v>
      </c>
      <c r="M133" s="197">
        <v>0.95942479920699997</v>
      </c>
      <c r="N133" s="197">
        <v>2.9999347248000001</v>
      </c>
      <c r="O133" s="192" t="s">
        <v>71</v>
      </c>
      <c r="P133" s="198">
        <v>0.73171742979999999</v>
      </c>
      <c r="Q133" s="199"/>
      <c r="R133" s="125"/>
    </row>
    <row r="134" spans="2:18" x14ac:dyDescent="0.25">
      <c r="B134" s="106" t="s">
        <v>68</v>
      </c>
      <c r="C134" s="200" t="s">
        <v>223</v>
      </c>
      <c r="D134" s="200" t="s">
        <v>69</v>
      </c>
      <c r="E134" s="200" t="s">
        <v>70</v>
      </c>
      <c r="F134" s="200">
        <v>44074.691354166665</v>
      </c>
      <c r="G134" s="200">
        <v>45173</v>
      </c>
      <c r="H134" s="200" t="s">
        <v>158</v>
      </c>
      <c r="I134" s="201">
        <v>113512.13</v>
      </c>
      <c r="J134" s="202">
        <v>100100.01</v>
      </c>
      <c r="K134" s="203">
        <v>100474.94162595979</v>
      </c>
      <c r="L134" s="201">
        <v>113512.13</v>
      </c>
      <c r="M134" s="199">
        <v>0.88514717877299998</v>
      </c>
      <c r="N134" s="199">
        <v>4.4996631955000002</v>
      </c>
      <c r="O134" s="199" t="s">
        <v>71</v>
      </c>
      <c r="P134" s="204">
        <v>0.1442822694</v>
      </c>
      <c r="Q134" s="205"/>
      <c r="R134" s="125"/>
    </row>
    <row r="135" spans="2:18" x14ac:dyDescent="0.25">
      <c r="B135" s="98" t="s">
        <v>68</v>
      </c>
      <c r="C135" s="192" t="s">
        <v>223</v>
      </c>
      <c r="D135" s="193" t="s">
        <v>69</v>
      </c>
      <c r="E135" s="192" t="s">
        <v>70</v>
      </c>
      <c r="F135" s="194">
        <v>44371.424907407411</v>
      </c>
      <c r="G135" s="194">
        <v>45209</v>
      </c>
      <c r="H135" s="192" t="s">
        <v>158</v>
      </c>
      <c r="I135" s="195">
        <v>556888.92000000004</v>
      </c>
      <c r="J135" s="196">
        <v>505672.88</v>
      </c>
      <c r="K135" s="195">
        <v>511622.49217311782</v>
      </c>
      <c r="L135" s="195">
        <v>556888.92000000004</v>
      </c>
      <c r="M135" s="197">
        <v>0.91871551722199996</v>
      </c>
      <c r="N135" s="197">
        <v>4.4995062499999996</v>
      </c>
      <c r="O135" s="192" t="s">
        <v>71</v>
      </c>
      <c r="P135" s="198">
        <v>0.73469118820000001</v>
      </c>
      <c r="Q135" s="199"/>
      <c r="R135" s="125"/>
    </row>
    <row r="136" spans="2:18" x14ac:dyDescent="0.25">
      <c r="B136" s="98" t="s">
        <v>68</v>
      </c>
      <c r="C136" s="192" t="s">
        <v>223</v>
      </c>
      <c r="D136" s="193" t="s">
        <v>69</v>
      </c>
      <c r="E136" s="192" t="s">
        <v>70</v>
      </c>
      <c r="F136" s="194">
        <v>44060.658506944441</v>
      </c>
      <c r="G136" s="194">
        <v>45159</v>
      </c>
      <c r="H136" s="192" t="s">
        <v>158</v>
      </c>
      <c r="I136" s="195">
        <v>113512.13</v>
      </c>
      <c r="J136" s="196">
        <v>100100.01</v>
      </c>
      <c r="K136" s="195">
        <v>100608.6981713437</v>
      </c>
      <c r="L136" s="195">
        <v>113512.13</v>
      </c>
      <c r="M136" s="197">
        <v>0.886325524606</v>
      </c>
      <c r="N136" s="197">
        <v>4.4996543496000001</v>
      </c>
      <c r="O136" s="192" t="s">
        <v>71</v>
      </c>
      <c r="P136" s="198">
        <v>0.14447434410000001</v>
      </c>
      <c r="Q136" s="199"/>
      <c r="R136" s="125"/>
    </row>
    <row r="137" spans="2:18" x14ac:dyDescent="0.25">
      <c r="B137" s="98"/>
      <c r="C137" s="192" t="s">
        <v>92</v>
      </c>
      <c r="D137" s="193"/>
      <c r="E137" s="192"/>
      <c r="F137" s="194"/>
      <c r="G137" s="194"/>
      <c r="H137" s="192"/>
      <c r="I137" s="195">
        <v>21554830.800000004</v>
      </c>
      <c r="J137" s="196">
        <v>19557937.040000003</v>
      </c>
      <c r="K137" s="195">
        <v>19771607.041571736</v>
      </c>
      <c r="L137" s="195">
        <v>21554830.800000004</v>
      </c>
      <c r="M137" s="197"/>
      <c r="N137" s="197"/>
      <c r="O137" s="192"/>
      <c r="P137" s="198">
        <v>28.392077542400003</v>
      </c>
      <c r="Q137" s="199"/>
      <c r="R137" s="125"/>
    </row>
    <row r="138" spans="2:18" x14ac:dyDescent="0.25">
      <c r="B138" s="98" t="s">
        <v>68</v>
      </c>
      <c r="C138" s="192" t="s">
        <v>77</v>
      </c>
      <c r="D138" s="193" t="s">
        <v>69</v>
      </c>
      <c r="E138" s="192" t="s">
        <v>70</v>
      </c>
      <c r="F138" s="194">
        <v>44424.548078703701</v>
      </c>
      <c r="G138" s="194">
        <v>45142</v>
      </c>
      <c r="H138" s="192" t="s">
        <v>158</v>
      </c>
      <c r="I138" s="195">
        <v>262345.89</v>
      </c>
      <c r="J138" s="196">
        <v>250051.22</v>
      </c>
      <c r="K138" s="195">
        <v>250854.96831211541</v>
      </c>
      <c r="L138" s="195">
        <v>262345.89</v>
      </c>
      <c r="M138" s="197">
        <v>0.95619934549800001</v>
      </c>
      <c r="N138" s="197">
        <v>2.5236326175000001</v>
      </c>
      <c r="O138" s="192" t="s">
        <v>71</v>
      </c>
      <c r="P138" s="198">
        <v>0.36022836670000002</v>
      </c>
      <c r="Q138" s="199"/>
      <c r="R138" s="125"/>
    </row>
    <row r="139" spans="2:18" x14ac:dyDescent="0.25">
      <c r="B139" s="98" t="s">
        <v>68</v>
      </c>
      <c r="C139" s="192" t="s">
        <v>77</v>
      </c>
      <c r="D139" s="193" t="s">
        <v>69</v>
      </c>
      <c r="E139" s="192" t="s">
        <v>70</v>
      </c>
      <c r="F139" s="194">
        <v>44382.703159722223</v>
      </c>
      <c r="G139" s="194">
        <v>45103</v>
      </c>
      <c r="H139" s="192" t="s">
        <v>158</v>
      </c>
      <c r="I139" s="195">
        <v>104938.36</v>
      </c>
      <c r="J139" s="196">
        <v>99999.99</v>
      </c>
      <c r="K139" s="195">
        <v>100595.86062508461</v>
      </c>
      <c r="L139" s="195">
        <v>104938.36</v>
      </c>
      <c r="M139" s="197">
        <v>0.95861857022600006</v>
      </c>
      <c r="N139" s="197">
        <v>2.5236345273</v>
      </c>
      <c r="O139" s="192" t="s">
        <v>71</v>
      </c>
      <c r="P139" s="198">
        <v>0.1444559094</v>
      </c>
      <c r="Q139" s="199"/>
      <c r="R139" s="125"/>
    </row>
    <row r="140" spans="2:18" x14ac:dyDescent="0.25">
      <c r="B140" s="98" t="s">
        <v>68</v>
      </c>
      <c r="C140" s="192" t="s">
        <v>77</v>
      </c>
      <c r="D140" s="193" t="s">
        <v>69</v>
      </c>
      <c r="E140" s="192" t="s">
        <v>70</v>
      </c>
      <c r="F140" s="194">
        <v>44412.720775462964</v>
      </c>
      <c r="G140" s="194">
        <v>45133</v>
      </c>
      <c r="H140" s="192" t="s">
        <v>158</v>
      </c>
      <c r="I140" s="195">
        <v>104938.36</v>
      </c>
      <c r="J140" s="196">
        <v>99999.98</v>
      </c>
      <c r="K140" s="195">
        <v>100403.6722120948</v>
      </c>
      <c r="L140" s="195">
        <v>104938.36</v>
      </c>
      <c r="M140" s="197">
        <v>0.95678712924499998</v>
      </c>
      <c r="N140" s="197">
        <v>2.5236345658000001</v>
      </c>
      <c r="O140" s="192" t="s">
        <v>71</v>
      </c>
      <c r="P140" s="198">
        <v>0.14417992639999999</v>
      </c>
      <c r="Q140" s="199"/>
      <c r="R140" s="125"/>
    </row>
    <row r="141" spans="2:18" x14ac:dyDescent="0.25">
      <c r="B141" s="98" t="s">
        <v>68</v>
      </c>
      <c r="C141" s="192" t="s">
        <v>77</v>
      </c>
      <c r="D141" s="193" t="s">
        <v>69</v>
      </c>
      <c r="E141" s="192" t="s">
        <v>70</v>
      </c>
      <c r="F141" s="194">
        <v>44351.728368055556</v>
      </c>
      <c r="G141" s="194">
        <v>45442</v>
      </c>
      <c r="H141" s="192" t="s">
        <v>158</v>
      </c>
      <c r="I141" s="195">
        <v>540352.05000000005</v>
      </c>
      <c r="J141" s="196">
        <v>500000</v>
      </c>
      <c r="K141" s="195">
        <v>501069.90354831022</v>
      </c>
      <c r="L141" s="195">
        <v>540352.05000000005</v>
      </c>
      <c r="M141" s="197">
        <v>0.927302678963</v>
      </c>
      <c r="N141" s="197">
        <v>2.7274867461999999</v>
      </c>
      <c r="O141" s="192" t="s">
        <v>71</v>
      </c>
      <c r="P141" s="198">
        <v>0.71953764440000001</v>
      </c>
      <c r="Q141" s="199"/>
      <c r="R141" s="125"/>
    </row>
    <row r="142" spans="2:18" x14ac:dyDescent="0.25">
      <c r="B142" s="98" t="s">
        <v>68</v>
      </c>
      <c r="C142" s="192" t="s">
        <v>77</v>
      </c>
      <c r="D142" s="193" t="s">
        <v>69</v>
      </c>
      <c r="E142" s="192" t="s">
        <v>70</v>
      </c>
      <c r="F142" s="194">
        <v>44407.639039351852</v>
      </c>
      <c r="G142" s="194">
        <v>45127</v>
      </c>
      <c r="H142" s="192" t="s">
        <v>158</v>
      </c>
      <c r="I142" s="195">
        <v>104938.36</v>
      </c>
      <c r="J142" s="196">
        <v>100006.84</v>
      </c>
      <c r="K142" s="195">
        <v>100444.81562981319</v>
      </c>
      <c r="L142" s="195">
        <v>104938.36</v>
      </c>
      <c r="M142" s="197">
        <v>0.95717920148400004</v>
      </c>
      <c r="N142" s="197">
        <v>2.5236345601000001</v>
      </c>
      <c r="O142" s="192" t="s">
        <v>71</v>
      </c>
      <c r="P142" s="198">
        <v>0.14423900840000001</v>
      </c>
      <c r="Q142" s="199"/>
      <c r="R142" s="125"/>
    </row>
    <row r="143" spans="2:18" x14ac:dyDescent="0.25">
      <c r="B143" s="98" t="s">
        <v>98</v>
      </c>
      <c r="C143" s="192" t="s">
        <v>77</v>
      </c>
      <c r="D143" s="193" t="s">
        <v>69</v>
      </c>
      <c r="E143" s="192" t="s">
        <v>70</v>
      </c>
      <c r="F143" s="194">
        <v>44642.472430555557</v>
      </c>
      <c r="G143" s="194">
        <v>45040</v>
      </c>
      <c r="H143" s="192" t="s">
        <v>158</v>
      </c>
      <c r="I143" s="195">
        <v>237636.84</v>
      </c>
      <c r="J143" s="196">
        <v>225749.94</v>
      </c>
      <c r="K143" s="195">
        <v>226024.30749210319</v>
      </c>
      <c r="L143" s="195">
        <v>237636.84</v>
      </c>
      <c r="M143" s="197">
        <v>0.95113328174199996</v>
      </c>
      <c r="N143" s="197">
        <v>5.0494536132999999</v>
      </c>
      <c r="O143" s="192" t="s">
        <v>71</v>
      </c>
      <c r="P143" s="198">
        <v>0.32457147520000001</v>
      </c>
      <c r="Q143" s="199"/>
      <c r="R143" s="125"/>
    </row>
    <row r="144" spans="2:18" x14ac:dyDescent="0.25">
      <c r="B144" s="98" t="s">
        <v>68</v>
      </c>
      <c r="C144" s="192" t="s">
        <v>77</v>
      </c>
      <c r="D144" s="193" t="s">
        <v>69</v>
      </c>
      <c r="E144" s="192" t="s">
        <v>70</v>
      </c>
      <c r="F144" s="194">
        <v>44384.378020833334</v>
      </c>
      <c r="G144" s="194">
        <v>45104</v>
      </c>
      <c r="H144" s="192" t="s">
        <v>158</v>
      </c>
      <c r="I144" s="195">
        <v>104938.36</v>
      </c>
      <c r="J144" s="196">
        <v>100006.83</v>
      </c>
      <c r="K144" s="195">
        <v>100595.84051935939</v>
      </c>
      <c r="L144" s="195">
        <v>104938.36</v>
      </c>
      <c r="M144" s="197">
        <v>0.95861837863099997</v>
      </c>
      <c r="N144" s="197">
        <v>2.5236334314</v>
      </c>
      <c r="O144" s="192" t="s">
        <v>71</v>
      </c>
      <c r="P144" s="198">
        <v>0.14445588049999999</v>
      </c>
      <c r="Q144" s="199"/>
      <c r="R144" s="125"/>
    </row>
    <row r="145" spans="2:18" x14ac:dyDescent="0.25">
      <c r="B145" s="98" t="s">
        <v>68</v>
      </c>
      <c r="C145" s="192" t="s">
        <v>77</v>
      </c>
      <c r="D145" s="193" t="s">
        <v>69</v>
      </c>
      <c r="E145" s="192" t="s">
        <v>70</v>
      </c>
      <c r="F145" s="194">
        <v>44574.425000000003</v>
      </c>
      <c r="G145" s="194">
        <v>45184</v>
      </c>
      <c r="H145" s="192" t="s">
        <v>158</v>
      </c>
      <c r="I145" s="195">
        <v>262749.65999999997</v>
      </c>
      <c r="J145" s="196">
        <v>250423.66</v>
      </c>
      <c r="K145" s="195">
        <v>250161.57127119289</v>
      </c>
      <c r="L145" s="195">
        <v>262749.65999999997</v>
      </c>
      <c r="M145" s="197">
        <v>0.95209094189200005</v>
      </c>
      <c r="N145" s="197">
        <v>2.9827941497000001</v>
      </c>
      <c r="O145" s="192" t="s">
        <v>71</v>
      </c>
      <c r="P145" s="198">
        <v>0.3592326468</v>
      </c>
      <c r="Q145" s="199"/>
      <c r="R145" s="125"/>
    </row>
    <row r="146" spans="2:18" x14ac:dyDescent="0.25">
      <c r="B146" s="98" t="s">
        <v>68</v>
      </c>
      <c r="C146" s="192" t="s">
        <v>77</v>
      </c>
      <c r="D146" s="193" t="s">
        <v>69</v>
      </c>
      <c r="E146" s="192" t="s">
        <v>70</v>
      </c>
      <c r="F146" s="194">
        <v>44589.409166666665</v>
      </c>
      <c r="G146" s="194">
        <v>45177</v>
      </c>
      <c r="H146" s="192" t="s">
        <v>158</v>
      </c>
      <c r="I146" s="195">
        <v>210199.73</v>
      </c>
      <c r="J146" s="196">
        <v>200694.15</v>
      </c>
      <c r="K146" s="195">
        <v>200242.09715962701</v>
      </c>
      <c r="L146" s="195">
        <v>210199.73</v>
      </c>
      <c r="M146" s="197">
        <v>0.95262775627600005</v>
      </c>
      <c r="N146" s="197">
        <v>2.9827954984999998</v>
      </c>
      <c r="O146" s="192" t="s">
        <v>71</v>
      </c>
      <c r="P146" s="198">
        <v>0.28754815620000002</v>
      </c>
      <c r="Q146" s="199"/>
      <c r="R146" s="125"/>
    </row>
    <row r="147" spans="2:18" x14ac:dyDescent="0.25">
      <c r="B147" s="98" t="s">
        <v>68</v>
      </c>
      <c r="C147" s="192" t="s">
        <v>77</v>
      </c>
      <c r="D147" s="193" t="s">
        <v>69</v>
      </c>
      <c r="E147" s="192" t="s">
        <v>70</v>
      </c>
      <c r="F147" s="194">
        <v>44384.377928240741</v>
      </c>
      <c r="G147" s="194">
        <v>45104</v>
      </c>
      <c r="H147" s="192" t="s">
        <v>158</v>
      </c>
      <c r="I147" s="195">
        <v>104938.36</v>
      </c>
      <c r="J147" s="196">
        <v>100006.83</v>
      </c>
      <c r="K147" s="195">
        <v>100595.84051935939</v>
      </c>
      <c r="L147" s="195">
        <v>104938.36</v>
      </c>
      <c r="M147" s="197">
        <v>0.95861837863099997</v>
      </c>
      <c r="N147" s="197">
        <v>2.5236334314</v>
      </c>
      <c r="O147" s="192" t="s">
        <v>71</v>
      </c>
      <c r="P147" s="198">
        <v>0.14445588049999999</v>
      </c>
      <c r="Q147" s="199"/>
      <c r="R147" s="125"/>
    </row>
    <row r="148" spans="2:18" x14ac:dyDescent="0.25">
      <c r="B148" s="98" t="s">
        <v>68</v>
      </c>
      <c r="C148" s="192" t="s">
        <v>77</v>
      </c>
      <c r="D148" s="193" t="s">
        <v>69</v>
      </c>
      <c r="E148" s="192" t="s">
        <v>70</v>
      </c>
      <c r="F148" s="194">
        <v>44425.45144675926</v>
      </c>
      <c r="G148" s="194">
        <v>45145</v>
      </c>
      <c r="H148" s="192" t="s">
        <v>158</v>
      </c>
      <c r="I148" s="195">
        <v>131172.95000000001</v>
      </c>
      <c r="J148" s="196">
        <v>125008.54</v>
      </c>
      <c r="K148" s="195">
        <v>125384.7272991811</v>
      </c>
      <c r="L148" s="195">
        <v>131172.95000000001</v>
      </c>
      <c r="M148" s="197">
        <v>0.95587335116899996</v>
      </c>
      <c r="N148" s="197">
        <v>2.523634409</v>
      </c>
      <c r="O148" s="192" t="s">
        <v>71</v>
      </c>
      <c r="P148" s="198">
        <v>0.1800527844</v>
      </c>
      <c r="Q148" s="199"/>
      <c r="R148" s="125"/>
    </row>
    <row r="149" spans="2:18" x14ac:dyDescent="0.25">
      <c r="B149" s="98" t="s">
        <v>68</v>
      </c>
      <c r="C149" s="192" t="s">
        <v>77</v>
      </c>
      <c r="D149" s="193" t="s">
        <v>69</v>
      </c>
      <c r="E149" s="192" t="s">
        <v>70</v>
      </c>
      <c r="F149" s="194">
        <v>44412.721701388888</v>
      </c>
      <c r="G149" s="194">
        <v>45133</v>
      </c>
      <c r="H149" s="192" t="s">
        <v>158</v>
      </c>
      <c r="I149" s="195">
        <v>104938.36</v>
      </c>
      <c r="J149" s="196">
        <v>99999.98</v>
      </c>
      <c r="K149" s="195">
        <v>100403.6722120948</v>
      </c>
      <c r="L149" s="195">
        <v>104938.36</v>
      </c>
      <c r="M149" s="197">
        <v>0.95678712924499998</v>
      </c>
      <c r="N149" s="197">
        <v>2.5236345658000001</v>
      </c>
      <c r="O149" s="192" t="s">
        <v>71</v>
      </c>
      <c r="P149" s="198">
        <v>0.14417992639999999</v>
      </c>
      <c r="Q149" s="199"/>
      <c r="R149" s="125"/>
    </row>
    <row r="150" spans="2:18" x14ac:dyDescent="0.25">
      <c r="B150" s="98" t="s">
        <v>68</v>
      </c>
      <c r="C150" s="192" t="s">
        <v>77</v>
      </c>
      <c r="D150" s="193" t="s">
        <v>69</v>
      </c>
      <c r="E150" s="192" t="s">
        <v>70</v>
      </c>
      <c r="F150" s="194">
        <v>44382.699490740742</v>
      </c>
      <c r="G150" s="194">
        <v>45103</v>
      </c>
      <c r="H150" s="192" t="s">
        <v>158</v>
      </c>
      <c r="I150" s="195">
        <v>104938.36</v>
      </c>
      <c r="J150" s="196">
        <v>99999.99</v>
      </c>
      <c r="K150" s="195">
        <v>100595.86062508461</v>
      </c>
      <c r="L150" s="195">
        <v>104938.36</v>
      </c>
      <c r="M150" s="197">
        <v>0.95861857022600006</v>
      </c>
      <c r="N150" s="197">
        <v>2.5236345273</v>
      </c>
      <c r="O150" s="192" t="s">
        <v>71</v>
      </c>
      <c r="P150" s="198">
        <v>0.1444559094</v>
      </c>
      <c r="Q150" s="199"/>
      <c r="R150" s="125"/>
    </row>
    <row r="151" spans="2:18" x14ac:dyDescent="0.25">
      <c r="B151" s="98" t="s">
        <v>68</v>
      </c>
      <c r="C151" s="192" t="s">
        <v>77</v>
      </c>
      <c r="D151" s="193" t="s">
        <v>69</v>
      </c>
      <c r="E151" s="192" t="s">
        <v>70</v>
      </c>
      <c r="F151" s="194">
        <v>44412.716053240743</v>
      </c>
      <c r="G151" s="194">
        <v>45133</v>
      </c>
      <c r="H151" s="192" t="s">
        <v>158</v>
      </c>
      <c r="I151" s="195">
        <v>104938.36</v>
      </c>
      <c r="J151" s="196">
        <v>99999.98</v>
      </c>
      <c r="K151" s="195">
        <v>100403.6722120948</v>
      </c>
      <c r="L151" s="195">
        <v>104938.36</v>
      </c>
      <c r="M151" s="197">
        <v>0.95678712924499998</v>
      </c>
      <c r="N151" s="197">
        <v>2.5236345658000001</v>
      </c>
      <c r="O151" s="192" t="s">
        <v>71</v>
      </c>
      <c r="P151" s="198">
        <v>0.14417992639999999</v>
      </c>
      <c r="Q151" s="199"/>
      <c r="R151" s="125"/>
    </row>
    <row r="152" spans="2:18" x14ac:dyDescent="0.25">
      <c r="B152" s="98" t="s">
        <v>98</v>
      </c>
      <c r="C152" s="192" t="s">
        <v>77</v>
      </c>
      <c r="D152" s="193" t="s">
        <v>69</v>
      </c>
      <c r="E152" s="192" t="s">
        <v>70</v>
      </c>
      <c r="F152" s="194">
        <v>44228.478935185187</v>
      </c>
      <c r="G152" s="194">
        <v>45715</v>
      </c>
      <c r="H152" s="192" t="s">
        <v>158</v>
      </c>
      <c r="I152" s="195">
        <v>2489.6</v>
      </c>
      <c r="J152" s="196">
        <v>2021.09</v>
      </c>
      <c r="K152" s="195">
        <v>2011.0061956101999</v>
      </c>
      <c r="L152" s="195">
        <v>2489.6</v>
      </c>
      <c r="M152" s="197">
        <v>0.80776277137300001</v>
      </c>
      <c r="N152" s="197">
        <v>5.8742931318</v>
      </c>
      <c r="O152" s="192" t="s">
        <v>71</v>
      </c>
      <c r="P152" s="198">
        <v>2.8878100000000002E-3</v>
      </c>
      <c r="Q152" s="199"/>
      <c r="R152" s="125"/>
    </row>
    <row r="153" spans="2:18" x14ac:dyDescent="0.25">
      <c r="B153" s="98" t="s">
        <v>68</v>
      </c>
      <c r="C153" s="192" t="s">
        <v>77</v>
      </c>
      <c r="D153" s="193" t="s">
        <v>69</v>
      </c>
      <c r="E153" s="192" t="s">
        <v>70</v>
      </c>
      <c r="F153" s="194">
        <v>44404.641886574071</v>
      </c>
      <c r="G153" s="194">
        <v>45125</v>
      </c>
      <c r="H153" s="192" t="s">
        <v>158</v>
      </c>
      <c r="I153" s="195">
        <v>104938.36</v>
      </c>
      <c r="J153" s="196">
        <v>99999.98</v>
      </c>
      <c r="K153" s="195">
        <v>100451.6951669149</v>
      </c>
      <c r="L153" s="195">
        <v>104938.36</v>
      </c>
      <c r="M153" s="197">
        <v>0.95724475936999998</v>
      </c>
      <c r="N153" s="197">
        <v>2.5236345601000001</v>
      </c>
      <c r="O153" s="192" t="s">
        <v>71</v>
      </c>
      <c r="P153" s="198">
        <v>0.1442488874</v>
      </c>
      <c r="Q153" s="199"/>
      <c r="R153" s="130"/>
    </row>
    <row r="154" spans="2:18" x14ac:dyDescent="0.25">
      <c r="B154" s="98" t="s">
        <v>68</v>
      </c>
      <c r="C154" s="192" t="s">
        <v>77</v>
      </c>
      <c r="D154" s="193" t="s">
        <v>69</v>
      </c>
      <c r="E154" s="192" t="s">
        <v>70</v>
      </c>
      <c r="F154" s="194">
        <v>44589.409074074072</v>
      </c>
      <c r="G154" s="194">
        <v>45177</v>
      </c>
      <c r="H154" s="192" t="s">
        <v>158</v>
      </c>
      <c r="I154" s="195">
        <v>210199.73</v>
      </c>
      <c r="J154" s="196">
        <v>200694.15</v>
      </c>
      <c r="K154" s="195">
        <v>200242.09715962701</v>
      </c>
      <c r="L154" s="195">
        <v>210199.73</v>
      </c>
      <c r="M154" s="197">
        <v>0.95262775627600005</v>
      </c>
      <c r="N154" s="197">
        <v>2.9827954984999998</v>
      </c>
      <c r="O154" s="192" t="s">
        <v>71</v>
      </c>
      <c r="P154" s="198">
        <v>0.28754815620000002</v>
      </c>
      <c r="Q154" s="199"/>
      <c r="R154" s="125"/>
    </row>
    <row r="155" spans="2:18" x14ac:dyDescent="0.25">
      <c r="B155" s="98" t="s">
        <v>68</v>
      </c>
      <c r="C155" s="192" t="s">
        <v>77</v>
      </c>
      <c r="D155" s="193" t="s">
        <v>69</v>
      </c>
      <c r="E155" s="192" t="s">
        <v>70</v>
      </c>
      <c r="F155" s="194">
        <v>44635.515520833331</v>
      </c>
      <c r="G155" s="194">
        <v>45138</v>
      </c>
      <c r="H155" s="192" t="s">
        <v>158</v>
      </c>
      <c r="I155" s="195">
        <v>259229.45</v>
      </c>
      <c r="J155" s="196">
        <v>250615.4</v>
      </c>
      <c r="K155" s="195">
        <v>250889.34170340971</v>
      </c>
      <c r="L155" s="195">
        <v>259229.45</v>
      </c>
      <c r="M155" s="197">
        <v>0.967827311686</v>
      </c>
      <c r="N155" s="197">
        <v>2.5236326175000001</v>
      </c>
      <c r="O155" s="192" t="s">
        <v>71</v>
      </c>
      <c r="P155" s="198">
        <v>0.36027772699999999</v>
      </c>
      <c r="Q155" s="199"/>
      <c r="R155" s="125"/>
    </row>
    <row r="156" spans="2:18" x14ac:dyDescent="0.25">
      <c r="B156" s="98" t="s">
        <v>68</v>
      </c>
      <c r="C156" s="192" t="s">
        <v>77</v>
      </c>
      <c r="D156" s="193" t="s">
        <v>69</v>
      </c>
      <c r="E156" s="192" t="s">
        <v>70</v>
      </c>
      <c r="F156" s="194">
        <v>44384.377986111111</v>
      </c>
      <c r="G156" s="194">
        <v>45104</v>
      </c>
      <c r="H156" s="192" t="s">
        <v>158</v>
      </c>
      <c r="I156" s="195">
        <v>104938.36</v>
      </c>
      <c r="J156" s="196">
        <v>100006.83</v>
      </c>
      <c r="K156" s="195">
        <v>100595.84051935939</v>
      </c>
      <c r="L156" s="195">
        <v>104938.36</v>
      </c>
      <c r="M156" s="197">
        <v>0.95861837863099997</v>
      </c>
      <c r="N156" s="197">
        <v>2.5236334314</v>
      </c>
      <c r="O156" s="192" t="s">
        <v>71</v>
      </c>
      <c r="P156" s="198">
        <v>0.14445588049999999</v>
      </c>
      <c r="Q156" s="199"/>
      <c r="R156" s="125"/>
    </row>
    <row r="157" spans="2:18" x14ac:dyDescent="0.25">
      <c r="B157" s="98" t="s">
        <v>68</v>
      </c>
      <c r="C157" s="192" t="s">
        <v>77</v>
      </c>
      <c r="D157" s="193" t="s">
        <v>69</v>
      </c>
      <c r="E157" s="192" t="s">
        <v>70</v>
      </c>
      <c r="F157" s="194">
        <v>44574.423414351855</v>
      </c>
      <c r="G157" s="194">
        <v>45173</v>
      </c>
      <c r="H157" s="192" t="s">
        <v>158</v>
      </c>
      <c r="I157" s="195">
        <v>210183.56</v>
      </c>
      <c r="J157" s="196">
        <v>200500.38</v>
      </c>
      <c r="K157" s="195">
        <v>200274.45937274449</v>
      </c>
      <c r="L157" s="195">
        <v>210183.56</v>
      </c>
      <c r="M157" s="197">
        <v>0.95285501574300002</v>
      </c>
      <c r="N157" s="197">
        <v>2.9827941365999999</v>
      </c>
      <c r="O157" s="192" t="s">
        <v>71</v>
      </c>
      <c r="P157" s="198">
        <v>0.2875946284</v>
      </c>
      <c r="Q157" s="199"/>
      <c r="R157" s="125"/>
    </row>
    <row r="158" spans="2:18" x14ac:dyDescent="0.25">
      <c r="B158" s="98" t="s">
        <v>68</v>
      </c>
      <c r="C158" s="192" t="s">
        <v>77</v>
      </c>
      <c r="D158" s="193" t="s">
        <v>69</v>
      </c>
      <c r="E158" s="192" t="s">
        <v>70</v>
      </c>
      <c r="F158" s="194">
        <v>44425.446539351855</v>
      </c>
      <c r="G158" s="194">
        <v>45145</v>
      </c>
      <c r="H158" s="192" t="s">
        <v>158</v>
      </c>
      <c r="I158" s="195">
        <v>131172.95000000001</v>
      </c>
      <c r="J158" s="196">
        <v>125008.54</v>
      </c>
      <c r="K158" s="195">
        <v>125384.7272991811</v>
      </c>
      <c r="L158" s="195">
        <v>131172.95000000001</v>
      </c>
      <c r="M158" s="197">
        <v>0.95587335116899996</v>
      </c>
      <c r="N158" s="197">
        <v>2.523634409</v>
      </c>
      <c r="O158" s="192" t="s">
        <v>71</v>
      </c>
      <c r="P158" s="198">
        <v>0.1800527844</v>
      </c>
      <c r="Q158" s="199"/>
      <c r="R158" s="125"/>
    </row>
    <row r="159" spans="2:18" x14ac:dyDescent="0.25">
      <c r="B159" s="98" t="s">
        <v>68</v>
      </c>
      <c r="C159" s="192" t="s">
        <v>77</v>
      </c>
      <c r="D159" s="193" t="s">
        <v>69</v>
      </c>
      <c r="E159" s="192" t="s">
        <v>70</v>
      </c>
      <c r="F159" s="194">
        <v>44382.703182870369</v>
      </c>
      <c r="G159" s="194">
        <v>45103</v>
      </c>
      <c r="H159" s="192" t="s">
        <v>158</v>
      </c>
      <c r="I159" s="195">
        <v>104938.36</v>
      </c>
      <c r="J159" s="196">
        <v>99999.99</v>
      </c>
      <c r="K159" s="195">
        <v>100595.86062508461</v>
      </c>
      <c r="L159" s="195">
        <v>104938.36</v>
      </c>
      <c r="M159" s="197">
        <v>0.95861857022600006</v>
      </c>
      <c r="N159" s="197">
        <v>2.5236345273</v>
      </c>
      <c r="O159" s="192" t="s">
        <v>71</v>
      </c>
      <c r="P159" s="198">
        <v>0.1444559094</v>
      </c>
      <c r="Q159" s="199"/>
      <c r="R159" s="125"/>
    </row>
    <row r="160" spans="2:18" x14ac:dyDescent="0.25">
      <c r="B160" s="98" t="s">
        <v>68</v>
      </c>
      <c r="C160" s="192" t="s">
        <v>77</v>
      </c>
      <c r="D160" s="193" t="s">
        <v>69</v>
      </c>
      <c r="E160" s="192" t="s">
        <v>70</v>
      </c>
      <c r="F160" s="194">
        <v>44412.72078703704</v>
      </c>
      <c r="G160" s="194">
        <v>45133</v>
      </c>
      <c r="H160" s="192" t="s">
        <v>158</v>
      </c>
      <c r="I160" s="195">
        <v>104938.36</v>
      </c>
      <c r="J160" s="196">
        <v>99999.98</v>
      </c>
      <c r="K160" s="195">
        <v>100403.6722120948</v>
      </c>
      <c r="L160" s="195">
        <v>104938.36</v>
      </c>
      <c r="M160" s="197">
        <v>0.95678712924499998</v>
      </c>
      <c r="N160" s="197">
        <v>2.5236345658000001</v>
      </c>
      <c r="O160" s="192" t="s">
        <v>71</v>
      </c>
      <c r="P160" s="198">
        <v>0.14417992639999999</v>
      </c>
      <c r="Q160" s="199"/>
      <c r="R160" s="125"/>
    </row>
    <row r="161" spans="2:18" x14ac:dyDescent="0.25">
      <c r="B161" s="98" t="s">
        <v>98</v>
      </c>
      <c r="C161" s="192" t="s">
        <v>77</v>
      </c>
      <c r="D161" s="193" t="s">
        <v>69</v>
      </c>
      <c r="E161" s="192" t="s">
        <v>70</v>
      </c>
      <c r="F161" s="194">
        <v>44375.683900462966</v>
      </c>
      <c r="G161" s="194">
        <v>45715</v>
      </c>
      <c r="H161" s="192" t="s">
        <v>158</v>
      </c>
      <c r="I161" s="195">
        <v>3648.46</v>
      </c>
      <c r="J161" s="196">
        <v>3015.12</v>
      </c>
      <c r="K161" s="195">
        <v>3016.5566469409</v>
      </c>
      <c r="L161" s="195">
        <v>3648.46</v>
      </c>
      <c r="M161" s="197">
        <v>0.82680271866499999</v>
      </c>
      <c r="N161" s="197">
        <v>5.8743384479999996</v>
      </c>
      <c r="O161" s="192" t="s">
        <v>71</v>
      </c>
      <c r="P161" s="198">
        <v>4.3317829E-3</v>
      </c>
      <c r="Q161" s="199"/>
      <c r="R161" s="125"/>
    </row>
    <row r="162" spans="2:18" x14ac:dyDescent="0.25">
      <c r="B162" s="98" t="s">
        <v>68</v>
      </c>
      <c r="C162" s="192" t="s">
        <v>77</v>
      </c>
      <c r="D162" s="193" t="s">
        <v>69</v>
      </c>
      <c r="E162" s="192" t="s">
        <v>70</v>
      </c>
      <c r="F162" s="194">
        <v>44407.639085648145</v>
      </c>
      <c r="G162" s="194">
        <v>45127</v>
      </c>
      <c r="H162" s="192" t="s">
        <v>158</v>
      </c>
      <c r="I162" s="195">
        <v>104938.36</v>
      </c>
      <c r="J162" s="196">
        <v>100006.84</v>
      </c>
      <c r="K162" s="195">
        <v>100444.81562981319</v>
      </c>
      <c r="L162" s="195">
        <v>104938.36</v>
      </c>
      <c r="M162" s="197">
        <v>0.95717920148400004</v>
      </c>
      <c r="N162" s="197">
        <v>2.5236345601000001</v>
      </c>
      <c r="O162" s="192" t="s">
        <v>71</v>
      </c>
      <c r="P162" s="198">
        <v>0.14423900840000001</v>
      </c>
      <c r="Q162" s="199"/>
      <c r="R162" s="125"/>
    </row>
    <row r="163" spans="2:18" x14ac:dyDescent="0.25">
      <c r="B163" s="98" t="s">
        <v>98</v>
      </c>
      <c r="C163" s="192" t="s">
        <v>77</v>
      </c>
      <c r="D163" s="193" t="s">
        <v>69</v>
      </c>
      <c r="E163" s="192" t="s">
        <v>70</v>
      </c>
      <c r="F163" s="194">
        <v>43853.521562499998</v>
      </c>
      <c r="G163" s="194">
        <v>45386</v>
      </c>
      <c r="H163" s="192" t="s">
        <v>158</v>
      </c>
      <c r="I163" s="195">
        <v>125394.39</v>
      </c>
      <c r="J163" s="196">
        <v>99406.85</v>
      </c>
      <c r="K163" s="195">
        <v>99000.907322796294</v>
      </c>
      <c r="L163" s="195">
        <v>125394.39</v>
      </c>
      <c r="M163" s="197">
        <v>0.78951624010300003</v>
      </c>
      <c r="N163" s="197">
        <v>6.3971623636999997</v>
      </c>
      <c r="O163" s="192" t="s">
        <v>71</v>
      </c>
      <c r="P163" s="198">
        <v>0.14216555240000001</v>
      </c>
      <c r="Q163" s="199"/>
      <c r="R163" s="125"/>
    </row>
    <row r="164" spans="2:18" x14ac:dyDescent="0.25">
      <c r="B164" s="98" t="s">
        <v>68</v>
      </c>
      <c r="C164" s="192" t="s">
        <v>77</v>
      </c>
      <c r="D164" s="193" t="s">
        <v>69</v>
      </c>
      <c r="E164" s="192" t="s">
        <v>70</v>
      </c>
      <c r="F164" s="194">
        <v>44404.638136574074</v>
      </c>
      <c r="G164" s="194">
        <v>45125</v>
      </c>
      <c r="H164" s="192" t="s">
        <v>158</v>
      </c>
      <c r="I164" s="195">
        <v>104938.36</v>
      </c>
      <c r="J164" s="196">
        <v>99999.98</v>
      </c>
      <c r="K164" s="195">
        <v>100451.6951669149</v>
      </c>
      <c r="L164" s="195">
        <v>104938.36</v>
      </c>
      <c r="M164" s="197">
        <v>0.95724475936999998</v>
      </c>
      <c r="N164" s="197">
        <v>2.5236345601000001</v>
      </c>
      <c r="O164" s="192" t="s">
        <v>71</v>
      </c>
      <c r="P164" s="198">
        <v>0.1442488874</v>
      </c>
      <c r="Q164" s="199"/>
      <c r="R164" s="125"/>
    </row>
    <row r="165" spans="2:18" x14ac:dyDescent="0.25">
      <c r="B165" s="98" t="s">
        <v>68</v>
      </c>
      <c r="C165" s="192" t="s">
        <v>77</v>
      </c>
      <c r="D165" s="193" t="s">
        <v>69</v>
      </c>
      <c r="E165" s="192" t="s">
        <v>70</v>
      </c>
      <c r="F165" s="194">
        <v>44574.427083333336</v>
      </c>
      <c r="G165" s="194">
        <v>45184</v>
      </c>
      <c r="H165" s="192" t="s">
        <v>158</v>
      </c>
      <c r="I165" s="195">
        <v>262749.65999999997</v>
      </c>
      <c r="J165" s="196">
        <v>250423.66</v>
      </c>
      <c r="K165" s="195">
        <v>250161.57127119289</v>
      </c>
      <c r="L165" s="195">
        <v>262749.65999999997</v>
      </c>
      <c r="M165" s="197">
        <v>0.95209094189200005</v>
      </c>
      <c r="N165" s="197">
        <v>2.9827941497000001</v>
      </c>
      <c r="O165" s="192" t="s">
        <v>71</v>
      </c>
      <c r="P165" s="198">
        <v>0.3592326468</v>
      </c>
      <c r="Q165" s="199"/>
      <c r="R165" s="125"/>
    </row>
    <row r="166" spans="2:18" x14ac:dyDescent="0.25">
      <c r="B166" s="98" t="s">
        <v>68</v>
      </c>
      <c r="C166" s="192" t="s">
        <v>77</v>
      </c>
      <c r="D166" s="193" t="s">
        <v>69</v>
      </c>
      <c r="E166" s="192" t="s">
        <v>70</v>
      </c>
      <c r="F166" s="194">
        <v>44589.413217592592</v>
      </c>
      <c r="G166" s="194">
        <v>45184</v>
      </c>
      <c r="H166" s="192" t="s">
        <v>158</v>
      </c>
      <c r="I166" s="195">
        <v>262749.65999999997</v>
      </c>
      <c r="J166" s="196">
        <v>250726.34</v>
      </c>
      <c r="K166" s="195">
        <v>250161.56728960949</v>
      </c>
      <c r="L166" s="195">
        <v>262749.65999999997</v>
      </c>
      <c r="M166" s="197">
        <v>0.952090926738</v>
      </c>
      <c r="N166" s="197">
        <v>2.9827952929000001</v>
      </c>
      <c r="O166" s="192" t="s">
        <v>71</v>
      </c>
      <c r="P166" s="198">
        <v>0.35923264110000003</v>
      </c>
      <c r="Q166" s="199"/>
      <c r="R166" s="125"/>
    </row>
    <row r="167" spans="2:18" x14ac:dyDescent="0.25">
      <c r="B167" s="98" t="s">
        <v>68</v>
      </c>
      <c r="C167" s="192" t="s">
        <v>77</v>
      </c>
      <c r="D167" s="193" t="s">
        <v>69</v>
      </c>
      <c r="E167" s="192" t="s">
        <v>70</v>
      </c>
      <c r="F167" s="194">
        <v>44384.377939814818</v>
      </c>
      <c r="G167" s="194">
        <v>45104</v>
      </c>
      <c r="H167" s="192" t="s">
        <v>158</v>
      </c>
      <c r="I167" s="195">
        <v>104938.36</v>
      </c>
      <c r="J167" s="196">
        <v>100006.83</v>
      </c>
      <c r="K167" s="195">
        <v>100595.84051935939</v>
      </c>
      <c r="L167" s="195">
        <v>104938.36</v>
      </c>
      <c r="M167" s="197">
        <v>0.95861837863099997</v>
      </c>
      <c r="N167" s="197">
        <v>2.5236334314</v>
      </c>
      <c r="O167" s="192" t="s">
        <v>71</v>
      </c>
      <c r="P167" s="198">
        <v>0.14445588049999999</v>
      </c>
      <c r="Q167" s="199"/>
      <c r="R167" s="125"/>
    </row>
    <row r="168" spans="2:18" x14ac:dyDescent="0.25">
      <c r="B168" s="98" t="s">
        <v>98</v>
      </c>
      <c r="C168" s="192" t="s">
        <v>77</v>
      </c>
      <c r="D168" s="193" t="s">
        <v>69</v>
      </c>
      <c r="E168" s="192" t="s">
        <v>70</v>
      </c>
      <c r="F168" s="194">
        <v>44558.43582175926</v>
      </c>
      <c r="G168" s="194">
        <v>45386</v>
      </c>
      <c r="H168" s="192" t="s">
        <v>158</v>
      </c>
      <c r="I168" s="195">
        <v>5785.09</v>
      </c>
      <c r="J168" s="196">
        <v>5076.18</v>
      </c>
      <c r="K168" s="195">
        <v>5000.0078439453</v>
      </c>
      <c r="L168" s="195">
        <v>5785.09</v>
      </c>
      <c r="M168" s="197">
        <v>0.86429214479700001</v>
      </c>
      <c r="N168" s="197">
        <v>6.3974646199</v>
      </c>
      <c r="O168" s="192" t="s">
        <v>71</v>
      </c>
      <c r="P168" s="198">
        <v>7.1800238999999997E-3</v>
      </c>
      <c r="Q168" s="199"/>
      <c r="R168" s="125"/>
    </row>
    <row r="169" spans="2:18" x14ac:dyDescent="0.25">
      <c r="B169" s="98" t="s">
        <v>68</v>
      </c>
      <c r="C169" s="192" t="s">
        <v>77</v>
      </c>
      <c r="D169" s="193" t="s">
        <v>69</v>
      </c>
      <c r="E169" s="192" t="s">
        <v>70</v>
      </c>
      <c r="F169" s="194">
        <v>44412.721712962964</v>
      </c>
      <c r="G169" s="194">
        <v>45133</v>
      </c>
      <c r="H169" s="192" t="s">
        <v>158</v>
      </c>
      <c r="I169" s="195">
        <v>104938.36</v>
      </c>
      <c r="J169" s="196">
        <v>99999.98</v>
      </c>
      <c r="K169" s="195">
        <v>100403.6722120948</v>
      </c>
      <c r="L169" s="195">
        <v>104938.36</v>
      </c>
      <c r="M169" s="197">
        <v>0.95678712924499998</v>
      </c>
      <c r="N169" s="197">
        <v>2.5236345658000001</v>
      </c>
      <c r="O169" s="192" t="s">
        <v>71</v>
      </c>
      <c r="P169" s="198">
        <v>0.14417992639999999</v>
      </c>
      <c r="Q169" s="199"/>
      <c r="R169" s="125"/>
    </row>
    <row r="170" spans="2:18" x14ac:dyDescent="0.25">
      <c r="B170" s="98" t="s">
        <v>68</v>
      </c>
      <c r="C170" s="192" t="s">
        <v>77</v>
      </c>
      <c r="D170" s="193" t="s">
        <v>69</v>
      </c>
      <c r="E170" s="192" t="s">
        <v>70</v>
      </c>
      <c r="F170" s="194">
        <v>44382.703090277777</v>
      </c>
      <c r="G170" s="194">
        <v>45103</v>
      </c>
      <c r="H170" s="192" t="s">
        <v>158</v>
      </c>
      <c r="I170" s="195">
        <v>104938.36</v>
      </c>
      <c r="J170" s="196">
        <v>99999.99</v>
      </c>
      <c r="K170" s="195">
        <v>100595.86062508461</v>
      </c>
      <c r="L170" s="195">
        <v>104938.36</v>
      </c>
      <c r="M170" s="197">
        <v>0.95861857022600006</v>
      </c>
      <c r="N170" s="197">
        <v>2.5236345273</v>
      </c>
      <c r="O170" s="192" t="s">
        <v>71</v>
      </c>
      <c r="P170" s="198">
        <v>0.1444559094</v>
      </c>
      <c r="Q170" s="199"/>
      <c r="R170" s="125"/>
    </row>
    <row r="171" spans="2:18" x14ac:dyDescent="0.25">
      <c r="B171" s="98" t="s">
        <v>68</v>
      </c>
      <c r="C171" s="192" t="s">
        <v>77</v>
      </c>
      <c r="D171" s="193" t="s">
        <v>69</v>
      </c>
      <c r="E171" s="192" t="s">
        <v>70</v>
      </c>
      <c r="F171" s="194">
        <v>44412.720752314817</v>
      </c>
      <c r="G171" s="194">
        <v>45133</v>
      </c>
      <c r="H171" s="192" t="s">
        <v>158</v>
      </c>
      <c r="I171" s="195">
        <v>104938.36</v>
      </c>
      <c r="J171" s="196">
        <v>99999.98</v>
      </c>
      <c r="K171" s="195">
        <v>100403.6722120948</v>
      </c>
      <c r="L171" s="195">
        <v>104938.36</v>
      </c>
      <c r="M171" s="197">
        <v>0.95678712924499998</v>
      </c>
      <c r="N171" s="197">
        <v>2.5236345658000001</v>
      </c>
      <c r="O171" s="192" t="s">
        <v>71</v>
      </c>
      <c r="P171" s="198">
        <v>0.14417992639999999</v>
      </c>
      <c r="Q171" s="199"/>
      <c r="R171" s="125"/>
    </row>
    <row r="172" spans="2:18" x14ac:dyDescent="0.25">
      <c r="B172" s="98" t="s">
        <v>68</v>
      </c>
      <c r="C172" s="192" t="s">
        <v>77</v>
      </c>
      <c r="D172" s="193" t="s">
        <v>69</v>
      </c>
      <c r="E172" s="192" t="s">
        <v>70</v>
      </c>
      <c r="F172" s="194">
        <v>44274.677939814814</v>
      </c>
      <c r="G172" s="194">
        <v>45090</v>
      </c>
      <c r="H172" s="192" t="s">
        <v>158</v>
      </c>
      <c r="I172" s="195">
        <v>278082.19</v>
      </c>
      <c r="J172" s="196">
        <v>260092.56</v>
      </c>
      <c r="K172" s="195">
        <v>256230.1469165023</v>
      </c>
      <c r="L172" s="195">
        <v>278082.19</v>
      </c>
      <c r="M172" s="197">
        <v>0.92141876082200003</v>
      </c>
      <c r="N172" s="197">
        <v>3.1987828918000001</v>
      </c>
      <c r="O172" s="192" t="s">
        <v>71</v>
      </c>
      <c r="P172" s="198">
        <v>0.36794713680000002</v>
      </c>
      <c r="Q172" s="199"/>
      <c r="R172" s="125"/>
    </row>
    <row r="173" spans="2:18" x14ac:dyDescent="0.25">
      <c r="B173" s="98" t="s">
        <v>68</v>
      </c>
      <c r="C173" s="192" t="s">
        <v>77</v>
      </c>
      <c r="D173" s="193" t="s">
        <v>69</v>
      </c>
      <c r="E173" s="192" t="s">
        <v>70</v>
      </c>
      <c r="F173" s="194">
        <v>44404.641909722224</v>
      </c>
      <c r="G173" s="194">
        <v>45125</v>
      </c>
      <c r="H173" s="192" t="s">
        <v>158</v>
      </c>
      <c r="I173" s="195">
        <v>104938.36</v>
      </c>
      <c r="J173" s="196">
        <v>99999.98</v>
      </c>
      <c r="K173" s="195">
        <v>100451.6951669149</v>
      </c>
      <c r="L173" s="195">
        <v>104938.36</v>
      </c>
      <c r="M173" s="197">
        <v>0.95724475936999998</v>
      </c>
      <c r="N173" s="197">
        <v>2.5236345601000001</v>
      </c>
      <c r="O173" s="192" t="s">
        <v>71</v>
      </c>
      <c r="P173" s="198">
        <v>0.1442488874</v>
      </c>
      <c r="Q173" s="199"/>
      <c r="R173" s="125"/>
    </row>
    <row r="174" spans="2:18" x14ac:dyDescent="0.25">
      <c r="B174" s="98" t="s">
        <v>68</v>
      </c>
      <c r="C174" s="192" t="s">
        <v>77</v>
      </c>
      <c r="D174" s="193" t="s">
        <v>69</v>
      </c>
      <c r="E174" s="192" t="s">
        <v>70</v>
      </c>
      <c r="F174" s="194">
        <v>44589.409120370372</v>
      </c>
      <c r="G174" s="194">
        <v>45177</v>
      </c>
      <c r="H174" s="192" t="s">
        <v>158</v>
      </c>
      <c r="I174" s="195">
        <v>210199.73</v>
      </c>
      <c r="J174" s="196">
        <v>200694.15</v>
      </c>
      <c r="K174" s="195">
        <v>200242.09715962701</v>
      </c>
      <c r="L174" s="195">
        <v>210199.73</v>
      </c>
      <c r="M174" s="197">
        <v>0.95262775627600005</v>
      </c>
      <c r="N174" s="197">
        <v>2.9827954984999998</v>
      </c>
      <c r="O174" s="192" t="s">
        <v>71</v>
      </c>
      <c r="P174" s="198">
        <v>0.28754815620000002</v>
      </c>
      <c r="Q174" s="199"/>
      <c r="R174" s="125"/>
    </row>
    <row r="175" spans="2:18" x14ac:dyDescent="0.25">
      <c r="B175" s="98" t="s">
        <v>68</v>
      </c>
      <c r="C175" s="192" t="s">
        <v>77</v>
      </c>
      <c r="D175" s="193" t="s">
        <v>69</v>
      </c>
      <c r="E175" s="192" t="s">
        <v>70</v>
      </c>
      <c r="F175" s="194">
        <v>44636.431550925925</v>
      </c>
      <c r="G175" s="194">
        <v>45142</v>
      </c>
      <c r="H175" s="192" t="s">
        <v>158</v>
      </c>
      <c r="I175" s="195">
        <v>259263.69</v>
      </c>
      <c r="J175" s="196">
        <v>250598.48</v>
      </c>
      <c r="K175" s="195">
        <v>250855.28431906621</v>
      </c>
      <c r="L175" s="195">
        <v>259263.69</v>
      </c>
      <c r="M175" s="197">
        <v>0.96756813234799999</v>
      </c>
      <c r="N175" s="197">
        <v>2.5235349718000002</v>
      </c>
      <c r="O175" s="192" t="s">
        <v>71</v>
      </c>
      <c r="P175" s="198">
        <v>0.36022882049999999</v>
      </c>
      <c r="Q175" s="199"/>
      <c r="R175" s="125"/>
    </row>
    <row r="176" spans="2:18" x14ac:dyDescent="0.25">
      <c r="B176" s="98" t="s">
        <v>68</v>
      </c>
      <c r="C176" s="192" t="s">
        <v>77</v>
      </c>
      <c r="D176" s="193" t="s">
        <v>69</v>
      </c>
      <c r="E176" s="192" t="s">
        <v>70</v>
      </c>
      <c r="F176" s="194">
        <v>44384.377997685187</v>
      </c>
      <c r="G176" s="194">
        <v>45104</v>
      </c>
      <c r="H176" s="192" t="s">
        <v>158</v>
      </c>
      <c r="I176" s="195">
        <v>104938.36</v>
      </c>
      <c r="J176" s="196">
        <v>100006.83</v>
      </c>
      <c r="K176" s="195">
        <v>100595.84051935939</v>
      </c>
      <c r="L176" s="195">
        <v>104938.36</v>
      </c>
      <c r="M176" s="197">
        <v>0.95861837863099997</v>
      </c>
      <c r="N176" s="197">
        <v>2.5236334314</v>
      </c>
      <c r="O176" s="192" t="s">
        <v>71</v>
      </c>
      <c r="P176" s="198">
        <v>0.14445588049999999</v>
      </c>
      <c r="Q176" s="199"/>
      <c r="R176" s="125"/>
    </row>
    <row r="177" spans="2:18" x14ac:dyDescent="0.25">
      <c r="B177" s="98" t="s">
        <v>68</v>
      </c>
      <c r="C177" s="192" t="s">
        <v>77</v>
      </c>
      <c r="D177" s="193" t="s">
        <v>69</v>
      </c>
      <c r="E177" s="192" t="s">
        <v>70</v>
      </c>
      <c r="F177" s="194">
        <v>44574.423425925925</v>
      </c>
      <c r="G177" s="194">
        <v>45173</v>
      </c>
      <c r="H177" s="192" t="s">
        <v>158</v>
      </c>
      <c r="I177" s="195">
        <v>210183.56</v>
      </c>
      <c r="J177" s="196">
        <v>200500.38</v>
      </c>
      <c r="K177" s="195">
        <v>200274.45937274449</v>
      </c>
      <c r="L177" s="195">
        <v>210183.56</v>
      </c>
      <c r="M177" s="197">
        <v>0.95285501574300002</v>
      </c>
      <c r="N177" s="197">
        <v>2.9827941365999999</v>
      </c>
      <c r="O177" s="192" t="s">
        <v>71</v>
      </c>
      <c r="P177" s="198">
        <v>0.2875946284</v>
      </c>
      <c r="Q177" s="199"/>
      <c r="R177" s="125"/>
    </row>
    <row r="178" spans="2:18" x14ac:dyDescent="0.25">
      <c r="B178" s="98" t="s">
        <v>68</v>
      </c>
      <c r="C178" s="192" t="s">
        <v>77</v>
      </c>
      <c r="D178" s="193" t="s">
        <v>69</v>
      </c>
      <c r="E178" s="192" t="s">
        <v>70</v>
      </c>
      <c r="F178" s="194">
        <v>44384.375277777777</v>
      </c>
      <c r="G178" s="194">
        <v>45104</v>
      </c>
      <c r="H178" s="192" t="s">
        <v>158</v>
      </c>
      <c r="I178" s="195">
        <v>104938.36</v>
      </c>
      <c r="J178" s="196">
        <v>100006.83</v>
      </c>
      <c r="K178" s="195">
        <v>100595.84051935939</v>
      </c>
      <c r="L178" s="195">
        <v>104938.36</v>
      </c>
      <c r="M178" s="197">
        <v>0.95861837863099997</v>
      </c>
      <c r="N178" s="197">
        <v>2.5236334314</v>
      </c>
      <c r="O178" s="192" t="s">
        <v>71</v>
      </c>
      <c r="P178" s="198">
        <v>0.14445588049999999</v>
      </c>
      <c r="Q178" s="199"/>
      <c r="R178" s="125"/>
    </row>
    <row r="179" spans="2:18" x14ac:dyDescent="0.25">
      <c r="B179" s="98" t="s">
        <v>68</v>
      </c>
      <c r="C179" s="192" t="s">
        <v>77</v>
      </c>
      <c r="D179" s="193" t="s">
        <v>69</v>
      </c>
      <c r="E179" s="192" t="s">
        <v>70</v>
      </c>
      <c r="F179" s="194">
        <v>44425.451423611114</v>
      </c>
      <c r="G179" s="194">
        <v>45145</v>
      </c>
      <c r="H179" s="192" t="s">
        <v>158</v>
      </c>
      <c r="I179" s="195">
        <v>131172.95000000001</v>
      </c>
      <c r="J179" s="196">
        <v>125008.54</v>
      </c>
      <c r="K179" s="195">
        <v>125384.7272991811</v>
      </c>
      <c r="L179" s="195">
        <v>131172.95000000001</v>
      </c>
      <c r="M179" s="197">
        <v>0.95587335116899996</v>
      </c>
      <c r="N179" s="197">
        <v>2.523634409</v>
      </c>
      <c r="O179" s="192" t="s">
        <v>71</v>
      </c>
      <c r="P179" s="198">
        <v>0.1800527844</v>
      </c>
      <c r="Q179" s="199"/>
      <c r="R179" s="125"/>
    </row>
    <row r="180" spans="2:18" x14ac:dyDescent="0.25">
      <c r="B180" s="98" t="s">
        <v>68</v>
      </c>
      <c r="C180" s="192" t="s">
        <v>77</v>
      </c>
      <c r="D180" s="193" t="s">
        <v>69</v>
      </c>
      <c r="E180" s="192" t="s">
        <v>70</v>
      </c>
      <c r="F180" s="194">
        <v>44412.72079861111</v>
      </c>
      <c r="G180" s="194">
        <v>45133</v>
      </c>
      <c r="H180" s="192" t="s">
        <v>158</v>
      </c>
      <c r="I180" s="195">
        <v>104938.36</v>
      </c>
      <c r="J180" s="196">
        <v>99999.98</v>
      </c>
      <c r="K180" s="195">
        <v>100403.6722120948</v>
      </c>
      <c r="L180" s="195">
        <v>104938.36</v>
      </c>
      <c r="M180" s="197">
        <v>0.95678712924499998</v>
      </c>
      <c r="N180" s="197">
        <v>2.5236345658000001</v>
      </c>
      <c r="O180" s="192" t="s">
        <v>71</v>
      </c>
      <c r="P180" s="198">
        <v>0.14417992639999999</v>
      </c>
      <c r="Q180" s="199"/>
      <c r="R180" s="125"/>
    </row>
    <row r="181" spans="2:18" x14ac:dyDescent="0.25">
      <c r="B181" s="98" t="s">
        <v>98</v>
      </c>
      <c r="C181" s="192" t="s">
        <v>77</v>
      </c>
      <c r="D181" s="193" t="s">
        <v>69</v>
      </c>
      <c r="E181" s="192" t="s">
        <v>70</v>
      </c>
      <c r="F181" s="194">
        <v>44375.686122685183</v>
      </c>
      <c r="G181" s="194">
        <v>45071</v>
      </c>
      <c r="H181" s="192" t="s">
        <v>158</v>
      </c>
      <c r="I181" s="195">
        <v>11400</v>
      </c>
      <c r="J181" s="196">
        <v>10065.209999999999</v>
      </c>
      <c r="K181" s="195">
        <v>10244.763612913601</v>
      </c>
      <c r="L181" s="195">
        <v>11400</v>
      </c>
      <c r="M181" s="197">
        <v>0.89866347481700004</v>
      </c>
      <c r="N181" s="197">
        <v>7.1171508789000004</v>
      </c>
      <c r="O181" s="192" t="s">
        <v>71</v>
      </c>
      <c r="P181" s="198">
        <v>1.4711506399999999E-2</v>
      </c>
      <c r="Q181" s="199"/>
      <c r="R181" s="125"/>
    </row>
    <row r="182" spans="2:18" x14ac:dyDescent="0.25">
      <c r="B182" s="98" t="s">
        <v>68</v>
      </c>
      <c r="C182" s="192" t="s">
        <v>77</v>
      </c>
      <c r="D182" s="193" t="s">
        <v>69</v>
      </c>
      <c r="E182" s="192" t="s">
        <v>70</v>
      </c>
      <c r="F182" s="194">
        <v>44407.639085648145</v>
      </c>
      <c r="G182" s="194">
        <v>45127</v>
      </c>
      <c r="H182" s="192" t="s">
        <v>158</v>
      </c>
      <c r="I182" s="195">
        <v>104938.36</v>
      </c>
      <c r="J182" s="196">
        <v>100006.84</v>
      </c>
      <c r="K182" s="195">
        <v>100444.81562981319</v>
      </c>
      <c r="L182" s="195">
        <v>104938.36</v>
      </c>
      <c r="M182" s="197">
        <v>0.95717920148400004</v>
      </c>
      <c r="N182" s="197">
        <v>2.5236345601000001</v>
      </c>
      <c r="O182" s="192" t="s">
        <v>71</v>
      </c>
      <c r="P182" s="198">
        <v>0.14423900840000001</v>
      </c>
      <c r="Q182" s="199"/>
      <c r="R182" s="125"/>
    </row>
    <row r="183" spans="2:18" x14ac:dyDescent="0.25">
      <c r="B183" s="98" t="s">
        <v>98</v>
      </c>
      <c r="C183" s="192" t="s">
        <v>77</v>
      </c>
      <c r="D183" s="193" t="s">
        <v>69</v>
      </c>
      <c r="E183" s="192" t="s">
        <v>70</v>
      </c>
      <c r="F183" s="194">
        <v>43860.491099537037</v>
      </c>
      <c r="G183" s="194">
        <v>45470</v>
      </c>
      <c r="H183" s="192" t="s">
        <v>158</v>
      </c>
      <c r="I183" s="195">
        <v>493446</v>
      </c>
      <c r="J183" s="196">
        <v>387307.36</v>
      </c>
      <c r="K183" s="195">
        <v>385462.38172762498</v>
      </c>
      <c r="L183" s="195">
        <v>493446</v>
      </c>
      <c r="M183" s="197">
        <v>0.78116426463599997</v>
      </c>
      <c r="N183" s="197">
        <v>6.3971642569</v>
      </c>
      <c r="O183" s="192" t="s">
        <v>71</v>
      </c>
      <c r="P183" s="198">
        <v>0.55352495170000005</v>
      </c>
      <c r="Q183" s="199"/>
      <c r="R183" s="125"/>
    </row>
    <row r="184" spans="2:18" x14ac:dyDescent="0.25">
      <c r="B184" s="98" t="s">
        <v>68</v>
      </c>
      <c r="C184" s="192" t="s">
        <v>77</v>
      </c>
      <c r="D184" s="193" t="s">
        <v>69</v>
      </c>
      <c r="E184" s="192" t="s">
        <v>70</v>
      </c>
      <c r="F184" s="194">
        <v>44404.641840277778</v>
      </c>
      <c r="G184" s="194">
        <v>45125</v>
      </c>
      <c r="H184" s="192" t="s">
        <v>158</v>
      </c>
      <c r="I184" s="195">
        <v>104938.36</v>
      </c>
      <c r="J184" s="196">
        <v>99999.98</v>
      </c>
      <c r="K184" s="195">
        <v>100451.6951669149</v>
      </c>
      <c r="L184" s="195">
        <v>104938.36</v>
      </c>
      <c r="M184" s="197">
        <v>0.95724475936999998</v>
      </c>
      <c r="N184" s="197">
        <v>2.5236345601000001</v>
      </c>
      <c r="O184" s="192" t="s">
        <v>71</v>
      </c>
      <c r="P184" s="198">
        <v>0.1442488874</v>
      </c>
      <c r="Q184" s="199"/>
      <c r="R184" s="125"/>
    </row>
    <row r="185" spans="2:18" x14ac:dyDescent="0.25">
      <c r="B185" s="98" t="s">
        <v>195</v>
      </c>
      <c r="C185" s="192" t="s">
        <v>77</v>
      </c>
      <c r="D185" s="193" t="s">
        <v>69</v>
      </c>
      <c r="E185" s="192" t="s">
        <v>70</v>
      </c>
      <c r="F185" s="194">
        <v>44579.529791666668</v>
      </c>
      <c r="G185" s="194">
        <v>45470</v>
      </c>
      <c r="H185" s="192" t="s">
        <v>158</v>
      </c>
      <c r="I185" s="195">
        <v>173553.09</v>
      </c>
      <c r="J185" s="196">
        <v>150667.81</v>
      </c>
      <c r="K185" s="195">
        <v>150181.80813807249</v>
      </c>
      <c r="L185" s="195">
        <v>173553.09</v>
      </c>
      <c r="M185" s="197">
        <v>0.865336411689</v>
      </c>
      <c r="N185" s="197">
        <v>6.3966122324999999</v>
      </c>
      <c r="O185" s="192" t="s">
        <v>71</v>
      </c>
      <c r="P185" s="198">
        <v>0.215661455</v>
      </c>
      <c r="Q185" s="199"/>
      <c r="R185" s="125"/>
    </row>
    <row r="186" spans="2:18" x14ac:dyDescent="0.25">
      <c r="B186" s="98" t="s">
        <v>68</v>
      </c>
      <c r="C186" s="192" t="s">
        <v>77</v>
      </c>
      <c r="D186" s="193" t="s">
        <v>69</v>
      </c>
      <c r="E186" s="192" t="s">
        <v>70</v>
      </c>
      <c r="F186" s="194">
        <v>44589.422025462962</v>
      </c>
      <c r="G186" s="194">
        <v>45184</v>
      </c>
      <c r="H186" s="192" t="s">
        <v>158</v>
      </c>
      <c r="I186" s="195">
        <v>262749.65999999997</v>
      </c>
      <c r="J186" s="196">
        <v>250726.34</v>
      </c>
      <c r="K186" s="195">
        <v>250161.56728960949</v>
      </c>
      <c r="L186" s="195">
        <v>262749.65999999997</v>
      </c>
      <c r="M186" s="197">
        <v>0.952090926738</v>
      </c>
      <c r="N186" s="197">
        <v>2.9827952929000001</v>
      </c>
      <c r="O186" s="192" t="s">
        <v>71</v>
      </c>
      <c r="P186" s="198">
        <v>0.35923264110000003</v>
      </c>
      <c r="Q186" s="199"/>
      <c r="R186" s="125"/>
    </row>
    <row r="187" spans="2:18" x14ac:dyDescent="0.25">
      <c r="B187" s="98" t="s">
        <v>68</v>
      </c>
      <c r="C187" s="192" t="s">
        <v>77</v>
      </c>
      <c r="D187" s="193" t="s">
        <v>69</v>
      </c>
      <c r="E187" s="192" t="s">
        <v>70</v>
      </c>
      <c r="F187" s="194">
        <v>44384.377951388888</v>
      </c>
      <c r="G187" s="194">
        <v>45104</v>
      </c>
      <c r="H187" s="192" t="s">
        <v>158</v>
      </c>
      <c r="I187" s="195">
        <v>104938.36</v>
      </c>
      <c r="J187" s="196">
        <v>100006.83</v>
      </c>
      <c r="K187" s="195">
        <v>100595.84051935939</v>
      </c>
      <c r="L187" s="195">
        <v>104938.36</v>
      </c>
      <c r="M187" s="197">
        <v>0.95861837863099997</v>
      </c>
      <c r="N187" s="197">
        <v>2.5236334314</v>
      </c>
      <c r="O187" s="192" t="s">
        <v>71</v>
      </c>
      <c r="P187" s="198">
        <v>0.14445588049999999</v>
      </c>
      <c r="Q187" s="199"/>
      <c r="R187" s="125"/>
    </row>
    <row r="188" spans="2:18" x14ac:dyDescent="0.25">
      <c r="B188" s="98" t="s">
        <v>68</v>
      </c>
      <c r="C188" s="192" t="s">
        <v>77</v>
      </c>
      <c r="D188" s="193" t="s">
        <v>69</v>
      </c>
      <c r="E188" s="192" t="s">
        <v>70</v>
      </c>
      <c r="F188" s="194">
        <v>44574.419259259259</v>
      </c>
      <c r="G188" s="194">
        <v>45173</v>
      </c>
      <c r="H188" s="192" t="s">
        <v>158</v>
      </c>
      <c r="I188" s="195">
        <v>210183.56</v>
      </c>
      <c r="J188" s="196">
        <v>200500.38</v>
      </c>
      <c r="K188" s="195">
        <v>200274.45937274449</v>
      </c>
      <c r="L188" s="195">
        <v>210183.56</v>
      </c>
      <c r="M188" s="197">
        <v>0.95285501574300002</v>
      </c>
      <c r="N188" s="197">
        <v>2.9827941365999999</v>
      </c>
      <c r="O188" s="192" t="s">
        <v>71</v>
      </c>
      <c r="P188" s="198">
        <v>0.2875946284</v>
      </c>
      <c r="Q188" s="199"/>
      <c r="R188" s="125"/>
    </row>
    <row r="189" spans="2:18" x14ac:dyDescent="0.25">
      <c r="B189" s="98" t="s">
        <v>68</v>
      </c>
      <c r="C189" s="192" t="s">
        <v>77</v>
      </c>
      <c r="D189" s="193" t="s">
        <v>69</v>
      </c>
      <c r="E189" s="192" t="s">
        <v>70</v>
      </c>
      <c r="F189" s="194">
        <v>44412.721724537034</v>
      </c>
      <c r="G189" s="194">
        <v>45133</v>
      </c>
      <c r="H189" s="192" t="s">
        <v>158</v>
      </c>
      <c r="I189" s="195">
        <v>104938.36</v>
      </c>
      <c r="J189" s="196">
        <v>99999.98</v>
      </c>
      <c r="K189" s="195">
        <v>100403.6722120948</v>
      </c>
      <c r="L189" s="195">
        <v>104938.36</v>
      </c>
      <c r="M189" s="197">
        <v>0.95678712924499998</v>
      </c>
      <c r="N189" s="197">
        <v>2.5236345658000001</v>
      </c>
      <c r="O189" s="192" t="s">
        <v>71</v>
      </c>
      <c r="P189" s="198">
        <v>0.14417992639999999</v>
      </c>
      <c r="Q189" s="199"/>
      <c r="R189" s="125"/>
    </row>
    <row r="190" spans="2:18" x14ac:dyDescent="0.25">
      <c r="B190" s="98" t="s">
        <v>68</v>
      </c>
      <c r="C190" s="192" t="s">
        <v>77</v>
      </c>
      <c r="D190" s="193" t="s">
        <v>69</v>
      </c>
      <c r="E190" s="192" t="s">
        <v>70</v>
      </c>
      <c r="F190" s="194">
        <v>44382.703125</v>
      </c>
      <c r="G190" s="194">
        <v>45103</v>
      </c>
      <c r="H190" s="192" t="s">
        <v>158</v>
      </c>
      <c r="I190" s="195">
        <v>104938.36</v>
      </c>
      <c r="J190" s="196">
        <v>99999.99</v>
      </c>
      <c r="K190" s="195">
        <v>100595.86062508461</v>
      </c>
      <c r="L190" s="195">
        <v>104938.36</v>
      </c>
      <c r="M190" s="197">
        <v>0.95861857022600006</v>
      </c>
      <c r="N190" s="197">
        <v>2.5236345273</v>
      </c>
      <c r="O190" s="192" t="s">
        <v>71</v>
      </c>
      <c r="P190" s="198">
        <v>0.1444559094</v>
      </c>
      <c r="Q190" s="199"/>
      <c r="R190" s="125"/>
    </row>
    <row r="191" spans="2:18" x14ac:dyDescent="0.25">
      <c r="B191" s="106" t="s">
        <v>68</v>
      </c>
      <c r="C191" s="200" t="s">
        <v>77</v>
      </c>
      <c r="D191" s="200" t="s">
        <v>69</v>
      </c>
      <c r="E191" s="200" t="s">
        <v>70</v>
      </c>
      <c r="F191" s="200">
        <v>44412.720763888887</v>
      </c>
      <c r="G191" s="200">
        <v>45133</v>
      </c>
      <c r="H191" s="200" t="s">
        <v>158</v>
      </c>
      <c r="I191" s="201">
        <v>104938.36</v>
      </c>
      <c r="J191" s="202">
        <v>99999.98</v>
      </c>
      <c r="K191" s="203">
        <v>100403.6722120948</v>
      </c>
      <c r="L191" s="201">
        <v>104938.36</v>
      </c>
      <c r="M191" s="199">
        <v>0.95678712924499998</v>
      </c>
      <c r="N191" s="199">
        <v>2.5236345658000001</v>
      </c>
      <c r="O191" s="199" t="s">
        <v>71</v>
      </c>
      <c r="P191" s="204">
        <v>0.14417992639999999</v>
      </c>
      <c r="Q191" s="205"/>
      <c r="R191" s="125"/>
    </row>
    <row r="192" spans="2:18" x14ac:dyDescent="0.25">
      <c r="B192" s="98" t="s">
        <v>68</v>
      </c>
      <c r="C192" s="192" t="s">
        <v>77</v>
      </c>
      <c r="D192" s="193" t="s">
        <v>69</v>
      </c>
      <c r="E192" s="192" t="s">
        <v>70</v>
      </c>
      <c r="F192" s="194">
        <v>44274.68074074074</v>
      </c>
      <c r="G192" s="194">
        <v>45090</v>
      </c>
      <c r="H192" s="192" t="s">
        <v>158</v>
      </c>
      <c r="I192" s="195">
        <v>278082.19</v>
      </c>
      <c r="J192" s="196">
        <v>260092.56</v>
      </c>
      <c r="K192" s="195">
        <v>256230.1469165023</v>
      </c>
      <c r="L192" s="195">
        <v>278082.19</v>
      </c>
      <c r="M192" s="197">
        <v>0.92141876082200003</v>
      </c>
      <c r="N192" s="197">
        <v>3.1987828918000001</v>
      </c>
      <c r="O192" s="192" t="s">
        <v>71</v>
      </c>
      <c r="P192" s="198">
        <v>0.36794713680000002</v>
      </c>
      <c r="Q192" s="199"/>
      <c r="R192" s="125"/>
    </row>
    <row r="193" spans="2:18" x14ac:dyDescent="0.25">
      <c r="B193" s="98" t="s">
        <v>68</v>
      </c>
      <c r="C193" s="192" t="s">
        <v>77</v>
      </c>
      <c r="D193" s="193" t="s">
        <v>69</v>
      </c>
      <c r="E193" s="192" t="s">
        <v>70</v>
      </c>
      <c r="F193" s="194">
        <v>44407.636504629627</v>
      </c>
      <c r="G193" s="194">
        <v>45127</v>
      </c>
      <c r="H193" s="192" t="s">
        <v>158</v>
      </c>
      <c r="I193" s="195">
        <v>104938.36</v>
      </c>
      <c r="J193" s="196">
        <v>100006.84</v>
      </c>
      <c r="K193" s="195">
        <v>100444.81562981319</v>
      </c>
      <c r="L193" s="195">
        <v>104938.36</v>
      </c>
      <c r="M193" s="197">
        <v>0.95717920148400004</v>
      </c>
      <c r="N193" s="197">
        <v>2.5236345601000001</v>
      </c>
      <c r="O193" s="192" t="s">
        <v>71</v>
      </c>
      <c r="P193" s="198">
        <v>0.14423900840000001</v>
      </c>
      <c r="Q193" s="199"/>
      <c r="R193" s="125"/>
    </row>
    <row r="194" spans="2:18" x14ac:dyDescent="0.25">
      <c r="B194" s="98" t="s">
        <v>68</v>
      </c>
      <c r="C194" s="192" t="s">
        <v>77</v>
      </c>
      <c r="D194" s="193" t="s">
        <v>69</v>
      </c>
      <c r="E194" s="192" t="s">
        <v>70</v>
      </c>
      <c r="F194" s="194">
        <v>44589.409143518518</v>
      </c>
      <c r="G194" s="194">
        <v>45177</v>
      </c>
      <c r="H194" s="192" t="s">
        <v>158</v>
      </c>
      <c r="I194" s="195">
        <v>210199.73</v>
      </c>
      <c r="J194" s="196">
        <v>200694.15</v>
      </c>
      <c r="K194" s="195">
        <v>200242.09715962701</v>
      </c>
      <c r="L194" s="195">
        <v>210199.73</v>
      </c>
      <c r="M194" s="197">
        <v>0.95262775627600005</v>
      </c>
      <c r="N194" s="197">
        <v>2.9827954984999998</v>
      </c>
      <c r="O194" s="192" t="s">
        <v>71</v>
      </c>
      <c r="P194" s="198">
        <v>0.28754815620000002</v>
      </c>
      <c r="Q194" s="199"/>
      <c r="R194" s="125"/>
    </row>
    <row r="195" spans="2:18" x14ac:dyDescent="0.25">
      <c r="B195" s="98" t="s">
        <v>98</v>
      </c>
      <c r="C195" s="192" t="s">
        <v>77</v>
      </c>
      <c r="D195" s="193" t="s">
        <v>69</v>
      </c>
      <c r="E195" s="192" t="s">
        <v>70</v>
      </c>
      <c r="F195" s="194">
        <v>44636.632106481484</v>
      </c>
      <c r="G195" s="194">
        <v>45715</v>
      </c>
      <c r="H195" s="192" t="s">
        <v>158</v>
      </c>
      <c r="I195" s="195">
        <v>5865.67</v>
      </c>
      <c r="J195" s="196">
        <v>5015.75</v>
      </c>
      <c r="K195" s="195">
        <v>5027.5520597540999</v>
      </c>
      <c r="L195" s="195">
        <v>5865.67</v>
      </c>
      <c r="M195" s="197">
        <v>0.85711471319599997</v>
      </c>
      <c r="N195" s="197">
        <v>5.8743384479999996</v>
      </c>
      <c r="O195" s="192" t="s">
        <v>71</v>
      </c>
      <c r="P195" s="198">
        <v>7.2195773999999997E-3</v>
      </c>
      <c r="Q195" s="199"/>
      <c r="R195" s="125"/>
    </row>
    <row r="196" spans="2:18" x14ac:dyDescent="0.25">
      <c r="B196" s="98" t="s">
        <v>68</v>
      </c>
      <c r="C196" s="192" t="s">
        <v>77</v>
      </c>
      <c r="D196" s="193" t="s">
        <v>69</v>
      </c>
      <c r="E196" s="192" t="s">
        <v>70</v>
      </c>
      <c r="F196" s="194">
        <v>44384.378009259257</v>
      </c>
      <c r="G196" s="194">
        <v>45104</v>
      </c>
      <c r="H196" s="192" t="s">
        <v>158</v>
      </c>
      <c r="I196" s="195">
        <v>104938.36</v>
      </c>
      <c r="J196" s="196">
        <v>100006.83</v>
      </c>
      <c r="K196" s="195">
        <v>100595.84051935939</v>
      </c>
      <c r="L196" s="195">
        <v>104938.36</v>
      </c>
      <c r="M196" s="197">
        <v>0.95861837863099997</v>
      </c>
      <c r="N196" s="197">
        <v>2.5236334314</v>
      </c>
      <c r="O196" s="192" t="s">
        <v>71</v>
      </c>
      <c r="P196" s="198">
        <v>0.14445588049999999</v>
      </c>
      <c r="Q196" s="199"/>
      <c r="R196" s="125"/>
    </row>
    <row r="197" spans="2:18" x14ac:dyDescent="0.25">
      <c r="B197" s="98" t="s">
        <v>68</v>
      </c>
      <c r="C197" s="192" t="s">
        <v>77</v>
      </c>
      <c r="D197" s="193" t="s">
        <v>69</v>
      </c>
      <c r="E197" s="192" t="s">
        <v>70</v>
      </c>
      <c r="F197" s="194">
        <v>44574.423449074071</v>
      </c>
      <c r="G197" s="194">
        <v>45173</v>
      </c>
      <c r="H197" s="192" t="s">
        <v>158</v>
      </c>
      <c r="I197" s="195">
        <v>210183.56</v>
      </c>
      <c r="J197" s="196">
        <v>200500.38</v>
      </c>
      <c r="K197" s="195">
        <v>200274.45937274449</v>
      </c>
      <c r="L197" s="195">
        <v>210183.56</v>
      </c>
      <c r="M197" s="197">
        <v>0.95285501574300002</v>
      </c>
      <c r="N197" s="197">
        <v>2.9827941365999999</v>
      </c>
      <c r="O197" s="192" t="s">
        <v>71</v>
      </c>
      <c r="P197" s="198">
        <v>0.2875946284</v>
      </c>
      <c r="Q197" s="199"/>
      <c r="R197" s="125"/>
    </row>
    <row r="198" spans="2:18" x14ac:dyDescent="0.25">
      <c r="B198" s="98" t="s">
        <v>68</v>
      </c>
      <c r="C198" s="192" t="s">
        <v>77</v>
      </c>
      <c r="D198" s="193" t="s">
        <v>69</v>
      </c>
      <c r="E198" s="192" t="s">
        <v>70</v>
      </c>
      <c r="F198" s="194">
        <v>44384.377893518518</v>
      </c>
      <c r="G198" s="194">
        <v>45104</v>
      </c>
      <c r="H198" s="192" t="s">
        <v>158</v>
      </c>
      <c r="I198" s="195">
        <v>104938.36</v>
      </c>
      <c r="J198" s="196">
        <v>100006.83</v>
      </c>
      <c r="K198" s="195">
        <v>100595.84051935939</v>
      </c>
      <c r="L198" s="195">
        <v>104938.36</v>
      </c>
      <c r="M198" s="197">
        <v>0.95861837863099997</v>
      </c>
      <c r="N198" s="197">
        <v>2.5236334314</v>
      </c>
      <c r="O198" s="192" t="s">
        <v>71</v>
      </c>
      <c r="P198" s="198">
        <v>0.14445588049999999</v>
      </c>
      <c r="Q198" s="199"/>
      <c r="R198" s="125"/>
    </row>
    <row r="199" spans="2:18" x14ac:dyDescent="0.25">
      <c r="B199" s="98" t="s">
        <v>68</v>
      </c>
      <c r="C199" s="192" t="s">
        <v>77</v>
      </c>
      <c r="D199" s="193" t="s">
        <v>69</v>
      </c>
      <c r="E199" s="192" t="s">
        <v>70</v>
      </c>
      <c r="F199" s="194">
        <v>44425.451435185183</v>
      </c>
      <c r="G199" s="194">
        <v>45145</v>
      </c>
      <c r="H199" s="192" t="s">
        <v>158</v>
      </c>
      <c r="I199" s="195">
        <v>131172.95000000001</v>
      </c>
      <c r="J199" s="196">
        <v>125008.54</v>
      </c>
      <c r="K199" s="195">
        <v>125384.7272991811</v>
      </c>
      <c r="L199" s="195">
        <v>131172.95000000001</v>
      </c>
      <c r="M199" s="197">
        <v>0.95587335116899996</v>
      </c>
      <c r="N199" s="197">
        <v>2.523634409</v>
      </c>
      <c r="O199" s="192" t="s">
        <v>71</v>
      </c>
      <c r="P199" s="198">
        <v>0.1800527844</v>
      </c>
      <c r="Q199" s="199"/>
      <c r="R199" s="125"/>
    </row>
    <row r="200" spans="2:18" x14ac:dyDescent="0.25">
      <c r="B200" s="98" t="s">
        <v>68</v>
      </c>
      <c r="C200" s="192" t="s">
        <v>77</v>
      </c>
      <c r="D200" s="193" t="s">
        <v>69</v>
      </c>
      <c r="E200" s="192" t="s">
        <v>70</v>
      </c>
      <c r="F200" s="194">
        <v>44412.721678240741</v>
      </c>
      <c r="G200" s="194">
        <v>45133</v>
      </c>
      <c r="H200" s="192" t="s">
        <v>158</v>
      </c>
      <c r="I200" s="195">
        <v>104938.36</v>
      </c>
      <c r="J200" s="196">
        <v>99999.98</v>
      </c>
      <c r="K200" s="195">
        <v>100403.6722120948</v>
      </c>
      <c r="L200" s="195">
        <v>104938.36</v>
      </c>
      <c r="M200" s="197">
        <v>0.95678712924499998</v>
      </c>
      <c r="N200" s="197">
        <v>2.5236345658000001</v>
      </c>
      <c r="O200" s="192" t="s">
        <v>71</v>
      </c>
      <c r="P200" s="198">
        <v>0.14417992639999999</v>
      </c>
      <c r="Q200" s="199"/>
      <c r="R200" s="125"/>
    </row>
    <row r="201" spans="2:18" x14ac:dyDescent="0.25">
      <c r="B201" s="98" t="s">
        <v>98</v>
      </c>
      <c r="C201" s="192" t="s">
        <v>77</v>
      </c>
      <c r="D201" s="193" t="s">
        <v>69</v>
      </c>
      <c r="E201" s="192" t="s">
        <v>70</v>
      </c>
      <c r="F201" s="194">
        <v>44375.687662037039</v>
      </c>
      <c r="G201" s="194">
        <v>45470</v>
      </c>
      <c r="H201" s="192" t="s">
        <v>158</v>
      </c>
      <c r="I201" s="195">
        <v>11881.83</v>
      </c>
      <c r="J201" s="196">
        <v>10006.85</v>
      </c>
      <c r="K201" s="195">
        <v>10011.9033629762</v>
      </c>
      <c r="L201" s="195">
        <v>11881.83</v>
      </c>
      <c r="M201" s="197">
        <v>0.84262301034200005</v>
      </c>
      <c r="N201" s="197">
        <v>6.3976401366999998</v>
      </c>
      <c r="O201" s="192" t="s">
        <v>71</v>
      </c>
      <c r="P201" s="198">
        <v>1.4377118499999999E-2</v>
      </c>
      <c r="Q201" s="199"/>
      <c r="R201" s="125"/>
    </row>
    <row r="202" spans="2:18" x14ac:dyDescent="0.25">
      <c r="B202" s="98" t="s">
        <v>68</v>
      </c>
      <c r="C202" s="192" t="s">
        <v>77</v>
      </c>
      <c r="D202" s="193" t="s">
        <v>69</v>
      </c>
      <c r="E202" s="192" t="s">
        <v>70</v>
      </c>
      <c r="F202" s="194">
        <v>44407.639097222222</v>
      </c>
      <c r="G202" s="194">
        <v>45127</v>
      </c>
      <c r="H202" s="192" t="s">
        <v>158</v>
      </c>
      <c r="I202" s="195">
        <v>104938.36</v>
      </c>
      <c r="J202" s="196">
        <v>100006.84</v>
      </c>
      <c r="K202" s="195">
        <v>100444.81562981319</v>
      </c>
      <c r="L202" s="195">
        <v>104938.36</v>
      </c>
      <c r="M202" s="197">
        <v>0.95717920148400004</v>
      </c>
      <c r="N202" s="197">
        <v>2.5236345601000001</v>
      </c>
      <c r="O202" s="192" t="s">
        <v>71</v>
      </c>
      <c r="P202" s="198">
        <v>0.14423900840000001</v>
      </c>
      <c r="Q202" s="199"/>
      <c r="R202" s="125"/>
    </row>
    <row r="203" spans="2:18" x14ac:dyDescent="0.25">
      <c r="B203" s="98" t="s">
        <v>98</v>
      </c>
      <c r="C203" s="192" t="s">
        <v>77</v>
      </c>
      <c r="D203" s="193" t="s">
        <v>69</v>
      </c>
      <c r="E203" s="192" t="s">
        <v>70</v>
      </c>
      <c r="F203" s="194">
        <v>43895.635231481479</v>
      </c>
      <c r="G203" s="194">
        <v>45422</v>
      </c>
      <c r="H203" s="192" t="s">
        <v>158</v>
      </c>
      <c r="I203" s="195">
        <v>31652.32</v>
      </c>
      <c r="J203" s="196">
        <v>25115.57</v>
      </c>
      <c r="K203" s="195">
        <v>25234.945255021001</v>
      </c>
      <c r="L203" s="195">
        <v>31652.32</v>
      </c>
      <c r="M203" s="197">
        <v>0.797254206169</v>
      </c>
      <c r="N203" s="197">
        <v>6.3971392080999996</v>
      </c>
      <c r="O203" s="192" t="s">
        <v>71</v>
      </c>
      <c r="P203" s="198">
        <v>3.6237445E-2</v>
      </c>
      <c r="Q203" s="199"/>
      <c r="R203" s="125"/>
    </row>
    <row r="204" spans="2:18" x14ac:dyDescent="0.25">
      <c r="B204" s="98" t="s">
        <v>68</v>
      </c>
      <c r="C204" s="192" t="s">
        <v>77</v>
      </c>
      <c r="D204" s="193" t="s">
        <v>69</v>
      </c>
      <c r="E204" s="192" t="s">
        <v>70</v>
      </c>
      <c r="F204" s="194">
        <v>44404.641875000001</v>
      </c>
      <c r="G204" s="194">
        <v>45125</v>
      </c>
      <c r="H204" s="192" t="s">
        <v>158</v>
      </c>
      <c r="I204" s="195">
        <v>104938.36</v>
      </c>
      <c r="J204" s="196">
        <v>99999.98</v>
      </c>
      <c r="K204" s="195">
        <v>100451.6951669149</v>
      </c>
      <c r="L204" s="195">
        <v>104938.36</v>
      </c>
      <c r="M204" s="197">
        <v>0.95724475936999998</v>
      </c>
      <c r="N204" s="197">
        <v>2.5236345601000001</v>
      </c>
      <c r="O204" s="192" t="s">
        <v>71</v>
      </c>
      <c r="P204" s="198">
        <v>0.1442488874</v>
      </c>
      <c r="Q204" s="199"/>
      <c r="R204" s="125"/>
    </row>
    <row r="205" spans="2:18" x14ac:dyDescent="0.25">
      <c r="B205" s="98" t="s">
        <v>68</v>
      </c>
      <c r="C205" s="192" t="s">
        <v>77</v>
      </c>
      <c r="D205" s="193" t="s">
        <v>69</v>
      </c>
      <c r="E205" s="192" t="s">
        <v>70</v>
      </c>
      <c r="F205" s="194">
        <v>44589.403483796297</v>
      </c>
      <c r="G205" s="194">
        <v>45177</v>
      </c>
      <c r="H205" s="192" t="s">
        <v>158</v>
      </c>
      <c r="I205" s="195">
        <v>210199.73</v>
      </c>
      <c r="J205" s="196">
        <v>200694.15</v>
      </c>
      <c r="K205" s="195">
        <v>200242.09715962701</v>
      </c>
      <c r="L205" s="195">
        <v>210199.73</v>
      </c>
      <c r="M205" s="197">
        <v>0.95262775627600005</v>
      </c>
      <c r="N205" s="197">
        <v>2.9827954984999998</v>
      </c>
      <c r="O205" s="192" t="s">
        <v>71</v>
      </c>
      <c r="P205" s="198">
        <v>0.28754815620000002</v>
      </c>
      <c r="Q205" s="199"/>
      <c r="R205" s="125"/>
    </row>
    <row r="206" spans="2:18" x14ac:dyDescent="0.25">
      <c r="B206" s="98" t="s">
        <v>68</v>
      </c>
      <c r="C206" s="192" t="s">
        <v>77</v>
      </c>
      <c r="D206" s="193" t="s">
        <v>69</v>
      </c>
      <c r="E206" s="192" t="s">
        <v>70</v>
      </c>
      <c r="F206" s="194">
        <v>44635.513009259259</v>
      </c>
      <c r="G206" s="194">
        <v>45138</v>
      </c>
      <c r="H206" s="192" t="s">
        <v>158</v>
      </c>
      <c r="I206" s="195">
        <v>259229.45</v>
      </c>
      <c r="J206" s="196">
        <v>250615.4</v>
      </c>
      <c r="K206" s="195">
        <v>250889.34170340971</v>
      </c>
      <c r="L206" s="195">
        <v>259229.45</v>
      </c>
      <c r="M206" s="197">
        <v>0.967827311686</v>
      </c>
      <c r="N206" s="197">
        <v>2.5236326175000001</v>
      </c>
      <c r="O206" s="192" t="s">
        <v>71</v>
      </c>
      <c r="P206" s="198">
        <v>0.36027772699999999</v>
      </c>
      <c r="Q206" s="199"/>
      <c r="R206" s="125"/>
    </row>
    <row r="207" spans="2:18" x14ac:dyDescent="0.25">
      <c r="B207" s="98" t="s">
        <v>68</v>
      </c>
      <c r="C207" s="192" t="s">
        <v>77</v>
      </c>
      <c r="D207" s="193" t="s">
        <v>69</v>
      </c>
      <c r="E207" s="192" t="s">
        <v>70</v>
      </c>
      <c r="F207" s="194">
        <v>44384.377974537034</v>
      </c>
      <c r="G207" s="194">
        <v>45104</v>
      </c>
      <c r="H207" s="192" t="s">
        <v>158</v>
      </c>
      <c r="I207" s="195">
        <v>104938.36</v>
      </c>
      <c r="J207" s="196">
        <v>100006.83</v>
      </c>
      <c r="K207" s="195">
        <v>100595.84051935939</v>
      </c>
      <c r="L207" s="195">
        <v>104938.36</v>
      </c>
      <c r="M207" s="197">
        <v>0.95861837863099997</v>
      </c>
      <c r="N207" s="197">
        <v>2.5236334314</v>
      </c>
      <c r="O207" s="192" t="s">
        <v>71</v>
      </c>
      <c r="P207" s="198">
        <v>0.14445588049999999</v>
      </c>
      <c r="Q207" s="199"/>
      <c r="R207" s="125"/>
    </row>
    <row r="208" spans="2:18" x14ac:dyDescent="0.25">
      <c r="B208" s="98" t="s">
        <v>68</v>
      </c>
      <c r="C208" s="192" t="s">
        <v>77</v>
      </c>
      <c r="D208" s="193" t="s">
        <v>69</v>
      </c>
      <c r="E208" s="192" t="s">
        <v>70</v>
      </c>
      <c r="F208" s="194">
        <v>44574.423391203702</v>
      </c>
      <c r="G208" s="194">
        <v>45173</v>
      </c>
      <c r="H208" s="192" t="s">
        <v>158</v>
      </c>
      <c r="I208" s="195">
        <v>210183.56</v>
      </c>
      <c r="J208" s="196">
        <v>200500.38</v>
      </c>
      <c r="K208" s="195">
        <v>200274.45937274449</v>
      </c>
      <c r="L208" s="195">
        <v>210183.56</v>
      </c>
      <c r="M208" s="197">
        <v>0.95285501574300002</v>
      </c>
      <c r="N208" s="197">
        <v>2.9827941365999999</v>
      </c>
      <c r="O208" s="192" t="s">
        <v>71</v>
      </c>
      <c r="P208" s="198">
        <v>0.2875946284</v>
      </c>
      <c r="Q208" s="199"/>
      <c r="R208" s="125"/>
    </row>
    <row r="209" spans="2:18" x14ac:dyDescent="0.25">
      <c r="B209" s="98"/>
      <c r="C209" s="192" t="s">
        <v>78</v>
      </c>
      <c r="D209" s="193"/>
      <c r="E209" s="192"/>
      <c r="F209" s="194"/>
      <c r="G209" s="194"/>
      <c r="H209" s="192"/>
      <c r="I209" s="195">
        <v>10589787.690000001</v>
      </c>
      <c r="J209" s="196">
        <v>9953922.3100000061</v>
      </c>
      <c r="K209" s="195">
        <v>9960460.2264808659</v>
      </c>
      <c r="L209" s="195">
        <v>10589787.690000001</v>
      </c>
      <c r="M209" s="197"/>
      <c r="N209" s="197"/>
      <c r="O209" s="192"/>
      <c r="P209" s="198">
        <v>14.303245989000001</v>
      </c>
      <c r="Q209" s="199"/>
      <c r="R209" s="125"/>
    </row>
    <row r="210" spans="2:18" x14ac:dyDescent="0.25">
      <c r="B210" s="98" t="s">
        <v>98</v>
      </c>
      <c r="C210" s="192" t="s">
        <v>101</v>
      </c>
      <c r="D210" s="193" t="s">
        <v>69</v>
      </c>
      <c r="E210" s="192" t="s">
        <v>70</v>
      </c>
      <c r="F210" s="194">
        <v>44348.65697916667</v>
      </c>
      <c r="G210" s="194">
        <v>45789</v>
      </c>
      <c r="H210" s="192" t="s">
        <v>158</v>
      </c>
      <c r="I210" s="195">
        <v>757586.3</v>
      </c>
      <c r="J210" s="196">
        <v>610388.99</v>
      </c>
      <c r="K210" s="195">
        <v>619329.21990753827</v>
      </c>
      <c r="L210" s="195">
        <v>757586.3</v>
      </c>
      <c r="M210" s="197">
        <v>0.81750319390399995</v>
      </c>
      <c r="N210" s="197">
        <v>4.9773886923999999</v>
      </c>
      <c r="O210" s="192" t="s">
        <v>71</v>
      </c>
      <c r="P210" s="198">
        <v>0.88935832069999998</v>
      </c>
      <c r="Q210" s="199"/>
      <c r="R210" s="125"/>
    </row>
    <row r="211" spans="2:18" x14ac:dyDescent="0.25">
      <c r="B211" s="98" t="s">
        <v>68</v>
      </c>
      <c r="C211" s="192" t="s">
        <v>101</v>
      </c>
      <c r="D211" s="193" t="s">
        <v>69</v>
      </c>
      <c r="E211" s="192" t="s">
        <v>70</v>
      </c>
      <c r="F211" s="194">
        <v>44260.605127314811</v>
      </c>
      <c r="G211" s="194">
        <v>44984</v>
      </c>
      <c r="H211" s="192" t="s">
        <v>158</v>
      </c>
      <c r="I211" s="195">
        <v>109147.95</v>
      </c>
      <c r="J211" s="196">
        <v>101167.4</v>
      </c>
      <c r="K211" s="195">
        <v>100899.3979547975</v>
      </c>
      <c r="L211" s="195">
        <v>109147.95</v>
      </c>
      <c r="M211" s="197">
        <v>0.92442778773900003</v>
      </c>
      <c r="N211" s="197">
        <v>4.0613828021999998</v>
      </c>
      <c r="O211" s="192" t="s">
        <v>71</v>
      </c>
      <c r="P211" s="198">
        <v>0.1448917898</v>
      </c>
      <c r="Q211" s="199"/>
      <c r="R211" s="125"/>
    </row>
    <row r="212" spans="2:18" x14ac:dyDescent="0.25">
      <c r="B212" s="98" t="s">
        <v>68</v>
      </c>
      <c r="C212" s="192" t="s">
        <v>101</v>
      </c>
      <c r="D212" s="193" t="s">
        <v>69</v>
      </c>
      <c r="E212" s="192" t="s">
        <v>70</v>
      </c>
      <c r="F212" s="194">
        <v>44260.609548611108</v>
      </c>
      <c r="G212" s="194">
        <v>44984</v>
      </c>
      <c r="H212" s="192" t="s">
        <v>158</v>
      </c>
      <c r="I212" s="195">
        <v>54573.97</v>
      </c>
      <c r="J212" s="196">
        <v>50583.69</v>
      </c>
      <c r="K212" s="195">
        <v>50449.6916348308</v>
      </c>
      <c r="L212" s="195">
        <v>54573.97</v>
      </c>
      <c r="M212" s="197">
        <v>0.92442773789099997</v>
      </c>
      <c r="N212" s="197">
        <v>4.0613886096999998</v>
      </c>
      <c r="O212" s="192" t="s">
        <v>71</v>
      </c>
      <c r="P212" s="198">
        <v>7.2445884299999999E-2</v>
      </c>
      <c r="Q212" s="199"/>
      <c r="R212" s="125"/>
    </row>
    <row r="213" spans="2:18" x14ac:dyDescent="0.25">
      <c r="B213" s="98" t="s">
        <v>68</v>
      </c>
      <c r="C213" s="192" t="s">
        <v>101</v>
      </c>
      <c r="D213" s="193" t="s">
        <v>69</v>
      </c>
      <c r="E213" s="192" t="s">
        <v>70</v>
      </c>
      <c r="F213" s="194">
        <v>44110.650891203702</v>
      </c>
      <c r="G213" s="194">
        <v>44851</v>
      </c>
      <c r="H213" s="192" t="s">
        <v>158</v>
      </c>
      <c r="I213" s="195">
        <v>108628.08</v>
      </c>
      <c r="J213" s="196">
        <v>100000</v>
      </c>
      <c r="K213" s="195">
        <v>101989.3926971202</v>
      </c>
      <c r="L213" s="195">
        <v>108628.08</v>
      </c>
      <c r="M213" s="197">
        <v>0.93888608449199995</v>
      </c>
      <c r="N213" s="197">
        <v>4.2944670760000001</v>
      </c>
      <c r="O213" s="192" t="s">
        <v>71</v>
      </c>
      <c r="P213" s="198">
        <v>0.14645702499999999</v>
      </c>
      <c r="Q213" s="199"/>
      <c r="R213" s="125"/>
    </row>
    <row r="214" spans="2:18" x14ac:dyDescent="0.25">
      <c r="B214" s="106" t="s">
        <v>68</v>
      </c>
      <c r="C214" s="200" t="s">
        <v>101</v>
      </c>
      <c r="D214" s="200" t="s">
        <v>69</v>
      </c>
      <c r="E214" s="200" t="s">
        <v>70</v>
      </c>
      <c r="F214" s="200">
        <v>44260.605474537035</v>
      </c>
      <c r="G214" s="200">
        <v>44984</v>
      </c>
      <c r="H214" s="200" t="s">
        <v>158</v>
      </c>
      <c r="I214" s="201">
        <v>109147.95</v>
      </c>
      <c r="J214" s="202">
        <v>101167.4</v>
      </c>
      <c r="K214" s="203">
        <v>100899.3979547975</v>
      </c>
      <c r="L214" s="201">
        <v>109147.95</v>
      </c>
      <c r="M214" s="199">
        <v>0.92442778773900003</v>
      </c>
      <c r="N214" s="199">
        <v>4.0613828021999998</v>
      </c>
      <c r="O214" s="199" t="s">
        <v>71</v>
      </c>
      <c r="P214" s="204">
        <v>0.1448917898</v>
      </c>
      <c r="Q214" s="205"/>
      <c r="R214" s="125"/>
    </row>
    <row r="215" spans="2:18" x14ac:dyDescent="0.25">
      <c r="B215" s="98" t="s">
        <v>68</v>
      </c>
      <c r="C215" s="192" t="s">
        <v>101</v>
      </c>
      <c r="D215" s="193" t="s">
        <v>69</v>
      </c>
      <c r="E215" s="192" t="s">
        <v>70</v>
      </c>
      <c r="F215" s="194">
        <v>44110.649942129632</v>
      </c>
      <c r="G215" s="194">
        <v>44851</v>
      </c>
      <c r="H215" s="192" t="s">
        <v>158</v>
      </c>
      <c r="I215" s="195">
        <v>108628.08</v>
      </c>
      <c r="J215" s="196">
        <v>100000</v>
      </c>
      <c r="K215" s="195">
        <v>101989.3926971202</v>
      </c>
      <c r="L215" s="195">
        <v>108628.08</v>
      </c>
      <c r="M215" s="197">
        <v>0.93888608449199995</v>
      </c>
      <c r="N215" s="197">
        <v>4.2944670760000001</v>
      </c>
      <c r="O215" s="192" t="s">
        <v>71</v>
      </c>
      <c r="P215" s="198">
        <v>0.14645702499999999</v>
      </c>
      <c r="Q215" s="199"/>
      <c r="R215" s="125"/>
    </row>
    <row r="216" spans="2:18" x14ac:dyDescent="0.25">
      <c r="B216" s="98" t="s">
        <v>98</v>
      </c>
      <c r="C216" s="192" t="s">
        <v>101</v>
      </c>
      <c r="D216" s="193" t="s">
        <v>69</v>
      </c>
      <c r="E216" s="192" t="s">
        <v>70</v>
      </c>
      <c r="F216" s="194">
        <v>44272.599537037036</v>
      </c>
      <c r="G216" s="194">
        <v>46829</v>
      </c>
      <c r="H216" s="192" t="s">
        <v>158</v>
      </c>
      <c r="I216" s="195">
        <v>346325.34</v>
      </c>
      <c r="J216" s="196">
        <v>250000.01</v>
      </c>
      <c r="K216" s="195">
        <v>250520.6569425585</v>
      </c>
      <c r="L216" s="195">
        <v>346325.34</v>
      </c>
      <c r="M216" s="197">
        <v>0.72336796649799995</v>
      </c>
      <c r="N216" s="197">
        <v>5.5755477399000002</v>
      </c>
      <c r="O216" s="192" t="s">
        <v>71</v>
      </c>
      <c r="P216" s="198">
        <v>0.35974829479999998</v>
      </c>
      <c r="Q216" s="199"/>
      <c r="R216" s="125"/>
    </row>
    <row r="217" spans="2:18" x14ac:dyDescent="0.25">
      <c r="B217" s="98" t="s">
        <v>68</v>
      </c>
      <c r="C217" s="192" t="s">
        <v>101</v>
      </c>
      <c r="D217" s="193" t="s">
        <v>69</v>
      </c>
      <c r="E217" s="192" t="s">
        <v>70</v>
      </c>
      <c r="F217" s="194">
        <v>44110.651145833333</v>
      </c>
      <c r="G217" s="194">
        <v>44851</v>
      </c>
      <c r="H217" s="192" t="s">
        <v>158</v>
      </c>
      <c r="I217" s="195">
        <v>108628.08</v>
      </c>
      <c r="J217" s="196">
        <v>100000</v>
      </c>
      <c r="K217" s="195">
        <v>101989.3926971202</v>
      </c>
      <c r="L217" s="195">
        <v>108628.08</v>
      </c>
      <c r="M217" s="197">
        <v>0.93888608449199995</v>
      </c>
      <c r="N217" s="197">
        <v>4.2944670760000001</v>
      </c>
      <c r="O217" s="192" t="s">
        <v>71</v>
      </c>
      <c r="P217" s="198">
        <v>0.14645702499999999</v>
      </c>
      <c r="Q217" s="199"/>
      <c r="R217" s="125"/>
    </row>
    <row r="218" spans="2:18" x14ac:dyDescent="0.25">
      <c r="B218" s="98" t="s">
        <v>68</v>
      </c>
      <c r="C218" s="192" t="s">
        <v>101</v>
      </c>
      <c r="D218" s="193" t="s">
        <v>69</v>
      </c>
      <c r="E218" s="192" t="s">
        <v>70</v>
      </c>
      <c r="F218" s="194">
        <v>44260.605763888889</v>
      </c>
      <c r="G218" s="194">
        <v>44984</v>
      </c>
      <c r="H218" s="192" t="s">
        <v>158</v>
      </c>
      <c r="I218" s="195">
        <v>109147.95</v>
      </c>
      <c r="J218" s="196">
        <v>101167.4</v>
      </c>
      <c r="K218" s="195">
        <v>100899.3979547975</v>
      </c>
      <c r="L218" s="195">
        <v>109147.95</v>
      </c>
      <c r="M218" s="197">
        <v>0.92442778773900003</v>
      </c>
      <c r="N218" s="197">
        <v>4.0613828021999998</v>
      </c>
      <c r="O218" s="192" t="s">
        <v>71</v>
      </c>
      <c r="P218" s="198">
        <v>0.1448917898</v>
      </c>
      <c r="Q218" s="199"/>
      <c r="R218" s="125"/>
    </row>
    <row r="219" spans="2:18" x14ac:dyDescent="0.25">
      <c r="B219" s="98" t="s">
        <v>68</v>
      </c>
      <c r="C219" s="192" t="s">
        <v>101</v>
      </c>
      <c r="D219" s="193" t="s">
        <v>69</v>
      </c>
      <c r="E219" s="192" t="s">
        <v>70</v>
      </c>
      <c r="F219" s="194">
        <v>44110.650347222225</v>
      </c>
      <c r="G219" s="194">
        <v>44851</v>
      </c>
      <c r="H219" s="192" t="s">
        <v>158</v>
      </c>
      <c r="I219" s="195">
        <v>108628.08</v>
      </c>
      <c r="J219" s="196">
        <v>100000</v>
      </c>
      <c r="K219" s="195">
        <v>101989.3926971202</v>
      </c>
      <c r="L219" s="195">
        <v>108628.08</v>
      </c>
      <c r="M219" s="197">
        <v>0.93888608449199995</v>
      </c>
      <c r="N219" s="197">
        <v>4.2944670760000001</v>
      </c>
      <c r="O219" s="192" t="s">
        <v>71</v>
      </c>
      <c r="P219" s="198">
        <v>0.14645702499999999</v>
      </c>
      <c r="Q219" s="199"/>
      <c r="R219" s="125"/>
    </row>
    <row r="220" spans="2:18" x14ac:dyDescent="0.25">
      <c r="B220" s="98" t="s">
        <v>98</v>
      </c>
      <c r="C220" s="192" t="s">
        <v>101</v>
      </c>
      <c r="D220" s="193" t="s">
        <v>69</v>
      </c>
      <c r="E220" s="192" t="s">
        <v>70</v>
      </c>
      <c r="F220" s="194">
        <v>44328.737164351849</v>
      </c>
      <c r="G220" s="194">
        <v>46154</v>
      </c>
      <c r="H220" s="192" t="s">
        <v>158</v>
      </c>
      <c r="I220" s="195">
        <v>378793.15</v>
      </c>
      <c r="J220" s="196">
        <v>300000.01</v>
      </c>
      <c r="K220" s="195">
        <v>305980.1128965778</v>
      </c>
      <c r="L220" s="195">
        <v>378793.15</v>
      </c>
      <c r="M220" s="197">
        <v>0.80777625703300004</v>
      </c>
      <c r="N220" s="197">
        <v>5.3188562092999998</v>
      </c>
      <c r="O220" s="192" t="s">
        <v>71</v>
      </c>
      <c r="P220" s="198">
        <v>0.4393882133</v>
      </c>
      <c r="Q220" s="199"/>
      <c r="R220" s="125"/>
    </row>
    <row r="221" spans="2:18" x14ac:dyDescent="0.25">
      <c r="B221" s="98" t="s">
        <v>68</v>
      </c>
      <c r="C221" s="192" t="s">
        <v>101</v>
      </c>
      <c r="D221" s="193" t="s">
        <v>69</v>
      </c>
      <c r="E221" s="192" t="s">
        <v>70</v>
      </c>
      <c r="F221" s="194">
        <v>44260.604641203703</v>
      </c>
      <c r="G221" s="194">
        <v>44984</v>
      </c>
      <c r="H221" s="192" t="s">
        <v>158</v>
      </c>
      <c r="I221" s="195">
        <v>109147.95</v>
      </c>
      <c r="J221" s="196">
        <v>101167.4</v>
      </c>
      <c r="K221" s="195">
        <v>100899.3979547975</v>
      </c>
      <c r="L221" s="195">
        <v>109147.95</v>
      </c>
      <c r="M221" s="197">
        <v>0.92442778773900003</v>
      </c>
      <c r="N221" s="197">
        <v>4.0613828021999998</v>
      </c>
      <c r="O221" s="192" t="s">
        <v>71</v>
      </c>
      <c r="P221" s="198">
        <v>0.1448917898</v>
      </c>
      <c r="Q221" s="199"/>
      <c r="R221" s="125"/>
    </row>
    <row r="222" spans="2:18" x14ac:dyDescent="0.25">
      <c r="B222" s="98" t="s">
        <v>68</v>
      </c>
      <c r="C222" s="192" t="s">
        <v>101</v>
      </c>
      <c r="D222" s="193" t="s">
        <v>69</v>
      </c>
      <c r="E222" s="192" t="s">
        <v>70</v>
      </c>
      <c r="F222" s="194">
        <v>44260.609143518515</v>
      </c>
      <c r="G222" s="194">
        <v>44984</v>
      </c>
      <c r="H222" s="192" t="s">
        <v>158</v>
      </c>
      <c r="I222" s="195">
        <v>54573.97</v>
      </c>
      <c r="J222" s="196">
        <v>50583.69</v>
      </c>
      <c r="K222" s="195">
        <v>50449.6916348308</v>
      </c>
      <c r="L222" s="195">
        <v>54573.97</v>
      </c>
      <c r="M222" s="197">
        <v>0.92442773789099997</v>
      </c>
      <c r="N222" s="197">
        <v>4.0613886096999998</v>
      </c>
      <c r="O222" s="192" t="s">
        <v>71</v>
      </c>
      <c r="P222" s="198">
        <v>7.2445884299999999E-2</v>
      </c>
      <c r="Q222" s="199"/>
      <c r="R222" s="125"/>
    </row>
    <row r="223" spans="2:18" x14ac:dyDescent="0.25">
      <c r="B223" s="98" t="s">
        <v>68</v>
      </c>
      <c r="C223" s="192" t="s">
        <v>101</v>
      </c>
      <c r="D223" s="193" t="s">
        <v>69</v>
      </c>
      <c r="E223" s="192" t="s">
        <v>70</v>
      </c>
      <c r="F223" s="194">
        <v>44110.650613425925</v>
      </c>
      <c r="G223" s="194">
        <v>44851</v>
      </c>
      <c r="H223" s="192" t="s">
        <v>158</v>
      </c>
      <c r="I223" s="195">
        <v>108628.08</v>
      </c>
      <c r="J223" s="196">
        <v>100000</v>
      </c>
      <c r="K223" s="195">
        <v>101989.3926971202</v>
      </c>
      <c r="L223" s="195">
        <v>108628.08</v>
      </c>
      <c r="M223" s="197">
        <v>0.93888608449199995</v>
      </c>
      <c r="N223" s="197">
        <v>4.2944670760000001</v>
      </c>
      <c r="O223" s="192" t="s">
        <v>71</v>
      </c>
      <c r="P223" s="198">
        <v>0.14645702499999999</v>
      </c>
      <c r="Q223" s="199"/>
      <c r="R223" s="125"/>
    </row>
    <row r="224" spans="2:18" x14ac:dyDescent="0.25">
      <c r="B224" s="98"/>
      <c r="C224" s="192" t="s">
        <v>102</v>
      </c>
      <c r="D224" s="193"/>
      <c r="E224" s="192"/>
      <c r="F224" s="194"/>
      <c r="G224" s="194"/>
      <c r="H224" s="192"/>
      <c r="I224" s="195">
        <v>2571584.9300000006</v>
      </c>
      <c r="J224" s="196">
        <v>2166225.9899999998</v>
      </c>
      <c r="K224" s="195">
        <v>2190273.9283211273</v>
      </c>
      <c r="L224" s="195">
        <v>2571584.9300000006</v>
      </c>
      <c r="M224" s="197"/>
      <c r="N224" s="197"/>
      <c r="O224" s="192"/>
      <c r="P224" s="198">
        <v>3.1452388815999996</v>
      </c>
      <c r="Q224" s="199"/>
      <c r="R224" s="130"/>
    </row>
    <row r="225" spans="2:18" x14ac:dyDescent="0.25">
      <c r="B225" s="98" t="s">
        <v>68</v>
      </c>
      <c r="C225" s="192" t="s">
        <v>224</v>
      </c>
      <c r="D225" s="193" t="s">
        <v>69</v>
      </c>
      <c r="E225" s="192" t="s">
        <v>70</v>
      </c>
      <c r="F225" s="194">
        <v>44210.54923611111</v>
      </c>
      <c r="G225" s="194">
        <v>44939</v>
      </c>
      <c r="H225" s="192" t="s">
        <v>158</v>
      </c>
      <c r="I225" s="195">
        <v>107300</v>
      </c>
      <c r="J225" s="196">
        <v>100009.96</v>
      </c>
      <c r="K225" s="195">
        <v>100799.39494826</v>
      </c>
      <c r="L225" s="195">
        <v>107300</v>
      </c>
      <c r="M225" s="197">
        <v>0.93941654192199997</v>
      </c>
      <c r="N225" s="197">
        <v>3.700244911</v>
      </c>
      <c r="O225" s="192" t="s">
        <v>71</v>
      </c>
      <c r="P225" s="198">
        <v>0.14474818519999999</v>
      </c>
      <c r="Q225" s="199"/>
      <c r="R225" s="125"/>
    </row>
    <row r="226" spans="2:18" x14ac:dyDescent="0.25">
      <c r="B226" s="98" t="s">
        <v>68</v>
      </c>
      <c r="C226" s="192" t="s">
        <v>224</v>
      </c>
      <c r="D226" s="193" t="s">
        <v>69</v>
      </c>
      <c r="E226" s="192" t="s">
        <v>70</v>
      </c>
      <c r="F226" s="194">
        <v>44228.458761574075</v>
      </c>
      <c r="G226" s="194">
        <v>44939</v>
      </c>
      <c r="H226" s="192" t="s">
        <v>158</v>
      </c>
      <c r="I226" s="195">
        <v>53650</v>
      </c>
      <c r="J226" s="196">
        <v>50094.67</v>
      </c>
      <c r="K226" s="195">
        <v>50399.69747413</v>
      </c>
      <c r="L226" s="195">
        <v>53650</v>
      </c>
      <c r="M226" s="197">
        <v>0.93941654192199997</v>
      </c>
      <c r="N226" s="197">
        <v>3.700244911</v>
      </c>
      <c r="O226" s="192" t="s">
        <v>71</v>
      </c>
      <c r="P226" s="198">
        <v>7.2374092599999995E-2</v>
      </c>
      <c r="Q226" s="199"/>
      <c r="R226" s="125"/>
    </row>
    <row r="227" spans="2:18" x14ac:dyDescent="0.25">
      <c r="B227" s="106" t="s">
        <v>68</v>
      </c>
      <c r="C227" s="200" t="s">
        <v>224</v>
      </c>
      <c r="D227" s="200" t="s">
        <v>69</v>
      </c>
      <c r="E227" s="200" t="s">
        <v>70</v>
      </c>
      <c r="F227" s="200">
        <v>44208.607488425929</v>
      </c>
      <c r="G227" s="200">
        <v>44928</v>
      </c>
      <c r="H227" s="200" t="s">
        <v>158</v>
      </c>
      <c r="I227" s="201">
        <v>107210</v>
      </c>
      <c r="J227" s="202">
        <v>100009.96</v>
      </c>
      <c r="K227" s="203">
        <v>100839.7245594386</v>
      </c>
      <c r="L227" s="201">
        <v>107210</v>
      </c>
      <c r="M227" s="199">
        <v>0.94058133158699997</v>
      </c>
      <c r="N227" s="199">
        <v>3.7004703006000002</v>
      </c>
      <c r="O227" s="199" t="s">
        <v>71</v>
      </c>
      <c r="P227" s="204">
        <v>0.14480609859999999</v>
      </c>
      <c r="Q227" s="205"/>
      <c r="R227" s="125"/>
    </row>
    <row r="228" spans="2:18" x14ac:dyDescent="0.25">
      <c r="B228" s="98" t="s">
        <v>68</v>
      </c>
      <c r="C228" s="192" t="s">
        <v>224</v>
      </c>
      <c r="D228" s="193" t="s">
        <v>69</v>
      </c>
      <c r="E228" s="192" t="s">
        <v>70</v>
      </c>
      <c r="F228" s="194">
        <v>44210.549710648149</v>
      </c>
      <c r="G228" s="194">
        <v>44939</v>
      </c>
      <c r="H228" s="192" t="s">
        <v>158</v>
      </c>
      <c r="I228" s="195">
        <v>107300</v>
      </c>
      <c r="J228" s="196">
        <v>100009.96</v>
      </c>
      <c r="K228" s="195">
        <v>100799.39494826</v>
      </c>
      <c r="L228" s="195">
        <v>107300</v>
      </c>
      <c r="M228" s="197">
        <v>0.93941654192199997</v>
      </c>
      <c r="N228" s="197">
        <v>3.700244911</v>
      </c>
      <c r="O228" s="192" t="s">
        <v>71</v>
      </c>
      <c r="P228" s="198">
        <v>0.14474818519999999</v>
      </c>
      <c r="Q228" s="199"/>
      <c r="R228" s="125"/>
    </row>
    <row r="229" spans="2:18" x14ac:dyDescent="0.25">
      <c r="B229" s="106" t="s">
        <v>68</v>
      </c>
      <c r="C229" s="200" t="s">
        <v>224</v>
      </c>
      <c r="D229" s="200" t="s">
        <v>69</v>
      </c>
      <c r="E229" s="200" t="s">
        <v>70</v>
      </c>
      <c r="F229" s="200">
        <v>44208.606400462966</v>
      </c>
      <c r="G229" s="200">
        <v>44928</v>
      </c>
      <c r="H229" s="200" t="s">
        <v>158</v>
      </c>
      <c r="I229" s="201">
        <v>107210</v>
      </c>
      <c r="J229" s="202">
        <v>100009.96</v>
      </c>
      <c r="K229" s="203">
        <v>100839.7245594386</v>
      </c>
      <c r="L229" s="201">
        <v>107210</v>
      </c>
      <c r="M229" s="199">
        <v>0.94058133158699997</v>
      </c>
      <c r="N229" s="199">
        <v>3.7004703006000002</v>
      </c>
      <c r="O229" s="199" t="s">
        <v>71</v>
      </c>
      <c r="P229" s="204">
        <v>0.14480609859999999</v>
      </c>
      <c r="Q229" s="205"/>
      <c r="R229" s="125"/>
    </row>
    <row r="230" spans="2:18" x14ac:dyDescent="0.25">
      <c r="B230" s="98" t="s">
        <v>68</v>
      </c>
      <c r="C230" s="192" t="s">
        <v>224</v>
      </c>
      <c r="D230" s="193" t="s">
        <v>69</v>
      </c>
      <c r="E230" s="192" t="s">
        <v>70</v>
      </c>
      <c r="F230" s="194">
        <v>44228.461273148147</v>
      </c>
      <c r="G230" s="194">
        <v>44939</v>
      </c>
      <c r="H230" s="192" t="s">
        <v>158</v>
      </c>
      <c r="I230" s="195">
        <v>107300</v>
      </c>
      <c r="J230" s="196">
        <v>100189.28</v>
      </c>
      <c r="K230" s="195">
        <v>100799.3820878413</v>
      </c>
      <c r="L230" s="195">
        <v>107300</v>
      </c>
      <c r="M230" s="197">
        <v>0.93941642206700005</v>
      </c>
      <c r="N230" s="197">
        <v>3.7002619751000001</v>
      </c>
      <c r="O230" s="192" t="s">
        <v>71</v>
      </c>
      <c r="P230" s="198">
        <v>0.14474816670000001</v>
      </c>
      <c r="Q230" s="199"/>
      <c r="R230" s="125"/>
    </row>
    <row r="231" spans="2:18" x14ac:dyDescent="0.25">
      <c r="B231" s="98" t="s">
        <v>68</v>
      </c>
      <c r="C231" s="192" t="s">
        <v>224</v>
      </c>
      <c r="D231" s="193" t="s">
        <v>69</v>
      </c>
      <c r="E231" s="192" t="s">
        <v>70</v>
      </c>
      <c r="F231" s="194">
        <v>44208.608043981483</v>
      </c>
      <c r="G231" s="194">
        <v>44928</v>
      </c>
      <c r="H231" s="192" t="s">
        <v>158</v>
      </c>
      <c r="I231" s="195">
        <v>107210</v>
      </c>
      <c r="J231" s="196">
        <v>100009.96</v>
      </c>
      <c r="K231" s="195">
        <v>100839.7245594386</v>
      </c>
      <c r="L231" s="195">
        <v>107210</v>
      </c>
      <c r="M231" s="197">
        <v>0.94058133158699997</v>
      </c>
      <c r="N231" s="197">
        <v>3.7004703006000002</v>
      </c>
      <c r="O231" s="192" t="s">
        <v>71</v>
      </c>
      <c r="P231" s="198">
        <v>0.14480609859999999</v>
      </c>
      <c r="Q231" s="199"/>
      <c r="R231" s="125"/>
    </row>
    <row r="232" spans="2:18" x14ac:dyDescent="0.25">
      <c r="B232" s="98" t="s">
        <v>68</v>
      </c>
      <c r="C232" s="192" t="s">
        <v>224</v>
      </c>
      <c r="D232" s="193" t="s">
        <v>69</v>
      </c>
      <c r="E232" s="192" t="s">
        <v>70</v>
      </c>
      <c r="F232" s="194">
        <v>44210.549976851849</v>
      </c>
      <c r="G232" s="194">
        <v>44939</v>
      </c>
      <c r="H232" s="192" t="s">
        <v>158</v>
      </c>
      <c r="I232" s="195">
        <v>107300</v>
      </c>
      <c r="J232" s="196">
        <v>100009.96</v>
      </c>
      <c r="K232" s="195">
        <v>100799.39494826</v>
      </c>
      <c r="L232" s="195">
        <v>107300</v>
      </c>
      <c r="M232" s="197">
        <v>0.93941654192199997</v>
      </c>
      <c r="N232" s="197">
        <v>3.700244911</v>
      </c>
      <c r="O232" s="192" t="s">
        <v>71</v>
      </c>
      <c r="P232" s="198">
        <v>0.14474818519999999</v>
      </c>
      <c r="Q232" s="199"/>
      <c r="R232" s="125"/>
    </row>
    <row r="233" spans="2:18" x14ac:dyDescent="0.25">
      <c r="B233" s="98" t="s">
        <v>68</v>
      </c>
      <c r="C233" s="192" t="s">
        <v>224</v>
      </c>
      <c r="D233" s="193" t="s">
        <v>69</v>
      </c>
      <c r="E233" s="192" t="s">
        <v>70</v>
      </c>
      <c r="F233" s="194">
        <v>44208.606840277775</v>
      </c>
      <c r="G233" s="194">
        <v>44928</v>
      </c>
      <c r="H233" s="192" t="s">
        <v>158</v>
      </c>
      <c r="I233" s="195">
        <v>107210</v>
      </c>
      <c r="J233" s="196">
        <v>100009.96</v>
      </c>
      <c r="K233" s="195">
        <v>100839.7245594386</v>
      </c>
      <c r="L233" s="195">
        <v>107210</v>
      </c>
      <c r="M233" s="197">
        <v>0.94058133158699997</v>
      </c>
      <c r="N233" s="197">
        <v>3.7004703006000002</v>
      </c>
      <c r="O233" s="192" t="s">
        <v>71</v>
      </c>
      <c r="P233" s="198">
        <v>0.14480609859999999</v>
      </c>
      <c r="Q233" s="199"/>
      <c r="R233" s="125"/>
    </row>
    <row r="234" spans="2:18" x14ac:dyDescent="0.25">
      <c r="B234" s="98" t="s">
        <v>68</v>
      </c>
      <c r="C234" s="192" t="s">
        <v>224</v>
      </c>
      <c r="D234" s="193" t="s">
        <v>69</v>
      </c>
      <c r="E234" s="192" t="s">
        <v>70</v>
      </c>
      <c r="F234" s="194">
        <v>44210.548877314817</v>
      </c>
      <c r="G234" s="194">
        <v>44939</v>
      </c>
      <c r="H234" s="192" t="s">
        <v>158</v>
      </c>
      <c r="I234" s="195">
        <v>107300</v>
      </c>
      <c r="J234" s="196">
        <v>100009.96</v>
      </c>
      <c r="K234" s="195">
        <v>100799.39494826</v>
      </c>
      <c r="L234" s="195">
        <v>107300</v>
      </c>
      <c r="M234" s="197">
        <v>0.93941654192199997</v>
      </c>
      <c r="N234" s="197">
        <v>3.700244911</v>
      </c>
      <c r="O234" s="192" t="s">
        <v>71</v>
      </c>
      <c r="P234" s="198">
        <v>0.14474818519999999</v>
      </c>
      <c r="Q234" s="199"/>
      <c r="R234" s="125"/>
    </row>
    <row r="235" spans="2:18" x14ac:dyDescent="0.25">
      <c r="B235" s="98" t="s">
        <v>68</v>
      </c>
      <c r="C235" s="192" t="s">
        <v>224</v>
      </c>
      <c r="D235" s="193" t="s">
        <v>69</v>
      </c>
      <c r="E235" s="192" t="s">
        <v>70</v>
      </c>
      <c r="F235" s="194">
        <v>44210.55027777778</v>
      </c>
      <c r="G235" s="194">
        <v>44939</v>
      </c>
      <c r="H235" s="192" t="s">
        <v>158</v>
      </c>
      <c r="I235" s="195">
        <v>107300</v>
      </c>
      <c r="J235" s="196">
        <v>100009.96</v>
      </c>
      <c r="K235" s="195">
        <v>100799.39494826</v>
      </c>
      <c r="L235" s="195">
        <v>107300</v>
      </c>
      <c r="M235" s="197">
        <v>0.93941654192199997</v>
      </c>
      <c r="N235" s="197">
        <v>3.700244911</v>
      </c>
      <c r="O235" s="192" t="s">
        <v>71</v>
      </c>
      <c r="P235" s="198">
        <v>0.14474818519999999</v>
      </c>
      <c r="Q235" s="199"/>
      <c r="R235" s="125"/>
    </row>
    <row r="236" spans="2:18" x14ac:dyDescent="0.25">
      <c r="B236" s="98" t="s">
        <v>68</v>
      </c>
      <c r="C236" s="192" t="s">
        <v>224</v>
      </c>
      <c r="D236" s="193" t="s">
        <v>69</v>
      </c>
      <c r="E236" s="192" t="s">
        <v>70</v>
      </c>
      <c r="F236" s="194">
        <v>44208.607210648152</v>
      </c>
      <c r="G236" s="194">
        <v>44928</v>
      </c>
      <c r="H236" s="192" t="s">
        <v>158</v>
      </c>
      <c r="I236" s="195">
        <v>107210</v>
      </c>
      <c r="J236" s="196">
        <v>100009.96</v>
      </c>
      <c r="K236" s="195">
        <v>100839.7245594386</v>
      </c>
      <c r="L236" s="195">
        <v>107210</v>
      </c>
      <c r="M236" s="197">
        <v>0.94058133158699997</v>
      </c>
      <c r="N236" s="197">
        <v>3.7004703006000002</v>
      </c>
      <c r="O236" s="192" t="s">
        <v>71</v>
      </c>
      <c r="P236" s="198">
        <v>0.14480609859999999</v>
      </c>
      <c r="Q236" s="199"/>
      <c r="R236" s="125"/>
    </row>
    <row r="237" spans="2:18" x14ac:dyDescent="0.25">
      <c r="B237" s="98"/>
      <c r="C237" s="192" t="s">
        <v>225</v>
      </c>
      <c r="D237" s="193"/>
      <c r="E237" s="192"/>
      <c r="F237" s="194"/>
      <c r="G237" s="194"/>
      <c r="H237" s="192"/>
      <c r="I237" s="195">
        <v>1233500</v>
      </c>
      <c r="J237" s="196">
        <v>1150383.5499999998</v>
      </c>
      <c r="K237" s="195">
        <v>1159394.6771004645</v>
      </c>
      <c r="L237" s="195">
        <v>1233500</v>
      </c>
      <c r="M237" s="197"/>
      <c r="N237" s="197"/>
      <c r="O237" s="192"/>
      <c r="P237" s="198">
        <v>1.6648936782999997</v>
      </c>
      <c r="Q237" s="199"/>
      <c r="R237" s="125"/>
    </row>
    <row r="238" spans="2:18" x14ac:dyDescent="0.25">
      <c r="B238" s="98" t="s">
        <v>68</v>
      </c>
      <c r="C238" s="192" t="s">
        <v>79</v>
      </c>
      <c r="D238" s="193" t="s">
        <v>69</v>
      </c>
      <c r="E238" s="192" t="s">
        <v>70</v>
      </c>
      <c r="F238" s="194">
        <v>44062.605254629627</v>
      </c>
      <c r="G238" s="194">
        <v>44767</v>
      </c>
      <c r="H238" s="192" t="s">
        <v>158</v>
      </c>
      <c r="I238" s="195">
        <v>53950.73</v>
      </c>
      <c r="J238" s="196">
        <v>50000</v>
      </c>
      <c r="K238" s="195">
        <v>50018.031096731902</v>
      </c>
      <c r="L238" s="195">
        <v>53950.73</v>
      </c>
      <c r="M238" s="197">
        <v>0.92710573326300005</v>
      </c>
      <c r="N238" s="197">
        <v>4.1723350462999997</v>
      </c>
      <c r="O238" s="192" t="s">
        <v>71</v>
      </c>
      <c r="P238" s="198">
        <v>7.1826018699999994E-2</v>
      </c>
      <c r="Q238" s="199"/>
      <c r="R238" s="125"/>
    </row>
    <row r="239" spans="2:18" x14ac:dyDescent="0.25">
      <c r="B239" s="98" t="s">
        <v>98</v>
      </c>
      <c r="C239" s="192" t="s">
        <v>79</v>
      </c>
      <c r="D239" s="193" t="s">
        <v>69</v>
      </c>
      <c r="E239" s="192" t="s">
        <v>70</v>
      </c>
      <c r="F239" s="194">
        <v>44110.488356481481</v>
      </c>
      <c r="G239" s="194">
        <v>44883</v>
      </c>
      <c r="H239" s="192" t="s">
        <v>158</v>
      </c>
      <c r="I239" s="195">
        <v>233408.2</v>
      </c>
      <c r="J239" s="196">
        <v>217099.99</v>
      </c>
      <c r="K239" s="195">
        <v>208559.1545668263</v>
      </c>
      <c r="L239" s="195">
        <v>233408.2</v>
      </c>
      <c r="M239" s="197">
        <v>0.893538250014</v>
      </c>
      <c r="N239" s="197">
        <v>3.7422926952000002</v>
      </c>
      <c r="O239" s="192" t="s">
        <v>71</v>
      </c>
      <c r="P239" s="198">
        <v>0.2994914716</v>
      </c>
      <c r="Q239" s="199"/>
      <c r="R239" s="125"/>
    </row>
    <row r="240" spans="2:18" x14ac:dyDescent="0.25">
      <c r="B240" s="98"/>
      <c r="C240" s="192" t="s">
        <v>80</v>
      </c>
      <c r="D240" s="193"/>
      <c r="E240" s="192"/>
      <c r="F240" s="194"/>
      <c r="G240" s="194"/>
      <c r="H240" s="192"/>
      <c r="I240" s="195">
        <v>287358.93</v>
      </c>
      <c r="J240" s="196">
        <v>267099.99</v>
      </c>
      <c r="K240" s="195">
        <v>258577.18566355819</v>
      </c>
      <c r="L240" s="195">
        <v>287358.93</v>
      </c>
      <c r="M240" s="197"/>
      <c r="N240" s="197"/>
      <c r="O240" s="192"/>
      <c r="P240" s="198">
        <v>0.3713174903</v>
      </c>
      <c r="Q240" s="199"/>
      <c r="R240" s="125"/>
    </row>
    <row r="241" spans="2:18" x14ac:dyDescent="0.25">
      <c r="B241" s="98" t="s">
        <v>68</v>
      </c>
      <c r="C241" s="192" t="s">
        <v>202</v>
      </c>
      <c r="D241" s="193" t="s">
        <v>226</v>
      </c>
      <c r="E241" s="192" t="s">
        <v>226</v>
      </c>
      <c r="F241" s="194">
        <v>44624.531550925924</v>
      </c>
      <c r="G241" s="194">
        <v>44967</v>
      </c>
      <c r="H241" s="192" t="s">
        <v>158</v>
      </c>
      <c r="I241" s="195">
        <v>103276.72</v>
      </c>
      <c r="J241" s="196">
        <v>100221.82</v>
      </c>
      <c r="K241" s="195">
        <v>100462.0782601883</v>
      </c>
      <c r="L241" s="195">
        <v>103276.72</v>
      </c>
      <c r="M241" s="197">
        <v>0.97274660020399994</v>
      </c>
      <c r="N241" s="197">
        <v>3.2898252656999998</v>
      </c>
      <c r="O241" s="192" t="s">
        <v>71</v>
      </c>
      <c r="P241" s="198">
        <v>0.14426379759999999</v>
      </c>
      <c r="Q241" s="199"/>
      <c r="R241" s="125"/>
    </row>
    <row r="242" spans="2:18" x14ac:dyDescent="0.25">
      <c r="B242" s="98" t="s">
        <v>68</v>
      </c>
      <c r="C242" s="192" t="s">
        <v>202</v>
      </c>
      <c r="D242" s="193" t="s">
        <v>226</v>
      </c>
      <c r="E242" s="192" t="s">
        <v>226</v>
      </c>
      <c r="F242" s="194">
        <v>44369.51258101852</v>
      </c>
      <c r="G242" s="194">
        <v>46111</v>
      </c>
      <c r="H242" s="192" t="s">
        <v>158</v>
      </c>
      <c r="I242" s="195">
        <v>127500</v>
      </c>
      <c r="J242" s="196">
        <v>101253.56</v>
      </c>
      <c r="K242" s="195">
        <v>100048.4109517121</v>
      </c>
      <c r="L242" s="195">
        <v>127500</v>
      </c>
      <c r="M242" s="197">
        <v>0.78469341922900004</v>
      </c>
      <c r="N242" s="197">
        <v>5.6144801945999996</v>
      </c>
      <c r="O242" s="192" t="s">
        <v>71</v>
      </c>
      <c r="P242" s="198">
        <v>0.1436697703</v>
      </c>
      <c r="Q242" s="199"/>
      <c r="R242" s="125"/>
    </row>
    <row r="243" spans="2:18" x14ac:dyDescent="0.25">
      <c r="B243" s="98" t="s">
        <v>68</v>
      </c>
      <c r="C243" s="192" t="s">
        <v>202</v>
      </c>
      <c r="D243" s="193" t="s">
        <v>226</v>
      </c>
      <c r="E243" s="192" t="s">
        <v>226</v>
      </c>
      <c r="F243" s="194">
        <v>44489.416250000002</v>
      </c>
      <c r="G243" s="194">
        <v>46132</v>
      </c>
      <c r="H243" s="192" t="s">
        <v>158</v>
      </c>
      <c r="I243" s="195">
        <v>124787.68</v>
      </c>
      <c r="J243" s="196">
        <v>100033.4</v>
      </c>
      <c r="K243" s="195">
        <v>101101.9973269637</v>
      </c>
      <c r="L243" s="195">
        <v>124787.68</v>
      </c>
      <c r="M243" s="197">
        <v>0.81019213857500005</v>
      </c>
      <c r="N243" s="197">
        <v>5.6144809181999999</v>
      </c>
      <c r="O243" s="192" t="s">
        <v>71</v>
      </c>
      <c r="P243" s="198">
        <v>0.14518272300000001</v>
      </c>
      <c r="Q243" s="199"/>
      <c r="R243" s="125"/>
    </row>
    <row r="244" spans="2:18" x14ac:dyDescent="0.25">
      <c r="B244" s="98" t="s">
        <v>68</v>
      </c>
      <c r="C244" s="192" t="s">
        <v>202</v>
      </c>
      <c r="D244" s="193" t="s">
        <v>226</v>
      </c>
      <c r="E244" s="192" t="s">
        <v>226</v>
      </c>
      <c r="F244" s="194">
        <v>44565.384328703702</v>
      </c>
      <c r="G244" s="194">
        <v>46132</v>
      </c>
      <c r="H244" s="192" t="s">
        <v>158</v>
      </c>
      <c r="I244" s="195">
        <v>124787.68</v>
      </c>
      <c r="J244" s="196">
        <v>101177.65</v>
      </c>
      <c r="K244" s="195">
        <v>101101.99588193309</v>
      </c>
      <c r="L244" s="195">
        <v>124787.68</v>
      </c>
      <c r="M244" s="197">
        <v>0.81019212699499998</v>
      </c>
      <c r="N244" s="197">
        <v>5.6144813346999998</v>
      </c>
      <c r="O244" s="192" t="s">
        <v>71</v>
      </c>
      <c r="P244" s="198">
        <v>0.14518272090000001</v>
      </c>
      <c r="Q244" s="199"/>
      <c r="R244" s="125"/>
    </row>
    <row r="245" spans="2:18" x14ac:dyDescent="0.25">
      <c r="B245" s="98" t="s">
        <v>68</v>
      </c>
      <c r="C245" s="192" t="s">
        <v>202</v>
      </c>
      <c r="D245" s="193" t="s">
        <v>226</v>
      </c>
      <c r="E245" s="192" t="s">
        <v>226</v>
      </c>
      <c r="F245" s="194">
        <v>44321.73773148148</v>
      </c>
      <c r="G245" s="194">
        <v>46146</v>
      </c>
      <c r="H245" s="192" t="s">
        <v>158</v>
      </c>
      <c r="I245" s="195">
        <v>127500</v>
      </c>
      <c r="J245" s="196">
        <v>100000</v>
      </c>
      <c r="K245" s="195">
        <v>102255.9059716763</v>
      </c>
      <c r="L245" s="195">
        <v>127500</v>
      </c>
      <c r="M245" s="197">
        <v>0.80200710566</v>
      </c>
      <c r="N245" s="197">
        <v>5.5774556250999998</v>
      </c>
      <c r="O245" s="192" t="s">
        <v>71</v>
      </c>
      <c r="P245" s="198">
        <v>0.1468397387</v>
      </c>
      <c r="Q245" s="199"/>
      <c r="R245" s="125"/>
    </row>
    <row r="246" spans="2:18" x14ac:dyDescent="0.25">
      <c r="B246" s="98" t="s">
        <v>68</v>
      </c>
      <c r="C246" s="192" t="s">
        <v>202</v>
      </c>
      <c r="D246" s="193" t="s">
        <v>226</v>
      </c>
      <c r="E246" s="192" t="s">
        <v>226</v>
      </c>
      <c r="F246" s="194">
        <v>44432.391157407408</v>
      </c>
      <c r="G246" s="194">
        <v>46132</v>
      </c>
      <c r="H246" s="192" t="s">
        <v>158</v>
      </c>
      <c r="I246" s="195">
        <v>126143.84</v>
      </c>
      <c r="J246" s="196">
        <v>100528.71</v>
      </c>
      <c r="K246" s="195">
        <v>101101.9958196378</v>
      </c>
      <c r="L246" s="195">
        <v>126143.84</v>
      </c>
      <c r="M246" s="197">
        <v>0.80148183073900003</v>
      </c>
      <c r="N246" s="197">
        <v>5.6144813527000004</v>
      </c>
      <c r="O246" s="192" t="s">
        <v>71</v>
      </c>
      <c r="P246" s="198">
        <v>0.1451827208</v>
      </c>
      <c r="Q246" s="199"/>
      <c r="R246" s="125"/>
    </row>
    <row r="247" spans="2:18" x14ac:dyDescent="0.25">
      <c r="B247" s="98" t="s">
        <v>68</v>
      </c>
      <c r="C247" s="192" t="s">
        <v>202</v>
      </c>
      <c r="D247" s="193" t="s">
        <v>226</v>
      </c>
      <c r="E247" s="192" t="s">
        <v>226</v>
      </c>
      <c r="F247" s="194">
        <v>44421.710486111115</v>
      </c>
      <c r="G247" s="194">
        <v>44971</v>
      </c>
      <c r="H247" s="192" t="s">
        <v>158</v>
      </c>
      <c r="I247" s="195">
        <v>104897.26</v>
      </c>
      <c r="J247" s="196">
        <v>100000</v>
      </c>
      <c r="K247" s="195">
        <v>100444.2551271945</v>
      </c>
      <c r="L247" s="195">
        <v>104897.26</v>
      </c>
      <c r="M247" s="197">
        <v>0.95754889238499996</v>
      </c>
      <c r="N247" s="197">
        <v>3.2897500971000002</v>
      </c>
      <c r="O247" s="192" t="s">
        <v>71</v>
      </c>
      <c r="P247" s="198">
        <v>0.1442382035</v>
      </c>
      <c r="Q247" s="199"/>
      <c r="R247" s="125"/>
    </row>
    <row r="248" spans="2:18" x14ac:dyDescent="0.25">
      <c r="B248" s="98" t="s">
        <v>68</v>
      </c>
      <c r="C248" s="192" t="s">
        <v>202</v>
      </c>
      <c r="D248" s="193" t="s">
        <v>226</v>
      </c>
      <c r="E248" s="192" t="s">
        <v>226</v>
      </c>
      <c r="F248" s="194">
        <v>44321.715960648151</v>
      </c>
      <c r="G248" s="194">
        <v>46146</v>
      </c>
      <c r="H248" s="192" t="s">
        <v>158</v>
      </c>
      <c r="I248" s="195">
        <v>127515.07</v>
      </c>
      <c r="J248" s="196">
        <v>100014.87</v>
      </c>
      <c r="K248" s="195">
        <v>102256.14022499519</v>
      </c>
      <c r="L248" s="195">
        <v>127515.07</v>
      </c>
      <c r="M248" s="197">
        <v>0.80191415983199998</v>
      </c>
      <c r="N248" s="197">
        <v>5.5774838807</v>
      </c>
      <c r="O248" s="192" t="s">
        <v>71</v>
      </c>
      <c r="P248" s="198">
        <v>0.14684007509999999</v>
      </c>
      <c r="Q248" s="199"/>
      <c r="R248" s="125"/>
    </row>
    <row r="249" spans="2:18" x14ac:dyDescent="0.25">
      <c r="B249" s="98" t="s">
        <v>68</v>
      </c>
      <c r="C249" s="192" t="s">
        <v>202</v>
      </c>
      <c r="D249" s="193" t="s">
        <v>226</v>
      </c>
      <c r="E249" s="192" t="s">
        <v>226</v>
      </c>
      <c r="F249" s="194">
        <v>44418.623391203706</v>
      </c>
      <c r="G249" s="194">
        <v>44967</v>
      </c>
      <c r="H249" s="192" t="s">
        <v>158</v>
      </c>
      <c r="I249" s="195">
        <v>104897.26</v>
      </c>
      <c r="J249" s="196">
        <v>100009</v>
      </c>
      <c r="K249" s="195">
        <v>100462.2230668027</v>
      </c>
      <c r="L249" s="195">
        <v>104897.26</v>
      </c>
      <c r="M249" s="197">
        <v>0.95772018322300001</v>
      </c>
      <c r="N249" s="197">
        <v>3.2896508362999999</v>
      </c>
      <c r="O249" s="192" t="s">
        <v>71</v>
      </c>
      <c r="P249" s="198">
        <v>0.14426400549999999</v>
      </c>
      <c r="Q249" s="199"/>
      <c r="R249" s="125"/>
    </row>
    <row r="250" spans="2:18" x14ac:dyDescent="0.25">
      <c r="B250" s="98" t="s">
        <v>98</v>
      </c>
      <c r="C250" s="192" t="s">
        <v>202</v>
      </c>
      <c r="D250" s="193" t="s">
        <v>226</v>
      </c>
      <c r="E250" s="192" t="s">
        <v>226</v>
      </c>
      <c r="F250" s="194">
        <v>44291.658495370371</v>
      </c>
      <c r="G250" s="194">
        <v>45924</v>
      </c>
      <c r="H250" s="192" t="s">
        <v>158</v>
      </c>
      <c r="I250" s="195">
        <v>31507.09</v>
      </c>
      <c r="J250" s="196">
        <v>25019.87</v>
      </c>
      <c r="K250" s="195">
        <v>25004.112848533201</v>
      </c>
      <c r="L250" s="195">
        <v>31507.09</v>
      </c>
      <c r="M250" s="197">
        <v>0.79360273667100001</v>
      </c>
      <c r="N250" s="197">
        <v>5.8840450644000004</v>
      </c>
      <c r="O250" s="192" t="s">
        <v>71</v>
      </c>
      <c r="P250" s="198">
        <v>3.5905969099999997E-2</v>
      </c>
      <c r="Q250" s="199"/>
      <c r="R250" s="125"/>
    </row>
    <row r="251" spans="2:18" x14ac:dyDescent="0.25">
      <c r="B251" s="98" t="s">
        <v>98</v>
      </c>
      <c r="C251" s="192" t="s">
        <v>202</v>
      </c>
      <c r="D251" s="193" t="s">
        <v>226</v>
      </c>
      <c r="E251" s="192" t="s">
        <v>226</v>
      </c>
      <c r="F251" s="194">
        <v>44375.690578703703</v>
      </c>
      <c r="G251" s="194">
        <v>45139</v>
      </c>
      <c r="H251" s="192" t="s">
        <v>158</v>
      </c>
      <c r="I251" s="195">
        <v>2347.7600000000002</v>
      </c>
      <c r="J251" s="196">
        <v>2023.35</v>
      </c>
      <c r="K251" s="195">
        <v>2024.5809450979</v>
      </c>
      <c r="L251" s="195">
        <v>2347.7600000000002</v>
      </c>
      <c r="M251" s="197">
        <v>0.86234578708999998</v>
      </c>
      <c r="N251" s="197">
        <v>7.9759282227000003</v>
      </c>
      <c r="O251" s="192" t="s">
        <v>71</v>
      </c>
      <c r="P251" s="198">
        <v>2.9073033000000001E-3</v>
      </c>
      <c r="Q251" s="199"/>
      <c r="R251" s="125"/>
    </row>
    <row r="252" spans="2:18" x14ac:dyDescent="0.25">
      <c r="B252" s="98" t="s">
        <v>68</v>
      </c>
      <c r="C252" s="192" t="s">
        <v>202</v>
      </c>
      <c r="D252" s="193" t="s">
        <v>226</v>
      </c>
      <c r="E252" s="192" t="s">
        <v>226</v>
      </c>
      <c r="F252" s="194">
        <v>44622.547743055555</v>
      </c>
      <c r="G252" s="194">
        <v>44967</v>
      </c>
      <c r="H252" s="192" t="s">
        <v>158</v>
      </c>
      <c r="I252" s="195">
        <v>103276.72</v>
      </c>
      <c r="J252" s="196">
        <v>100204.06</v>
      </c>
      <c r="K252" s="195">
        <v>100462.0819574505</v>
      </c>
      <c r="L252" s="195">
        <v>103276.72</v>
      </c>
      <c r="M252" s="197">
        <v>0.97274663600300004</v>
      </c>
      <c r="N252" s="197">
        <v>3.2898208119999999</v>
      </c>
      <c r="O252" s="192" t="s">
        <v>71</v>
      </c>
      <c r="P252" s="198">
        <v>0.14426380289999999</v>
      </c>
      <c r="Q252" s="199"/>
      <c r="R252" s="125"/>
    </row>
    <row r="253" spans="2:18" x14ac:dyDescent="0.25">
      <c r="B253" s="98" t="s">
        <v>68</v>
      </c>
      <c r="C253" s="192" t="s">
        <v>202</v>
      </c>
      <c r="D253" s="193" t="s">
        <v>226</v>
      </c>
      <c r="E253" s="192" t="s">
        <v>226</v>
      </c>
      <c r="F253" s="194">
        <v>44326.70175925926</v>
      </c>
      <c r="G253" s="194">
        <v>46153</v>
      </c>
      <c r="H253" s="192" t="s">
        <v>158</v>
      </c>
      <c r="I253" s="195">
        <v>127530.14</v>
      </c>
      <c r="J253" s="196">
        <v>100000</v>
      </c>
      <c r="K253" s="195">
        <v>104886.1419019421</v>
      </c>
      <c r="L253" s="195">
        <v>127530.14</v>
      </c>
      <c r="M253" s="197">
        <v>0.82244198823900005</v>
      </c>
      <c r="N253" s="197">
        <v>5.5037829295999998</v>
      </c>
      <c r="O253" s="192" t="s">
        <v>71</v>
      </c>
      <c r="P253" s="198">
        <v>0.15061676409999999</v>
      </c>
      <c r="Q253" s="199"/>
      <c r="R253" s="125"/>
    </row>
    <row r="254" spans="2:18" x14ac:dyDescent="0.25">
      <c r="B254" s="98" t="s">
        <v>68</v>
      </c>
      <c r="C254" s="192" t="s">
        <v>202</v>
      </c>
      <c r="D254" s="193" t="s">
        <v>226</v>
      </c>
      <c r="E254" s="192" t="s">
        <v>226</v>
      </c>
      <c r="F254" s="194">
        <v>44462.532592592594</v>
      </c>
      <c r="G254" s="194">
        <v>45412</v>
      </c>
      <c r="H254" s="192" t="s">
        <v>158</v>
      </c>
      <c r="I254" s="195">
        <v>27756.16</v>
      </c>
      <c r="J254" s="196">
        <v>24847.63</v>
      </c>
      <c r="K254" s="195">
        <v>24930.251045585199</v>
      </c>
      <c r="L254" s="195">
        <v>27756.16</v>
      </c>
      <c r="M254" s="197">
        <v>0.89818804350400006</v>
      </c>
      <c r="N254" s="197">
        <v>4.5765057577999997</v>
      </c>
      <c r="O254" s="192" t="s">
        <v>71</v>
      </c>
      <c r="P254" s="198">
        <v>3.5799903299999998E-2</v>
      </c>
      <c r="Q254" s="199"/>
      <c r="R254" s="125"/>
    </row>
    <row r="255" spans="2:18" x14ac:dyDescent="0.25">
      <c r="B255" s="98" t="s">
        <v>68</v>
      </c>
      <c r="C255" s="192" t="s">
        <v>202</v>
      </c>
      <c r="D255" s="193" t="s">
        <v>226</v>
      </c>
      <c r="E255" s="192" t="s">
        <v>226</v>
      </c>
      <c r="F255" s="194">
        <v>44321.736574074072</v>
      </c>
      <c r="G255" s="194">
        <v>46146</v>
      </c>
      <c r="H255" s="192" t="s">
        <v>158</v>
      </c>
      <c r="I255" s="195">
        <v>127500</v>
      </c>
      <c r="J255" s="196">
        <v>100000</v>
      </c>
      <c r="K255" s="195">
        <v>102255.9059716763</v>
      </c>
      <c r="L255" s="195">
        <v>127500</v>
      </c>
      <c r="M255" s="197">
        <v>0.80200710566</v>
      </c>
      <c r="N255" s="197">
        <v>5.5774556250999998</v>
      </c>
      <c r="O255" s="192" t="s">
        <v>71</v>
      </c>
      <c r="P255" s="198">
        <v>0.1468397387</v>
      </c>
      <c r="Q255" s="199"/>
      <c r="R255" s="125"/>
    </row>
    <row r="256" spans="2:18" x14ac:dyDescent="0.25">
      <c r="B256" s="98" t="s">
        <v>68</v>
      </c>
      <c r="C256" s="192" t="s">
        <v>202</v>
      </c>
      <c r="D256" s="193" t="s">
        <v>226</v>
      </c>
      <c r="E256" s="192" t="s">
        <v>226</v>
      </c>
      <c r="F256" s="194">
        <v>44424.721296296295</v>
      </c>
      <c r="G256" s="194">
        <v>44974</v>
      </c>
      <c r="H256" s="192" t="s">
        <v>158</v>
      </c>
      <c r="I256" s="195">
        <v>104897.26</v>
      </c>
      <c r="J256" s="196">
        <v>100000</v>
      </c>
      <c r="K256" s="195">
        <v>100399.8035040675</v>
      </c>
      <c r="L256" s="195">
        <v>104897.26</v>
      </c>
      <c r="M256" s="197">
        <v>0.95712512895099999</v>
      </c>
      <c r="N256" s="197">
        <v>3.2897431353000002</v>
      </c>
      <c r="O256" s="192" t="s">
        <v>71</v>
      </c>
      <c r="P256" s="198">
        <v>0.14417437089999999</v>
      </c>
      <c r="Q256" s="199"/>
      <c r="R256" s="125"/>
    </row>
    <row r="257" spans="2:18" x14ac:dyDescent="0.25">
      <c r="B257" s="98" t="s">
        <v>68</v>
      </c>
      <c r="C257" s="192" t="s">
        <v>202</v>
      </c>
      <c r="D257" s="193" t="s">
        <v>226</v>
      </c>
      <c r="E257" s="192" t="s">
        <v>226</v>
      </c>
      <c r="F257" s="194">
        <v>44551.479930555557</v>
      </c>
      <c r="G257" s="194">
        <v>46132</v>
      </c>
      <c r="H257" s="192" t="s">
        <v>158</v>
      </c>
      <c r="I257" s="195">
        <v>124787.68</v>
      </c>
      <c r="J257" s="196">
        <v>100965.89</v>
      </c>
      <c r="K257" s="195">
        <v>101101.99588193309</v>
      </c>
      <c r="L257" s="195">
        <v>124787.68</v>
      </c>
      <c r="M257" s="197">
        <v>0.81019212699499998</v>
      </c>
      <c r="N257" s="197">
        <v>5.6144813346999998</v>
      </c>
      <c r="O257" s="192" t="s">
        <v>71</v>
      </c>
      <c r="P257" s="198">
        <v>0.14518272090000001</v>
      </c>
      <c r="Q257" s="199"/>
      <c r="R257" s="125"/>
    </row>
    <row r="258" spans="2:18" x14ac:dyDescent="0.25">
      <c r="B258" s="98" t="s">
        <v>68</v>
      </c>
      <c r="C258" s="192" t="s">
        <v>202</v>
      </c>
      <c r="D258" s="193" t="s">
        <v>226</v>
      </c>
      <c r="E258" s="192" t="s">
        <v>226</v>
      </c>
      <c r="F258" s="194">
        <v>44421.710127314815</v>
      </c>
      <c r="G258" s="194">
        <v>44971</v>
      </c>
      <c r="H258" s="192" t="s">
        <v>158</v>
      </c>
      <c r="I258" s="195">
        <v>104897.26</v>
      </c>
      <c r="J258" s="196">
        <v>100000</v>
      </c>
      <c r="K258" s="195">
        <v>100444.2551271945</v>
      </c>
      <c r="L258" s="195">
        <v>104897.26</v>
      </c>
      <c r="M258" s="197">
        <v>0.95754889238499996</v>
      </c>
      <c r="N258" s="197">
        <v>3.2897500971000002</v>
      </c>
      <c r="O258" s="192" t="s">
        <v>71</v>
      </c>
      <c r="P258" s="198">
        <v>0.1442382035</v>
      </c>
      <c r="Q258" s="199"/>
      <c r="R258" s="125"/>
    </row>
    <row r="259" spans="2:18" x14ac:dyDescent="0.25">
      <c r="B259" s="98" t="s">
        <v>68</v>
      </c>
      <c r="C259" s="192" t="s">
        <v>202</v>
      </c>
      <c r="D259" s="193" t="s">
        <v>226</v>
      </c>
      <c r="E259" s="192" t="s">
        <v>226</v>
      </c>
      <c r="F259" s="194">
        <v>44321.712708333333</v>
      </c>
      <c r="G259" s="194">
        <v>46146</v>
      </c>
      <c r="H259" s="192" t="s">
        <v>158</v>
      </c>
      <c r="I259" s="195">
        <v>127515.07</v>
      </c>
      <c r="J259" s="196">
        <v>100014.87</v>
      </c>
      <c r="K259" s="195">
        <v>102256.14022499519</v>
      </c>
      <c r="L259" s="195">
        <v>127515.07</v>
      </c>
      <c r="M259" s="197">
        <v>0.80191415983199998</v>
      </c>
      <c r="N259" s="197">
        <v>5.5774838807</v>
      </c>
      <c r="O259" s="192" t="s">
        <v>71</v>
      </c>
      <c r="P259" s="198">
        <v>0.14684007509999999</v>
      </c>
      <c r="Q259" s="199"/>
      <c r="R259" s="125"/>
    </row>
    <row r="260" spans="2:18" x14ac:dyDescent="0.25">
      <c r="B260" s="98" t="s">
        <v>68</v>
      </c>
      <c r="C260" s="192" t="s">
        <v>202</v>
      </c>
      <c r="D260" s="193" t="s">
        <v>226</v>
      </c>
      <c r="E260" s="192" t="s">
        <v>226</v>
      </c>
      <c r="F260" s="194">
        <v>44386.493773148148</v>
      </c>
      <c r="G260" s="194">
        <v>46146</v>
      </c>
      <c r="H260" s="192" t="s">
        <v>158</v>
      </c>
      <c r="I260" s="195">
        <v>127515.07</v>
      </c>
      <c r="J260" s="196">
        <v>100993.82</v>
      </c>
      <c r="K260" s="195">
        <v>102262.6942220666</v>
      </c>
      <c r="L260" s="195">
        <v>127515.07</v>
      </c>
      <c r="M260" s="197">
        <v>0.80196555765599997</v>
      </c>
      <c r="N260" s="197">
        <v>5.5756249999999996</v>
      </c>
      <c r="O260" s="192" t="s">
        <v>71</v>
      </c>
      <c r="P260" s="198">
        <v>0.1468494866</v>
      </c>
      <c r="Q260" s="199"/>
      <c r="R260" s="125"/>
    </row>
    <row r="261" spans="2:18" x14ac:dyDescent="0.25">
      <c r="B261" s="98" t="s">
        <v>68</v>
      </c>
      <c r="C261" s="192" t="s">
        <v>202</v>
      </c>
      <c r="D261" s="193" t="s">
        <v>226</v>
      </c>
      <c r="E261" s="192" t="s">
        <v>226</v>
      </c>
      <c r="F261" s="194">
        <v>44291.636076388888</v>
      </c>
      <c r="G261" s="194">
        <v>46111</v>
      </c>
      <c r="H261" s="192" t="s">
        <v>158</v>
      </c>
      <c r="I261" s="195">
        <v>127500</v>
      </c>
      <c r="J261" s="196">
        <v>100074.86</v>
      </c>
      <c r="K261" s="195">
        <v>100045.453023803</v>
      </c>
      <c r="L261" s="195">
        <v>127500</v>
      </c>
      <c r="M261" s="197">
        <v>0.78467021979499996</v>
      </c>
      <c r="N261" s="197">
        <v>5.6153438478000002</v>
      </c>
      <c r="O261" s="192" t="s">
        <v>71</v>
      </c>
      <c r="P261" s="198">
        <v>0.14366552269999999</v>
      </c>
      <c r="Q261" s="199"/>
      <c r="R261" s="125"/>
    </row>
    <row r="262" spans="2:18" x14ac:dyDescent="0.25">
      <c r="B262" s="98" t="s">
        <v>98</v>
      </c>
      <c r="C262" s="192" t="s">
        <v>202</v>
      </c>
      <c r="D262" s="193" t="s">
        <v>226</v>
      </c>
      <c r="E262" s="192" t="s">
        <v>226</v>
      </c>
      <c r="F262" s="194">
        <v>44636.624016203707</v>
      </c>
      <c r="G262" s="194">
        <v>44775</v>
      </c>
      <c r="H262" s="192" t="s">
        <v>158</v>
      </c>
      <c r="I262" s="195">
        <v>10373.98</v>
      </c>
      <c r="J262" s="196">
        <v>10088.36</v>
      </c>
      <c r="K262" s="195">
        <v>10119.170360025601</v>
      </c>
      <c r="L262" s="195">
        <v>10373.98</v>
      </c>
      <c r="M262" s="197">
        <v>0.97543761989400002</v>
      </c>
      <c r="N262" s="197">
        <v>7.7015405272999997</v>
      </c>
      <c r="O262" s="192" t="s">
        <v>71</v>
      </c>
      <c r="P262" s="198">
        <v>1.4531154100000001E-2</v>
      </c>
      <c r="Q262" s="199"/>
      <c r="R262" s="125"/>
    </row>
    <row r="263" spans="2:18" x14ac:dyDescent="0.25">
      <c r="B263" s="98" t="s">
        <v>68</v>
      </c>
      <c r="C263" s="192" t="s">
        <v>202</v>
      </c>
      <c r="D263" s="193" t="s">
        <v>226</v>
      </c>
      <c r="E263" s="192" t="s">
        <v>226</v>
      </c>
      <c r="F263" s="194">
        <v>44370.42659722222</v>
      </c>
      <c r="G263" s="194">
        <v>46132</v>
      </c>
      <c r="H263" s="192" t="s">
        <v>158</v>
      </c>
      <c r="I263" s="195">
        <v>127500</v>
      </c>
      <c r="J263" s="196">
        <v>100947.44</v>
      </c>
      <c r="K263" s="195">
        <v>101099.0124196821</v>
      </c>
      <c r="L263" s="195">
        <v>127500</v>
      </c>
      <c r="M263" s="197">
        <v>0.79293343074300005</v>
      </c>
      <c r="N263" s="197">
        <v>5.6153413389000004</v>
      </c>
      <c r="O263" s="192" t="s">
        <v>71</v>
      </c>
      <c r="P263" s="198">
        <v>0.14517843659999999</v>
      </c>
      <c r="Q263" s="199"/>
      <c r="R263" s="125"/>
    </row>
    <row r="264" spans="2:18" x14ac:dyDescent="0.25">
      <c r="B264" s="98" t="s">
        <v>68</v>
      </c>
      <c r="C264" s="192" t="s">
        <v>202</v>
      </c>
      <c r="D264" s="193" t="s">
        <v>226</v>
      </c>
      <c r="E264" s="192" t="s">
        <v>226</v>
      </c>
      <c r="F264" s="194">
        <v>44490.394548611112</v>
      </c>
      <c r="G264" s="194">
        <v>46132</v>
      </c>
      <c r="H264" s="192" t="s">
        <v>158</v>
      </c>
      <c r="I264" s="195">
        <v>124787.68</v>
      </c>
      <c r="J264" s="196">
        <v>100048.34</v>
      </c>
      <c r="K264" s="195">
        <v>101101.99588193309</v>
      </c>
      <c r="L264" s="195">
        <v>124787.68</v>
      </c>
      <c r="M264" s="197">
        <v>0.81019212699499998</v>
      </c>
      <c r="N264" s="197">
        <v>5.6144813346999998</v>
      </c>
      <c r="O264" s="192" t="s">
        <v>71</v>
      </c>
      <c r="P264" s="198">
        <v>0.14518272090000001</v>
      </c>
      <c r="Q264" s="199"/>
      <c r="R264" s="125"/>
    </row>
    <row r="265" spans="2:18" x14ac:dyDescent="0.25">
      <c r="B265" s="98" t="s">
        <v>68</v>
      </c>
      <c r="C265" s="192" t="s">
        <v>202</v>
      </c>
      <c r="D265" s="193" t="s">
        <v>226</v>
      </c>
      <c r="E265" s="192" t="s">
        <v>226</v>
      </c>
      <c r="F265" s="194">
        <v>44593.54614583333</v>
      </c>
      <c r="G265" s="194">
        <v>46132</v>
      </c>
      <c r="H265" s="192" t="s">
        <v>158</v>
      </c>
      <c r="I265" s="195">
        <v>123416.45</v>
      </c>
      <c r="J265" s="196">
        <v>100228.2</v>
      </c>
      <c r="K265" s="195">
        <v>101101.9973269637</v>
      </c>
      <c r="L265" s="195">
        <v>123416.45</v>
      </c>
      <c r="M265" s="197">
        <v>0.81919385403599998</v>
      </c>
      <c r="N265" s="197">
        <v>5.6144809181999999</v>
      </c>
      <c r="O265" s="192" t="s">
        <v>71</v>
      </c>
      <c r="P265" s="198">
        <v>0.14518272300000001</v>
      </c>
      <c r="Q265" s="199"/>
      <c r="R265" s="125"/>
    </row>
    <row r="266" spans="2:18" x14ac:dyDescent="0.25">
      <c r="B266" s="98" t="s">
        <v>68</v>
      </c>
      <c r="C266" s="192" t="s">
        <v>202</v>
      </c>
      <c r="D266" s="193" t="s">
        <v>226</v>
      </c>
      <c r="E266" s="192" t="s">
        <v>226</v>
      </c>
      <c r="F266" s="194">
        <v>44326.700914351852</v>
      </c>
      <c r="G266" s="194">
        <v>46153</v>
      </c>
      <c r="H266" s="192" t="s">
        <v>158</v>
      </c>
      <c r="I266" s="195">
        <v>127530.14</v>
      </c>
      <c r="J266" s="196">
        <v>100000</v>
      </c>
      <c r="K266" s="195">
        <v>104886.1419019421</v>
      </c>
      <c r="L266" s="195">
        <v>127530.14</v>
      </c>
      <c r="M266" s="197">
        <v>0.82244198823900005</v>
      </c>
      <c r="N266" s="197">
        <v>5.5037829295999998</v>
      </c>
      <c r="O266" s="192" t="s">
        <v>71</v>
      </c>
      <c r="P266" s="198">
        <v>0.15061676409999999</v>
      </c>
      <c r="Q266" s="199"/>
      <c r="R266" s="125"/>
    </row>
    <row r="267" spans="2:18" x14ac:dyDescent="0.25">
      <c r="B267" s="98" t="s">
        <v>68</v>
      </c>
      <c r="C267" s="192" t="s">
        <v>202</v>
      </c>
      <c r="D267" s="193" t="s">
        <v>226</v>
      </c>
      <c r="E267" s="192" t="s">
        <v>226</v>
      </c>
      <c r="F267" s="194">
        <v>44438.615972222222</v>
      </c>
      <c r="G267" s="194">
        <v>46132</v>
      </c>
      <c r="H267" s="192" t="s">
        <v>158</v>
      </c>
      <c r="I267" s="195">
        <v>126143.84</v>
      </c>
      <c r="J267" s="196">
        <v>100619.02</v>
      </c>
      <c r="K267" s="195">
        <v>101101.99588193309</v>
      </c>
      <c r="L267" s="195">
        <v>126143.84</v>
      </c>
      <c r="M267" s="197">
        <v>0.80148183123299999</v>
      </c>
      <c r="N267" s="197">
        <v>5.6144813346999998</v>
      </c>
      <c r="O267" s="192" t="s">
        <v>71</v>
      </c>
      <c r="P267" s="198">
        <v>0.14518272090000001</v>
      </c>
      <c r="Q267" s="199"/>
      <c r="R267" s="125"/>
    </row>
    <row r="268" spans="2:18" x14ac:dyDescent="0.25">
      <c r="B268" s="98" t="s">
        <v>68</v>
      </c>
      <c r="C268" s="192" t="s">
        <v>202</v>
      </c>
      <c r="D268" s="193" t="s">
        <v>226</v>
      </c>
      <c r="E268" s="192" t="s">
        <v>226</v>
      </c>
      <c r="F268" s="194">
        <v>44421.710497685184</v>
      </c>
      <c r="G268" s="194">
        <v>44971</v>
      </c>
      <c r="H268" s="192" t="s">
        <v>158</v>
      </c>
      <c r="I268" s="195">
        <v>104897.26</v>
      </c>
      <c r="J268" s="196">
        <v>100000</v>
      </c>
      <c r="K268" s="195">
        <v>100444.2551271945</v>
      </c>
      <c r="L268" s="195">
        <v>104897.26</v>
      </c>
      <c r="M268" s="197">
        <v>0.95754889238499996</v>
      </c>
      <c r="N268" s="197">
        <v>3.2897500971000002</v>
      </c>
      <c r="O268" s="192" t="s">
        <v>71</v>
      </c>
      <c r="P268" s="198">
        <v>0.1442382035</v>
      </c>
      <c r="Q268" s="199"/>
      <c r="R268" s="125"/>
    </row>
    <row r="269" spans="2:18" x14ac:dyDescent="0.25">
      <c r="B269" s="98" t="s">
        <v>68</v>
      </c>
      <c r="C269" s="192" t="s">
        <v>202</v>
      </c>
      <c r="D269" s="193" t="s">
        <v>226</v>
      </c>
      <c r="E269" s="192" t="s">
        <v>226</v>
      </c>
      <c r="F269" s="194">
        <v>44321.716516203705</v>
      </c>
      <c r="G269" s="194">
        <v>46146</v>
      </c>
      <c r="H269" s="192" t="s">
        <v>158</v>
      </c>
      <c r="I269" s="195">
        <v>127515.07</v>
      </c>
      <c r="J269" s="196">
        <v>100014.87</v>
      </c>
      <c r="K269" s="195">
        <v>102256.14022499519</v>
      </c>
      <c r="L269" s="195">
        <v>127515.07</v>
      </c>
      <c r="M269" s="197">
        <v>0.80191415983199998</v>
      </c>
      <c r="N269" s="197">
        <v>5.5774838807</v>
      </c>
      <c r="O269" s="192" t="s">
        <v>71</v>
      </c>
      <c r="P269" s="198">
        <v>0.14684007509999999</v>
      </c>
      <c r="Q269" s="199"/>
      <c r="R269" s="125"/>
    </row>
    <row r="270" spans="2:18" x14ac:dyDescent="0.25">
      <c r="B270" s="98" t="s">
        <v>68</v>
      </c>
      <c r="C270" s="192" t="s">
        <v>202</v>
      </c>
      <c r="D270" s="193" t="s">
        <v>226</v>
      </c>
      <c r="E270" s="192" t="s">
        <v>226</v>
      </c>
      <c r="F270" s="194">
        <v>44418.623402777775</v>
      </c>
      <c r="G270" s="194">
        <v>44967</v>
      </c>
      <c r="H270" s="192" t="s">
        <v>158</v>
      </c>
      <c r="I270" s="195">
        <v>104897.26</v>
      </c>
      <c r="J270" s="196">
        <v>100009</v>
      </c>
      <c r="K270" s="195">
        <v>100462.2230668027</v>
      </c>
      <c r="L270" s="195">
        <v>104897.26</v>
      </c>
      <c r="M270" s="197">
        <v>0.95772018322300001</v>
      </c>
      <c r="N270" s="197">
        <v>3.2896508362999999</v>
      </c>
      <c r="O270" s="192" t="s">
        <v>71</v>
      </c>
      <c r="P270" s="198">
        <v>0.14426400549999999</v>
      </c>
      <c r="Q270" s="199"/>
      <c r="R270" s="130"/>
    </row>
    <row r="271" spans="2:18" x14ac:dyDescent="0.25">
      <c r="B271" s="98" t="s">
        <v>68</v>
      </c>
      <c r="C271" s="192" t="s">
        <v>202</v>
      </c>
      <c r="D271" s="193" t="s">
        <v>226</v>
      </c>
      <c r="E271" s="192" t="s">
        <v>226</v>
      </c>
      <c r="F271" s="194">
        <v>44307.732407407406</v>
      </c>
      <c r="G271" s="194">
        <v>46132</v>
      </c>
      <c r="H271" s="192" t="s">
        <v>158</v>
      </c>
      <c r="I271" s="195">
        <v>127500</v>
      </c>
      <c r="J271" s="196">
        <v>100000</v>
      </c>
      <c r="K271" s="195">
        <v>101099.0124196821</v>
      </c>
      <c r="L271" s="195">
        <v>127500</v>
      </c>
      <c r="M271" s="197">
        <v>0.79293343074300005</v>
      </c>
      <c r="N271" s="197">
        <v>5.6153413389000004</v>
      </c>
      <c r="O271" s="192" t="s">
        <v>71</v>
      </c>
      <c r="P271" s="198">
        <v>0.14517843659999999</v>
      </c>
      <c r="Q271" s="199"/>
      <c r="R271" s="125"/>
    </row>
    <row r="272" spans="2:18" x14ac:dyDescent="0.25">
      <c r="B272" s="98" t="s">
        <v>68</v>
      </c>
      <c r="C272" s="192" t="s">
        <v>202</v>
      </c>
      <c r="D272" s="193" t="s">
        <v>226</v>
      </c>
      <c r="E272" s="192" t="s">
        <v>226</v>
      </c>
      <c r="F272" s="194">
        <v>44375.753657407404</v>
      </c>
      <c r="G272" s="194">
        <v>46097</v>
      </c>
      <c r="H272" s="192" t="s">
        <v>158</v>
      </c>
      <c r="I272" s="195">
        <v>31539.72</v>
      </c>
      <c r="J272" s="196">
        <v>25053.35</v>
      </c>
      <c r="K272" s="195">
        <v>25079.530935514002</v>
      </c>
      <c r="L272" s="195">
        <v>31539.72</v>
      </c>
      <c r="M272" s="197">
        <v>0.79517291008000002</v>
      </c>
      <c r="N272" s="197">
        <v>5.6144809181999999</v>
      </c>
      <c r="O272" s="192" t="s">
        <v>71</v>
      </c>
      <c r="P272" s="198">
        <v>3.6014269600000003E-2</v>
      </c>
      <c r="Q272" s="199"/>
      <c r="R272" s="125"/>
    </row>
    <row r="273" spans="2:18" x14ac:dyDescent="0.25">
      <c r="B273" s="98" t="s">
        <v>68</v>
      </c>
      <c r="C273" s="192" t="s">
        <v>202</v>
      </c>
      <c r="D273" s="193" t="s">
        <v>226</v>
      </c>
      <c r="E273" s="192" t="s">
        <v>226</v>
      </c>
      <c r="F273" s="194">
        <v>44624.530381944445</v>
      </c>
      <c r="G273" s="194">
        <v>44967</v>
      </c>
      <c r="H273" s="192" t="s">
        <v>158</v>
      </c>
      <c r="I273" s="195">
        <v>103276.72</v>
      </c>
      <c r="J273" s="196">
        <v>100221.82</v>
      </c>
      <c r="K273" s="195">
        <v>100462.0782601883</v>
      </c>
      <c r="L273" s="195">
        <v>103276.72</v>
      </c>
      <c r="M273" s="197">
        <v>0.97274660020399994</v>
      </c>
      <c r="N273" s="197">
        <v>3.2898252656999998</v>
      </c>
      <c r="O273" s="192" t="s">
        <v>71</v>
      </c>
      <c r="P273" s="198">
        <v>0.14426379759999999</v>
      </c>
      <c r="Q273" s="199"/>
      <c r="R273" s="125"/>
    </row>
    <row r="274" spans="2:18" x14ac:dyDescent="0.25">
      <c r="B274" s="98" t="s">
        <v>68</v>
      </c>
      <c r="C274" s="192" t="s">
        <v>202</v>
      </c>
      <c r="D274" s="193" t="s">
        <v>226</v>
      </c>
      <c r="E274" s="192" t="s">
        <v>226</v>
      </c>
      <c r="F274" s="194">
        <v>44326.702048611114</v>
      </c>
      <c r="G274" s="194">
        <v>46153</v>
      </c>
      <c r="H274" s="192" t="s">
        <v>158</v>
      </c>
      <c r="I274" s="195">
        <v>127530.14</v>
      </c>
      <c r="J274" s="196">
        <v>100000</v>
      </c>
      <c r="K274" s="195">
        <v>104886.1419019421</v>
      </c>
      <c r="L274" s="195">
        <v>127530.14</v>
      </c>
      <c r="M274" s="197">
        <v>0.82244198823900005</v>
      </c>
      <c r="N274" s="197">
        <v>5.5037829295999998</v>
      </c>
      <c r="O274" s="192" t="s">
        <v>71</v>
      </c>
      <c r="P274" s="198">
        <v>0.15061676409999999</v>
      </c>
      <c r="Q274" s="199"/>
      <c r="R274" s="125"/>
    </row>
    <row r="275" spans="2:18" x14ac:dyDescent="0.25">
      <c r="B275" s="98" t="s">
        <v>68</v>
      </c>
      <c r="C275" s="192" t="s">
        <v>202</v>
      </c>
      <c r="D275" s="193" t="s">
        <v>226</v>
      </c>
      <c r="E275" s="192" t="s">
        <v>226</v>
      </c>
      <c r="F275" s="194">
        <v>44467.425694444442</v>
      </c>
      <c r="G275" s="194">
        <v>46132</v>
      </c>
      <c r="H275" s="192" t="s">
        <v>158</v>
      </c>
      <c r="I275" s="195">
        <v>126143.84</v>
      </c>
      <c r="J275" s="196">
        <v>101056.67</v>
      </c>
      <c r="K275" s="195">
        <v>101101.9973269637</v>
      </c>
      <c r="L275" s="195">
        <v>126143.84</v>
      </c>
      <c r="M275" s="197">
        <v>0.80148184268800005</v>
      </c>
      <c r="N275" s="197">
        <v>5.6144809181999999</v>
      </c>
      <c r="O275" s="192" t="s">
        <v>71</v>
      </c>
      <c r="P275" s="198">
        <v>0.14518272300000001</v>
      </c>
      <c r="Q275" s="199"/>
      <c r="R275" s="125"/>
    </row>
    <row r="276" spans="2:18" x14ac:dyDescent="0.25">
      <c r="B276" s="98" t="s">
        <v>68</v>
      </c>
      <c r="C276" s="192" t="s">
        <v>202</v>
      </c>
      <c r="D276" s="193" t="s">
        <v>226</v>
      </c>
      <c r="E276" s="192" t="s">
        <v>226</v>
      </c>
      <c r="F276" s="194">
        <v>44551.482951388891</v>
      </c>
      <c r="G276" s="194">
        <v>46132</v>
      </c>
      <c r="H276" s="192" t="s">
        <v>158</v>
      </c>
      <c r="I276" s="195">
        <v>124787.68</v>
      </c>
      <c r="J276" s="196">
        <v>100965.89</v>
      </c>
      <c r="K276" s="195">
        <v>101101.99588193309</v>
      </c>
      <c r="L276" s="195">
        <v>124787.68</v>
      </c>
      <c r="M276" s="197">
        <v>0.81019212699499998</v>
      </c>
      <c r="N276" s="197">
        <v>5.6144813346999998</v>
      </c>
      <c r="O276" s="192" t="s">
        <v>71</v>
      </c>
      <c r="P276" s="198">
        <v>0.14518272090000001</v>
      </c>
      <c r="Q276" s="199"/>
      <c r="R276" s="125"/>
    </row>
    <row r="277" spans="2:18" x14ac:dyDescent="0.25">
      <c r="B277" s="98" t="s">
        <v>68</v>
      </c>
      <c r="C277" s="192" t="s">
        <v>202</v>
      </c>
      <c r="D277" s="193" t="s">
        <v>226</v>
      </c>
      <c r="E277" s="192" t="s">
        <v>226</v>
      </c>
      <c r="F277" s="194">
        <v>44321.736921296295</v>
      </c>
      <c r="G277" s="194">
        <v>46146</v>
      </c>
      <c r="H277" s="192" t="s">
        <v>158</v>
      </c>
      <c r="I277" s="195">
        <v>127500</v>
      </c>
      <c r="J277" s="196">
        <v>100000</v>
      </c>
      <c r="K277" s="195">
        <v>102255.9059716763</v>
      </c>
      <c r="L277" s="195">
        <v>127500</v>
      </c>
      <c r="M277" s="197">
        <v>0.80200710566</v>
      </c>
      <c r="N277" s="197">
        <v>5.5774556250999998</v>
      </c>
      <c r="O277" s="192" t="s">
        <v>71</v>
      </c>
      <c r="P277" s="198">
        <v>0.1468397387</v>
      </c>
      <c r="Q277" s="199"/>
      <c r="R277" s="125"/>
    </row>
    <row r="278" spans="2:18" x14ac:dyDescent="0.25">
      <c r="B278" s="98" t="s">
        <v>68</v>
      </c>
      <c r="C278" s="192" t="s">
        <v>202</v>
      </c>
      <c r="D278" s="193" t="s">
        <v>226</v>
      </c>
      <c r="E278" s="192" t="s">
        <v>226</v>
      </c>
      <c r="F278" s="194">
        <v>44424.721331018518</v>
      </c>
      <c r="G278" s="194">
        <v>44974</v>
      </c>
      <c r="H278" s="192" t="s">
        <v>158</v>
      </c>
      <c r="I278" s="195">
        <v>104897.26</v>
      </c>
      <c r="J278" s="196">
        <v>100000</v>
      </c>
      <c r="K278" s="195">
        <v>100399.8035040675</v>
      </c>
      <c r="L278" s="195">
        <v>104897.26</v>
      </c>
      <c r="M278" s="197">
        <v>0.95712512895099999</v>
      </c>
      <c r="N278" s="197">
        <v>3.2897431353000002</v>
      </c>
      <c r="O278" s="192" t="s">
        <v>71</v>
      </c>
      <c r="P278" s="198">
        <v>0.14417437089999999</v>
      </c>
      <c r="Q278" s="199"/>
      <c r="R278" s="125"/>
    </row>
    <row r="279" spans="2:18" x14ac:dyDescent="0.25">
      <c r="B279" s="98" t="s">
        <v>68</v>
      </c>
      <c r="C279" s="192" t="s">
        <v>202</v>
      </c>
      <c r="D279" s="193" t="s">
        <v>226</v>
      </c>
      <c r="E279" s="192" t="s">
        <v>226</v>
      </c>
      <c r="F279" s="194">
        <v>44421.710474537038</v>
      </c>
      <c r="G279" s="194">
        <v>44971</v>
      </c>
      <c r="H279" s="192" t="s">
        <v>158</v>
      </c>
      <c r="I279" s="195">
        <v>104897.26</v>
      </c>
      <c r="J279" s="196">
        <v>100000</v>
      </c>
      <c r="K279" s="195">
        <v>100444.2551271945</v>
      </c>
      <c r="L279" s="195">
        <v>104897.26</v>
      </c>
      <c r="M279" s="197">
        <v>0.95754889238499996</v>
      </c>
      <c r="N279" s="197">
        <v>3.2897500971000002</v>
      </c>
      <c r="O279" s="192" t="s">
        <v>71</v>
      </c>
      <c r="P279" s="198">
        <v>0.1442382035</v>
      </c>
      <c r="Q279" s="199"/>
      <c r="R279" s="125"/>
    </row>
    <row r="280" spans="2:18" x14ac:dyDescent="0.25">
      <c r="B280" s="98" t="s">
        <v>68</v>
      </c>
      <c r="C280" s="192" t="s">
        <v>202</v>
      </c>
      <c r="D280" s="193" t="s">
        <v>226</v>
      </c>
      <c r="E280" s="192" t="s">
        <v>226</v>
      </c>
      <c r="F280" s="194">
        <v>44321.713055555556</v>
      </c>
      <c r="G280" s="194">
        <v>46146</v>
      </c>
      <c r="H280" s="192" t="s">
        <v>158</v>
      </c>
      <c r="I280" s="195">
        <v>127515.07</v>
      </c>
      <c r="J280" s="196">
        <v>100014.87</v>
      </c>
      <c r="K280" s="195">
        <v>102256.14022499519</v>
      </c>
      <c r="L280" s="195">
        <v>127515.07</v>
      </c>
      <c r="M280" s="197">
        <v>0.80191415983199998</v>
      </c>
      <c r="N280" s="197">
        <v>5.5774838807</v>
      </c>
      <c r="O280" s="192" t="s">
        <v>71</v>
      </c>
      <c r="P280" s="198">
        <v>0.14684007509999999</v>
      </c>
      <c r="Q280" s="199"/>
      <c r="R280" s="125"/>
    </row>
    <row r="281" spans="2:18" x14ac:dyDescent="0.25">
      <c r="B281" s="98" t="s">
        <v>68</v>
      </c>
      <c r="C281" s="192" t="s">
        <v>202</v>
      </c>
      <c r="D281" s="193" t="s">
        <v>226</v>
      </c>
      <c r="E281" s="192" t="s">
        <v>226</v>
      </c>
      <c r="F281" s="194">
        <v>44386.49732638889</v>
      </c>
      <c r="G281" s="194">
        <v>46146</v>
      </c>
      <c r="H281" s="192" t="s">
        <v>158</v>
      </c>
      <c r="I281" s="195">
        <v>127515.07</v>
      </c>
      <c r="J281" s="196">
        <v>100993.82</v>
      </c>
      <c r="K281" s="195">
        <v>102262.6942220666</v>
      </c>
      <c r="L281" s="195">
        <v>127515.07</v>
      </c>
      <c r="M281" s="197">
        <v>0.80196555765599997</v>
      </c>
      <c r="N281" s="197">
        <v>5.5756249999999996</v>
      </c>
      <c r="O281" s="192" t="s">
        <v>71</v>
      </c>
      <c r="P281" s="198">
        <v>0.1468494866</v>
      </c>
      <c r="Q281" s="199"/>
      <c r="R281" s="125"/>
    </row>
    <row r="282" spans="2:18" x14ac:dyDescent="0.25">
      <c r="B282" s="98" t="s">
        <v>68</v>
      </c>
      <c r="C282" s="192" t="s">
        <v>202</v>
      </c>
      <c r="D282" s="193" t="s">
        <v>226</v>
      </c>
      <c r="E282" s="192" t="s">
        <v>226</v>
      </c>
      <c r="F282" s="194">
        <v>44291.636643518519</v>
      </c>
      <c r="G282" s="194">
        <v>46111</v>
      </c>
      <c r="H282" s="192" t="s">
        <v>158</v>
      </c>
      <c r="I282" s="195">
        <v>127500</v>
      </c>
      <c r="J282" s="196">
        <v>100074.86</v>
      </c>
      <c r="K282" s="195">
        <v>100045.453023803</v>
      </c>
      <c r="L282" s="195">
        <v>127500</v>
      </c>
      <c r="M282" s="197">
        <v>0.78467021979499996</v>
      </c>
      <c r="N282" s="197">
        <v>5.6153438478000002</v>
      </c>
      <c r="O282" s="192" t="s">
        <v>71</v>
      </c>
      <c r="P282" s="198">
        <v>0.14366552269999999</v>
      </c>
      <c r="Q282" s="199"/>
      <c r="R282" s="125"/>
    </row>
    <row r="283" spans="2:18" x14ac:dyDescent="0.25">
      <c r="B283" s="98" t="s">
        <v>68</v>
      </c>
      <c r="C283" s="192" t="s">
        <v>202</v>
      </c>
      <c r="D283" s="193" t="s">
        <v>226</v>
      </c>
      <c r="E283" s="192" t="s">
        <v>226</v>
      </c>
      <c r="F283" s="194">
        <v>44370.426620370374</v>
      </c>
      <c r="G283" s="194">
        <v>46132</v>
      </c>
      <c r="H283" s="192" t="s">
        <v>158</v>
      </c>
      <c r="I283" s="195">
        <v>127500</v>
      </c>
      <c r="J283" s="196">
        <v>100947.44</v>
      </c>
      <c r="K283" s="195">
        <v>101099.0124196821</v>
      </c>
      <c r="L283" s="195">
        <v>127500</v>
      </c>
      <c r="M283" s="197">
        <v>0.79293343074300005</v>
      </c>
      <c r="N283" s="197">
        <v>5.6153413389000004</v>
      </c>
      <c r="O283" s="192" t="s">
        <v>71</v>
      </c>
      <c r="P283" s="198">
        <v>0.14517843659999999</v>
      </c>
      <c r="Q283" s="199"/>
      <c r="R283" s="125"/>
    </row>
    <row r="284" spans="2:18" x14ac:dyDescent="0.25">
      <c r="B284" s="98" t="s">
        <v>98</v>
      </c>
      <c r="C284" s="192" t="s">
        <v>202</v>
      </c>
      <c r="D284" s="193" t="s">
        <v>226</v>
      </c>
      <c r="E284" s="192" t="s">
        <v>226</v>
      </c>
      <c r="F284" s="194">
        <v>44601.453240740739</v>
      </c>
      <c r="G284" s="194">
        <v>46659</v>
      </c>
      <c r="H284" s="192" t="s">
        <v>158</v>
      </c>
      <c r="I284" s="195">
        <v>20402.5</v>
      </c>
      <c r="J284" s="196">
        <v>15327.94</v>
      </c>
      <c r="K284" s="195">
        <v>15003.7322487982</v>
      </c>
      <c r="L284" s="195">
        <v>20402.5</v>
      </c>
      <c r="M284" s="197">
        <v>0.73538695006999999</v>
      </c>
      <c r="N284" s="197">
        <v>6.0880733420000004</v>
      </c>
      <c r="O284" s="192" t="s">
        <v>71</v>
      </c>
      <c r="P284" s="198">
        <v>2.1545397300000001E-2</v>
      </c>
      <c r="Q284" s="199"/>
      <c r="R284" s="125"/>
    </row>
    <row r="285" spans="2:18" x14ac:dyDescent="0.25">
      <c r="B285" s="98" t="s">
        <v>68</v>
      </c>
      <c r="C285" s="192" t="s">
        <v>202</v>
      </c>
      <c r="D285" s="193" t="s">
        <v>226</v>
      </c>
      <c r="E285" s="192" t="s">
        <v>226</v>
      </c>
      <c r="F285" s="194">
        <v>44326.701145833336</v>
      </c>
      <c r="G285" s="194">
        <v>46153</v>
      </c>
      <c r="H285" s="192" t="s">
        <v>158</v>
      </c>
      <c r="I285" s="195">
        <v>127530.14</v>
      </c>
      <c r="J285" s="196">
        <v>100000</v>
      </c>
      <c r="K285" s="195">
        <v>104886.1419019421</v>
      </c>
      <c r="L285" s="195">
        <v>127530.14</v>
      </c>
      <c r="M285" s="197">
        <v>0.82244198823900005</v>
      </c>
      <c r="N285" s="197">
        <v>5.5037829295999998</v>
      </c>
      <c r="O285" s="192" t="s">
        <v>71</v>
      </c>
      <c r="P285" s="198">
        <v>0.15061676409999999</v>
      </c>
      <c r="Q285" s="199"/>
      <c r="R285" s="125"/>
    </row>
    <row r="286" spans="2:18" x14ac:dyDescent="0.25">
      <c r="B286" s="98" t="s">
        <v>68</v>
      </c>
      <c r="C286" s="192" t="s">
        <v>202</v>
      </c>
      <c r="D286" s="193" t="s">
        <v>226</v>
      </c>
      <c r="E286" s="192" t="s">
        <v>226</v>
      </c>
      <c r="F286" s="194">
        <v>44460.381886574076</v>
      </c>
      <c r="G286" s="194">
        <v>46132</v>
      </c>
      <c r="H286" s="192" t="s">
        <v>158</v>
      </c>
      <c r="I286" s="195">
        <v>126143.84</v>
      </c>
      <c r="J286" s="196">
        <v>100950.84</v>
      </c>
      <c r="K286" s="195">
        <v>101101.9958196378</v>
      </c>
      <c r="L286" s="195">
        <v>126143.84</v>
      </c>
      <c r="M286" s="197">
        <v>0.80148183073900003</v>
      </c>
      <c r="N286" s="197">
        <v>5.6144813527000004</v>
      </c>
      <c r="O286" s="192" t="s">
        <v>71</v>
      </c>
      <c r="P286" s="198">
        <v>0.1451827208</v>
      </c>
      <c r="Q286" s="199"/>
      <c r="R286" s="125"/>
    </row>
    <row r="287" spans="2:18" x14ac:dyDescent="0.25">
      <c r="B287" s="98" t="s">
        <v>68</v>
      </c>
      <c r="C287" s="192" t="s">
        <v>202</v>
      </c>
      <c r="D287" s="193" t="s">
        <v>226</v>
      </c>
      <c r="E287" s="192" t="s">
        <v>226</v>
      </c>
      <c r="F287" s="194">
        <v>44424.717233796298</v>
      </c>
      <c r="G287" s="194">
        <v>44974</v>
      </c>
      <c r="H287" s="192" t="s">
        <v>158</v>
      </c>
      <c r="I287" s="195">
        <v>104897.26</v>
      </c>
      <c r="J287" s="196">
        <v>100000</v>
      </c>
      <c r="K287" s="195">
        <v>100399.8035040675</v>
      </c>
      <c r="L287" s="195">
        <v>104897.26</v>
      </c>
      <c r="M287" s="197">
        <v>0.95712512895099999</v>
      </c>
      <c r="N287" s="197">
        <v>3.2897431353000002</v>
      </c>
      <c r="O287" s="192" t="s">
        <v>71</v>
      </c>
      <c r="P287" s="198">
        <v>0.14417437089999999</v>
      </c>
      <c r="Q287" s="199"/>
      <c r="R287" s="125"/>
    </row>
    <row r="288" spans="2:18" x14ac:dyDescent="0.25">
      <c r="B288" s="98" t="s">
        <v>68</v>
      </c>
      <c r="C288" s="192" t="s">
        <v>202</v>
      </c>
      <c r="D288" s="193" t="s">
        <v>226</v>
      </c>
      <c r="E288" s="192" t="s">
        <v>226</v>
      </c>
      <c r="F288" s="194">
        <v>44531.623310185183</v>
      </c>
      <c r="G288" s="194">
        <v>46097</v>
      </c>
      <c r="H288" s="192" t="s">
        <v>158</v>
      </c>
      <c r="I288" s="195">
        <v>31196.91</v>
      </c>
      <c r="J288" s="196">
        <v>25298.25</v>
      </c>
      <c r="K288" s="195">
        <v>25079.530935514002</v>
      </c>
      <c r="L288" s="195">
        <v>31196.91</v>
      </c>
      <c r="M288" s="197">
        <v>0.80391073781099998</v>
      </c>
      <c r="N288" s="197">
        <v>5.6144809181999999</v>
      </c>
      <c r="O288" s="192" t="s">
        <v>71</v>
      </c>
      <c r="P288" s="198">
        <v>3.6014269600000003E-2</v>
      </c>
      <c r="Q288" s="199"/>
      <c r="R288" s="125"/>
    </row>
    <row r="289" spans="2:18" x14ac:dyDescent="0.25">
      <c r="B289" s="98" t="s">
        <v>68</v>
      </c>
      <c r="C289" s="192" t="s">
        <v>202</v>
      </c>
      <c r="D289" s="193" t="s">
        <v>226</v>
      </c>
      <c r="E289" s="192" t="s">
        <v>226</v>
      </c>
      <c r="F289" s="194">
        <v>44321.717372685183</v>
      </c>
      <c r="G289" s="194">
        <v>46146</v>
      </c>
      <c r="H289" s="192" t="s">
        <v>158</v>
      </c>
      <c r="I289" s="195">
        <v>127515.07</v>
      </c>
      <c r="J289" s="196">
        <v>100014.87</v>
      </c>
      <c r="K289" s="195">
        <v>102256.14022499519</v>
      </c>
      <c r="L289" s="195">
        <v>127515.07</v>
      </c>
      <c r="M289" s="197">
        <v>0.80191415983199998</v>
      </c>
      <c r="N289" s="197">
        <v>5.5774838807</v>
      </c>
      <c r="O289" s="192" t="s">
        <v>71</v>
      </c>
      <c r="P289" s="198">
        <v>0.14684007509999999</v>
      </c>
      <c r="Q289" s="199"/>
      <c r="R289" s="125"/>
    </row>
    <row r="290" spans="2:18" x14ac:dyDescent="0.25">
      <c r="B290" s="98" t="s">
        <v>68</v>
      </c>
      <c r="C290" s="192" t="s">
        <v>202</v>
      </c>
      <c r="D290" s="193" t="s">
        <v>226</v>
      </c>
      <c r="E290" s="192" t="s">
        <v>226</v>
      </c>
      <c r="F290" s="194">
        <v>44418.623414351852</v>
      </c>
      <c r="G290" s="194">
        <v>44967</v>
      </c>
      <c r="H290" s="192" t="s">
        <v>158</v>
      </c>
      <c r="I290" s="195">
        <v>104897.26</v>
      </c>
      <c r="J290" s="196">
        <v>100009</v>
      </c>
      <c r="K290" s="195">
        <v>100462.2230668027</v>
      </c>
      <c r="L290" s="195">
        <v>104897.26</v>
      </c>
      <c r="M290" s="197">
        <v>0.95772018322300001</v>
      </c>
      <c r="N290" s="197">
        <v>3.2896508362999999</v>
      </c>
      <c r="O290" s="192" t="s">
        <v>71</v>
      </c>
      <c r="P290" s="198">
        <v>0.14426400549999999</v>
      </c>
      <c r="Q290" s="199"/>
      <c r="R290" s="125"/>
    </row>
    <row r="291" spans="2:18" x14ac:dyDescent="0.25">
      <c r="B291" s="98" t="s">
        <v>68</v>
      </c>
      <c r="C291" s="192" t="s">
        <v>202</v>
      </c>
      <c r="D291" s="193" t="s">
        <v>226</v>
      </c>
      <c r="E291" s="192" t="s">
        <v>226</v>
      </c>
      <c r="F291" s="194">
        <v>44307.732858796298</v>
      </c>
      <c r="G291" s="194">
        <v>46132</v>
      </c>
      <c r="H291" s="192" t="s">
        <v>158</v>
      </c>
      <c r="I291" s="195">
        <v>127500</v>
      </c>
      <c r="J291" s="196">
        <v>100000</v>
      </c>
      <c r="K291" s="195">
        <v>101099.0124196821</v>
      </c>
      <c r="L291" s="195">
        <v>127500</v>
      </c>
      <c r="M291" s="197">
        <v>0.79293343074300005</v>
      </c>
      <c r="N291" s="197">
        <v>5.6153413389000004</v>
      </c>
      <c r="O291" s="192" t="s">
        <v>71</v>
      </c>
      <c r="P291" s="198">
        <v>0.14517843659999999</v>
      </c>
      <c r="Q291" s="199"/>
      <c r="R291" s="125"/>
    </row>
    <row r="292" spans="2:18" x14ac:dyDescent="0.25">
      <c r="B292" s="98" t="s">
        <v>68</v>
      </c>
      <c r="C292" s="192" t="s">
        <v>202</v>
      </c>
      <c r="D292" s="193" t="s">
        <v>226</v>
      </c>
      <c r="E292" s="192" t="s">
        <v>226</v>
      </c>
      <c r="F292" s="194">
        <v>44376.545347222222</v>
      </c>
      <c r="G292" s="194">
        <v>44739</v>
      </c>
      <c r="H292" s="192" t="s">
        <v>158</v>
      </c>
      <c r="I292" s="195">
        <v>24490.92</v>
      </c>
      <c r="J292" s="196">
        <v>24001.86</v>
      </c>
      <c r="K292" s="195">
        <v>23256.0418403275</v>
      </c>
      <c r="L292" s="195">
        <v>24490.92</v>
      </c>
      <c r="M292" s="197">
        <v>0.94957812284400001</v>
      </c>
      <c r="N292" s="197">
        <v>2.0976331830000001</v>
      </c>
      <c r="O292" s="192" t="s">
        <v>71</v>
      </c>
      <c r="P292" s="198">
        <v>3.3395734699999999E-2</v>
      </c>
      <c r="Q292" s="199"/>
      <c r="R292" s="125"/>
    </row>
    <row r="293" spans="2:18" x14ac:dyDescent="0.25">
      <c r="B293" s="98" t="s">
        <v>68</v>
      </c>
      <c r="C293" s="192" t="s">
        <v>202</v>
      </c>
      <c r="D293" s="193" t="s">
        <v>226</v>
      </c>
      <c r="E293" s="192" t="s">
        <v>226</v>
      </c>
      <c r="F293" s="194">
        <v>44624.531527777777</v>
      </c>
      <c r="G293" s="194">
        <v>44967</v>
      </c>
      <c r="H293" s="192" t="s">
        <v>158</v>
      </c>
      <c r="I293" s="195">
        <v>103276.72</v>
      </c>
      <c r="J293" s="196">
        <v>100221.82</v>
      </c>
      <c r="K293" s="195">
        <v>100462.0782601883</v>
      </c>
      <c r="L293" s="195">
        <v>103276.72</v>
      </c>
      <c r="M293" s="197">
        <v>0.97274660020399994</v>
      </c>
      <c r="N293" s="197">
        <v>3.2898252656999998</v>
      </c>
      <c r="O293" s="192" t="s">
        <v>71</v>
      </c>
      <c r="P293" s="198">
        <v>0.14426379759999999</v>
      </c>
      <c r="Q293" s="199"/>
      <c r="R293" s="125"/>
    </row>
    <row r="294" spans="2:18" x14ac:dyDescent="0.25">
      <c r="B294" s="98" t="s">
        <v>68</v>
      </c>
      <c r="C294" s="192" t="s">
        <v>202</v>
      </c>
      <c r="D294" s="193" t="s">
        <v>226</v>
      </c>
      <c r="E294" s="192" t="s">
        <v>226</v>
      </c>
      <c r="F294" s="194">
        <v>44355.55641203704</v>
      </c>
      <c r="G294" s="194">
        <v>46111</v>
      </c>
      <c r="H294" s="192" t="s">
        <v>158</v>
      </c>
      <c r="I294" s="195">
        <v>127500</v>
      </c>
      <c r="J294" s="196">
        <v>101041.65</v>
      </c>
      <c r="K294" s="195">
        <v>100048.4109517121</v>
      </c>
      <c r="L294" s="195">
        <v>127500</v>
      </c>
      <c r="M294" s="197">
        <v>0.78469341922900004</v>
      </c>
      <c r="N294" s="197">
        <v>5.6144801945999996</v>
      </c>
      <c r="O294" s="192" t="s">
        <v>71</v>
      </c>
      <c r="P294" s="198">
        <v>0.1436697703</v>
      </c>
      <c r="Q294" s="199"/>
      <c r="R294" s="125"/>
    </row>
    <row r="295" spans="2:18" x14ac:dyDescent="0.25">
      <c r="B295" s="98" t="s">
        <v>68</v>
      </c>
      <c r="C295" s="192" t="s">
        <v>202</v>
      </c>
      <c r="D295" s="193" t="s">
        <v>226</v>
      </c>
      <c r="E295" s="192" t="s">
        <v>226</v>
      </c>
      <c r="F295" s="194">
        <v>44473.550497685188</v>
      </c>
      <c r="G295" s="194">
        <v>46097</v>
      </c>
      <c r="H295" s="192" t="s">
        <v>158</v>
      </c>
      <c r="I295" s="195">
        <v>31196.91</v>
      </c>
      <c r="J295" s="196">
        <v>25079.61</v>
      </c>
      <c r="K295" s="195">
        <v>25079.530935514002</v>
      </c>
      <c r="L295" s="195">
        <v>31196.91</v>
      </c>
      <c r="M295" s="197">
        <v>0.80391073781099998</v>
      </c>
      <c r="N295" s="197">
        <v>5.6144809181999999</v>
      </c>
      <c r="O295" s="192" t="s">
        <v>71</v>
      </c>
      <c r="P295" s="198">
        <v>3.6014269600000003E-2</v>
      </c>
      <c r="Q295" s="199"/>
      <c r="R295" s="125"/>
    </row>
    <row r="296" spans="2:18" x14ac:dyDescent="0.25">
      <c r="B296" s="98" t="s">
        <v>68</v>
      </c>
      <c r="C296" s="192" t="s">
        <v>202</v>
      </c>
      <c r="D296" s="193" t="s">
        <v>226</v>
      </c>
      <c r="E296" s="192" t="s">
        <v>226</v>
      </c>
      <c r="F296" s="194">
        <v>44551.482974537037</v>
      </c>
      <c r="G296" s="194">
        <v>46132</v>
      </c>
      <c r="H296" s="192" t="s">
        <v>158</v>
      </c>
      <c r="I296" s="195">
        <v>124787.68</v>
      </c>
      <c r="J296" s="196">
        <v>100965.89</v>
      </c>
      <c r="K296" s="195">
        <v>101101.99588193309</v>
      </c>
      <c r="L296" s="195">
        <v>124787.68</v>
      </c>
      <c r="M296" s="197">
        <v>0.81019212699499998</v>
      </c>
      <c r="N296" s="197">
        <v>5.6144813346999998</v>
      </c>
      <c r="O296" s="192" t="s">
        <v>71</v>
      </c>
      <c r="P296" s="198">
        <v>0.14518272090000001</v>
      </c>
      <c r="Q296" s="199"/>
      <c r="R296" s="125"/>
    </row>
    <row r="297" spans="2:18" x14ac:dyDescent="0.25">
      <c r="B297" s="98" t="s">
        <v>68</v>
      </c>
      <c r="C297" s="192" t="s">
        <v>202</v>
      </c>
      <c r="D297" s="193" t="s">
        <v>226</v>
      </c>
      <c r="E297" s="192" t="s">
        <v>226</v>
      </c>
      <c r="F297" s="194">
        <v>44321.737303240741</v>
      </c>
      <c r="G297" s="194">
        <v>46146</v>
      </c>
      <c r="H297" s="192" t="s">
        <v>158</v>
      </c>
      <c r="I297" s="195">
        <v>127500</v>
      </c>
      <c r="J297" s="196">
        <v>100000</v>
      </c>
      <c r="K297" s="195">
        <v>102255.9059716763</v>
      </c>
      <c r="L297" s="195">
        <v>127500</v>
      </c>
      <c r="M297" s="197">
        <v>0.80200710566</v>
      </c>
      <c r="N297" s="197">
        <v>5.5774556250999998</v>
      </c>
      <c r="O297" s="192" t="s">
        <v>71</v>
      </c>
      <c r="P297" s="198">
        <v>0.1468397387</v>
      </c>
      <c r="Q297" s="199"/>
      <c r="R297" s="125"/>
    </row>
    <row r="298" spans="2:18" x14ac:dyDescent="0.25">
      <c r="B298" s="98" t="s">
        <v>68</v>
      </c>
      <c r="C298" s="192" t="s">
        <v>202</v>
      </c>
      <c r="D298" s="193" t="s">
        <v>226</v>
      </c>
      <c r="E298" s="192" t="s">
        <v>226</v>
      </c>
      <c r="F298" s="194">
        <v>44424.721342592595</v>
      </c>
      <c r="G298" s="194">
        <v>44974</v>
      </c>
      <c r="H298" s="192" t="s">
        <v>158</v>
      </c>
      <c r="I298" s="195">
        <v>104897.26</v>
      </c>
      <c r="J298" s="196">
        <v>100000</v>
      </c>
      <c r="K298" s="195">
        <v>100399.8035040675</v>
      </c>
      <c r="L298" s="195">
        <v>104897.26</v>
      </c>
      <c r="M298" s="197">
        <v>0.95712512895099999</v>
      </c>
      <c r="N298" s="197">
        <v>3.2897431353000002</v>
      </c>
      <c r="O298" s="192" t="s">
        <v>71</v>
      </c>
      <c r="P298" s="198">
        <v>0.14417437089999999</v>
      </c>
      <c r="Q298" s="199"/>
      <c r="R298" s="125"/>
    </row>
    <row r="299" spans="2:18" x14ac:dyDescent="0.25">
      <c r="B299" s="98" t="s">
        <v>68</v>
      </c>
      <c r="C299" s="192" t="s">
        <v>202</v>
      </c>
      <c r="D299" s="193" t="s">
        <v>226</v>
      </c>
      <c r="E299" s="192" t="s">
        <v>226</v>
      </c>
      <c r="F299" s="194">
        <v>44421.710474537038</v>
      </c>
      <c r="G299" s="194">
        <v>44971</v>
      </c>
      <c r="H299" s="192" t="s">
        <v>158</v>
      </c>
      <c r="I299" s="195">
        <v>104897.26</v>
      </c>
      <c r="J299" s="196">
        <v>100000</v>
      </c>
      <c r="K299" s="195">
        <v>100444.2551271945</v>
      </c>
      <c r="L299" s="195">
        <v>104897.26</v>
      </c>
      <c r="M299" s="197">
        <v>0.95754889238499996</v>
      </c>
      <c r="N299" s="197">
        <v>3.2897500971000002</v>
      </c>
      <c r="O299" s="192" t="s">
        <v>71</v>
      </c>
      <c r="P299" s="198">
        <v>0.1442382035</v>
      </c>
      <c r="Q299" s="199"/>
      <c r="R299" s="125"/>
    </row>
    <row r="300" spans="2:18" x14ac:dyDescent="0.25">
      <c r="B300" s="106" t="s">
        <v>68</v>
      </c>
      <c r="C300" s="200" t="s">
        <v>202</v>
      </c>
      <c r="D300" s="200" t="s">
        <v>226</v>
      </c>
      <c r="E300" s="200" t="s">
        <v>226</v>
      </c>
      <c r="F300" s="200">
        <v>44321.715370370373</v>
      </c>
      <c r="G300" s="200">
        <v>46146</v>
      </c>
      <c r="H300" s="200" t="s">
        <v>158</v>
      </c>
      <c r="I300" s="201">
        <v>127515.07</v>
      </c>
      <c r="J300" s="202">
        <v>100014.87</v>
      </c>
      <c r="K300" s="203">
        <v>102256.14022499519</v>
      </c>
      <c r="L300" s="201">
        <v>127515.07</v>
      </c>
      <c r="M300" s="199">
        <v>0.80191415983199998</v>
      </c>
      <c r="N300" s="199">
        <v>5.5774838807</v>
      </c>
      <c r="O300" s="199" t="s">
        <v>71</v>
      </c>
      <c r="P300" s="204">
        <v>0.14684007509999999</v>
      </c>
      <c r="Q300" s="205"/>
      <c r="R300" s="125"/>
    </row>
    <row r="301" spans="2:18" x14ac:dyDescent="0.25">
      <c r="B301" s="98" t="s">
        <v>68</v>
      </c>
      <c r="C301" s="192" t="s">
        <v>202</v>
      </c>
      <c r="D301" s="193" t="s">
        <v>226</v>
      </c>
      <c r="E301" s="192" t="s">
        <v>226</v>
      </c>
      <c r="F301" s="194">
        <v>44418.623379629629</v>
      </c>
      <c r="G301" s="194">
        <v>44967</v>
      </c>
      <c r="H301" s="192" t="s">
        <v>158</v>
      </c>
      <c r="I301" s="195">
        <v>104897.26</v>
      </c>
      <c r="J301" s="196">
        <v>100009</v>
      </c>
      <c r="K301" s="195">
        <v>100462.2230668027</v>
      </c>
      <c r="L301" s="195">
        <v>104897.26</v>
      </c>
      <c r="M301" s="197">
        <v>0.95772018322300001</v>
      </c>
      <c r="N301" s="197">
        <v>3.2896508362999999</v>
      </c>
      <c r="O301" s="192" t="s">
        <v>71</v>
      </c>
      <c r="P301" s="198">
        <v>0.14426400549999999</v>
      </c>
      <c r="Q301" s="199"/>
      <c r="R301" s="125"/>
    </row>
    <row r="302" spans="2:18" x14ac:dyDescent="0.25">
      <c r="B302" s="98" t="s">
        <v>68</v>
      </c>
      <c r="C302" s="192" t="s">
        <v>202</v>
      </c>
      <c r="D302" s="193" t="s">
        <v>226</v>
      </c>
      <c r="E302" s="192" t="s">
        <v>226</v>
      </c>
      <c r="F302" s="194">
        <v>44291.637060185189</v>
      </c>
      <c r="G302" s="194">
        <v>46111</v>
      </c>
      <c r="H302" s="192" t="s">
        <v>158</v>
      </c>
      <c r="I302" s="195">
        <v>127500</v>
      </c>
      <c r="J302" s="196">
        <v>100074.86</v>
      </c>
      <c r="K302" s="195">
        <v>100045.453023803</v>
      </c>
      <c r="L302" s="195">
        <v>127500</v>
      </c>
      <c r="M302" s="197">
        <v>0.78467021979499996</v>
      </c>
      <c r="N302" s="197">
        <v>5.6153438478000002</v>
      </c>
      <c r="O302" s="192" t="s">
        <v>71</v>
      </c>
      <c r="P302" s="198">
        <v>0.14366552269999999</v>
      </c>
      <c r="Q302" s="199"/>
      <c r="R302" s="125"/>
    </row>
    <row r="303" spans="2:18" x14ac:dyDescent="0.25">
      <c r="B303" s="98" t="s">
        <v>98</v>
      </c>
      <c r="C303" s="192" t="s">
        <v>202</v>
      </c>
      <c r="D303" s="193" t="s">
        <v>226</v>
      </c>
      <c r="E303" s="192" t="s">
        <v>226</v>
      </c>
      <c r="F303" s="194">
        <v>44375.688784722224</v>
      </c>
      <c r="G303" s="194">
        <v>46659</v>
      </c>
      <c r="H303" s="192" t="s">
        <v>158</v>
      </c>
      <c r="I303" s="195">
        <v>20851.27</v>
      </c>
      <c r="J303" s="196">
        <v>15219.45</v>
      </c>
      <c r="K303" s="195">
        <v>15003.9124766103</v>
      </c>
      <c r="L303" s="195">
        <v>20851.27</v>
      </c>
      <c r="M303" s="197">
        <v>0.71956827937099999</v>
      </c>
      <c r="N303" s="197">
        <v>6.0878059267999998</v>
      </c>
      <c r="O303" s="192" t="s">
        <v>71</v>
      </c>
      <c r="P303" s="198">
        <v>2.1545656100000001E-2</v>
      </c>
      <c r="Q303" s="199"/>
      <c r="R303" s="125"/>
    </row>
    <row r="304" spans="2:18" x14ac:dyDescent="0.25">
      <c r="B304" s="98" t="s">
        <v>68</v>
      </c>
      <c r="C304" s="192" t="s">
        <v>202</v>
      </c>
      <c r="D304" s="193" t="s">
        <v>226</v>
      </c>
      <c r="E304" s="192" t="s">
        <v>226</v>
      </c>
      <c r="F304" s="194">
        <v>44622.544270833336</v>
      </c>
      <c r="G304" s="194">
        <v>44967</v>
      </c>
      <c r="H304" s="192" t="s">
        <v>158</v>
      </c>
      <c r="I304" s="195">
        <v>103276.72</v>
      </c>
      <c r="J304" s="196">
        <v>100204.06</v>
      </c>
      <c r="K304" s="195">
        <v>100462.0819574505</v>
      </c>
      <c r="L304" s="195">
        <v>103276.72</v>
      </c>
      <c r="M304" s="197">
        <v>0.97274663600300004</v>
      </c>
      <c r="N304" s="197">
        <v>3.2898208119999999</v>
      </c>
      <c r="O304" s="192" t="s">
        <v>71</v>
      </c>
      <c r="P304" s="198">
        <v>0.14426380289999999</v>
      </c>
      <c r="Q304" s="199"/>
      <c r="R304" s="125"/>
    </row>
    <row r="305" spans="2:18" x14ac:dyDescent="0.25">
      <c r="B305" s="98" t="s">
        <v>68</v>
      </c>
      <c r="C305" s="192" t="s">
        <v>202</v>
      </c>
      <c r="D305" s="193" t="s">
        <v>226</v>
      </c>
      <c r="E305" s="192" t="s">
        <v>226</v>
      </c>
      <c r="F305" s="194">
        <v>44326.701412037037</v>
      </c>
      <c r="G305" s="194">
        <v>46153</v>
      </c>
      <c r="H305" s="192" t="s">
        <v>158</v>
      </c>
      <c r="I305" s="195">
        <v>127530.14</v>
      </c>
      <c r="J305" s="196">
        <v>100000</v>
      </c>
      <c r="K305" s="195">
        <v>104886.1419019421</v>
      </c>
      <c r="L305" s="195">
        <v>127530.14</v>
      </c>
      <c r="M305" s="197">
        <v>0.82244198823900005</v>
      </c>
      <c r="N305" s="197">
        <v>5.5037829295999998</v>
      </c>
      <c r="O305" s="192" t="s">
        <v>71</v>
      </c>
      <c r="P305" s="198">
        <v>0.15061676409999999</v>
      </c>
      <c r="Q305" s="199"/>
      <c r="R305" s="125"/>
    </row>
    <row r="306" spans="2:18" x14ac:dyDescent="0.25">
      <c r="B306" s="106" t="s">
        <v>68</v>
      </c>
      <c r="C306" s="200" t="s">
        <v>202</v>
      </c>
      <c r="D306" s="200" t="s">
        <v>226</v>
      </c>
      <c r="E306" s="200" t="s">
        <v>226</v>
      </c>
      <c r="F306" s="200">
        <v>44462.525729166664</v>
      </c>
      <c r="G306" s="200">
        <v>45412</v>
      </c>
      <c r="H306" s="200" t="s">
        <v>158</v>
      </c>
      <c r="I306" s="201">
        <v>27756.16</v>
      </c>
      <c r="J306" s="202">
        <v>24847.63</v>
      </c>
      <c r="K306" s="203">
        <v>24930.251045585199</v>
      </c>
      <c r="L306" s="201">
        <v>27756.16</v>
      </c>
      <c r="M306" s="199">
        <v>0.89818804350400006</v>
      </c>
      <c r="N306" s="199">
        <v>4.5765057577999997</v>
      </c>
      <c r="O306" s="199" t="s">
        <v>71</v>
      </c>
      <c r="P306" s="204">
        <v>3.5799903299999998E-2</v>
      </c>
      <c r="Q306" s="205"/>
      <c r="R306" s="130"/>
    </row>
    <row r="307" spans="2:18" x14ac:dyDescent="0.25">
      <c r="B307" s="98" t="s">
        <v>68</v>
      </c>
      <c r="C307" s="192" t="s">
        <v>202</v>
      </c>
      <c r="D307" s="193" t="s">
        <v>226</v>
      </c>
      <c r="E307" s="192" t="s">
        <v>226</v>
      </c>
      <c r="F307" s="194">
        <v>44321.736087962963</v>
      </c>
      <c r="G307" s="194">
        <v>46146</v>
      </c>
      <c r="H307" s="192" t="s">
        <v>158</v>
      </c>
      <c r="I307" s="195">
        <v>127500</v>
      </c>
      <c r="J307" s="196">
        <v>100000</v>
      </c>
      <c r="K307" s="195">
        <v>102255.9059716763</v>
      </c>
      <c r="L307" s="195">
        <v>127500</v>
      </c>
      <c r="M307" s="197">
        <v>0.80200710566</v>
      </c>
      <c r="N307" s="197">
        <v>5.5774556250999998</v>
      </c>
      <c r="O307" s="192" t="s">
        <v>71</v>
      </c>
      <c r="P307" s="198">
        <v>0.1468397387</v>
      </c>
      <c r="Q307" s="199"/>
      <c r="R307" s="125"/>
    </row>
    <row r="308" spans="2:18" x14ac:dyDescent="0.25">
      <c r="B308" s="98" t="s">
        <v>68</v>
      </c>
      <c r="C308" s="192" t="s">
        <v>202</v>
      </c>
      <c r="D308" s="193" t="s">
        <v>226</v>
      </c>
      <c r="E308" s="192" t="s">
        <v>226</v>
      </c>
      <c r="F308" s="194">
        <v>44424.721273148149</v>
      </c>
      <c r="G308" s="194">
        <v>44974</v>
      </c>
      <c r="H308" s="192" t="s">
        <v>158</v>
      </c>
      <c r="I308" s="195">
        <v>104897.26</v>
      </c>
      <c r="J308" s="196">
        <v>100000</v>
      </c>
      <c r="K308" s="195">
        <v>100399.8035040675</v>
      </c>
      <c r="L308" s="195">
        <v>104897.26</v>
      </c>
      <c r="M308" s="197">
        <v>0.95712512895099999</v>
      </c>
      <c r="N308" s="197">
        <v>3.2897431353000002</v>
      </c>
      <c r="O308" s="192" t="s">
        <v>71</v>
      </c>
      <c r="P308" s="198">
        <v>0.14417437089999999</v>
      </c>
      <c r="Q308" s="199"/>
      <c r="R308" s="125"/>
    </row>
    <row r="309" spans="2:18" x14ac:dyDescent="0.25">
      <c r="B309" s="98" t="s">
        <v>68</v>
      </c>
      <c r="C309" s="192" t="s">
        <v>202</v>
      </c>
      <c r="D309" s="193" t="s">
        <v>226</v>
      </c>
      <c r="E309" s="192" t="s">
        <v>226</v>
      </c>
      <c r="F309" s="194">
        <v>44531.626932870371</v>
      </c>
      <c r="G309" s="194">
        <v>46097</v>
      </c>
      <c r="H309" s="192" t="s">
        <v>158</v>
      </c>
      <c r="I309" s="195">
        <v>31196.91</v>
      </c>
      <c r="J309" s="196">
        <v>25298.25</v>
      </c>
      <c r="K309" s="195">
        <v>25079.530935514002</v>
      </c>
      <c r="L309" s="195">
        <v>31196.91</v>
      </c>
      <c r="M309" s="197">
        <v>0.80391073781099998</v>
      </c>
      <c r="N309" s="197">
        <v>5.6144809181999999</v>
      </c>
      <c r="O309" s="192" t="s">
        <v>71</v>
      </c>
      <c r="P309" s="198">
        <v>3.6014269600000003E-2</v>
      </c>
      <c r="Q309" s="199"/>
      <c r="R309" s="125"/>
    </row>
    <row r="310" spans="2:18" x14ac:dyDescent="0.25">
      <c r="B310" s="98" t="s">
        <v>68</v>
      </c>
      <c r="C310" s="192" t="s">
        <v>202</v>
      </c>
      <c r="D310" s="193" t="s">
        <v>226</v>
      </c>
      <c r="E310" s="192" t="s">
        <v>226</v>
      </c>
      <c r="F310" s="194">
        <v>44418.624178240738</v>
      </c>
      <c r="G310" s="194">
        <v>44967</v>
      </c>
      <c r="H310" s="192" t="s">
        <v>158</v>
      </c>
      <c r="I310" s="195">
        <v>104897.26</v>
      </c>
      <c r="J310" s="196">
        <v>100009</v>
      </c>
      <c r="K310" s="195">
        <v>100462.2230668027</v>
      </c>
      <c r="L310" s="195">
        <v>104897.26</v>
      </c>
      <c r="M310" s="197">
        <v>0.95772018322300001</v>
      </c>
      <c r="N310" s="197">
        <v>3.2896508362999999</v>
      </c>
      <c r="O310" s="192" t="s">
        <v>71</v>
      </c>
      <c r="P310" s="198">
        <v>0.14426400549999999</v>
      </c>
      <c r="Q310" s="199"/>
      <c r="R310" s="125"/>
    </row>
    <row r="311" spans="2:18" x14ac:dyDescent="0.25">
      <c r="B311" s="98" t="s">
        <v>68</v>
      </c>
      <c r="C311" s="192" t="s">
        <v>202</v>
      </c>
      <c r="D311" s="193" t="s">
        <v>226</v>
      </c>
      <c r="E311" s="192" t="s">
        <v>226</v>
      </c>
      <c r="F311" s="194">
        <v>44321.711388888885</v>
      </c>
      <c r="G311" s="194">
        <v>46146</v>
      </c>
      <c r="H311" s="192" t="s">
        <v>158</v>
      </c>
      <c r="I311" s="195">
        <v>127515.07</v>
      </c>
      <c r="J311" s="196">
        <v>100014.87</v>
      </c>
      <c r="K311" s="195">
        <v>102256.14022499519</v>
      </c>
      <c r="L311" s="195">
        <v>127515.07</v>
      </c>
      <c r="M311" s="197">
        <v>0.80191415983199998</v>
      </c>
      <c r="N311" s="197">
        <v>5.5774838807</v>
      </c>
      <c r="O311" s="192" t="s">
        <v>71</v>
      </c>
      <c r="P311" s="198">
        <v>0.14684007509999999</v>
      </c>
      <c r="Q311" s="199"/>
      <c r="R311" s="130"/>
    </row>
    <row r="312" spans="2:18" x14ac:dyDescent="0.25">
      <c r="B312" s="98" t="s">
        <v>68</v>
      </c>
      <c r="C312" s="192" t="s">
        <v>202</v>
      </c>
      <c r="D312" s="193" t="s">
        <v>226</v>
      </c>
      <c r="E312" s="192" t="s">
        <v>226</v>
      </c>
      <c r="F312" s="194">
        <v>44378.683437500003</v>
      </c>
      <c r="G312" s="194">
        <v>46146</v>
      </c>
      <c r="H312" s="192" t="s">
        <v>158</v>
      </c>
      <c r="I312" s="195">
        <v>127515.07</v>
      </c>
      <c r="J312" s="196">
        <v>100873.79</v>
      </c>
      <c r="K312" s="195">
        <v>102262.6942220666</v>
      </c>
      <c r="L312" s="195">
        <v>127515.07</v>
      </c>
      <c r="M312" s="197">
        <v>0.80196555765599997</v>
      </c>
      <c r="N312" s="197">
        <v>5.5756249999999996</v>
      </c>
      <c r="O312" s="192" t="s">
        <v>71</v>
      </c>
      <c r="P312" s="198">
        <v>0.1468494866</v>
      </c>
      <c r="Q312" s="199"/>
      <c r="R312" s="125"/>
    </row>
    <row r="313" spans="2:18" x14ac:dyDescent="0.25">
      <c r="B313" s="98"/>
      <c r="C313" s="192" t="s">
        <v>203</v>
      </c>
      <c r="D313" s="193"/>
      <c r="E313" s="192"/>
      <c r="F313" s="194"/>
      <c r="G313" s="194"/>
      <c r="H313" s="192"/>
      <c r="I313" s="195">
        <v>7454978.0799999982</v>
      </c>
      <c r="J313" s="196">
        <v>6258144.8200000012</v>
      </c>
      <c r="K313" s="195">
        <v>6324474.4769129921</v>
      </c>
      <c r="L313" s="195">
        <v>7454978.0799999982</v>
      </c>
      <c r="M313" s="197"/>
      <c r="N313" s="197"/>
      <c r="O313" s="192"/>
      <c r="P313" s="198">
        <v>9.0819612883000005</v>
      </c>
      <c r="Q313" s="199"/>
      <c r="R313" s="125"/>
    </row>
    <row r="314" spans="2:18" x14ac:dyDescent="0.25">
      <c r="B314" s="98" t="s">
        <v>195</v>
      </c>
      <c r="C314" s="192" t="s">
        <v>204</v>
      </c>
      <c r="D314" s="193" t="s">
        <v>226</v>
      </c>
      <c r="E314" s="192" t="s">
        <v>226</v>
      </c>
      <c r="F314" s="194">
        <v>44645.587094907409</v>
      </c>
      <c r="G314" s="194">
        <v>47588</v>
      </c>
      <c r="H314" s="192" t="s">
        <v>158</v>
      </c>
      <c r="I314" s="195">
        <v>51125.68</v>
      </c>
      <c r="J314" s="196">
        <v>32419.49</v>
      </c>
      <c r="K314" s="195">
        <v>32457.807763442801</v>
      </c>
      <c r="L314" s="195">
        <v>51125.68</v>
      </c>
      <c r="M314" s="197">
        <v>0.63486310135000001</v>
      </c>
      <c r="N314" s="197">
        <v>7.4489866014999997</v>
      </c>
      <c r="O314" s="192" t="s">
        <v>71</v>
      </c>
      <c r="P314" s="198">
        <v>4.6609493799999999E-2</v>
      </c>
      <c r="Q314" s="199"/>
      <c r="R314" s="125"/>
    </row>
    <row r="315" spans="2:18" x14ac:dyDescent="0.25">
      <c r="B315" s="98" t="s">
        <v>195</v>
      </c>
      <c r="C315" s="192" t="s">
        <v>204</v>
      </c>
      <c r="D315" s="193" t="s">
        <v>226</v>
      </c>
      <c r="E315" s="192" t="s">
        <v>226</v>
      </c>
      <c r="F315" s="194">
        <v>44529.641724537039</v>
      </c>
      <c r="G315" s="194">
        <v>48026</v>
      </c>
      <c r="H315" s="192" t="s">
        <v>158</v>
      </c>
      <c r="I315" s="195">
        <v>1852272.48</v>
      </c>
      <c r="J315" s="196">
        <v>1083414.6599999999</v>
      </c>
      <c r="K315" s="195">
        <v>1070260.1954079121</v>
      </c>
      <c r="L315" s="195">
        <v>1852272.48</v>
      </c>
      <c r="M315" s="197">
        <v>0.57780926238700003</v>
      </c>
      <c r="N315" s="197">
        <v>7.7129909928</v>
      </c>
      <c r="O315" s="192" t="s">
        <v>71</v>
      </c>
      <c r="P315" s="198">
        <v>1.5368963381</v>
      </c>
      <c r="Q315" s="199"/>
      <c r="R315" s="125"/>
    </row>
    <row r="316" spans="2:18" x14ac:dyDescent="0.25">
      <c r="B316" s="98" t="s">
        <v>195</v>
      </c>
      <c r="C316" s="192" t="s">
        <v>204</v>
      </c>
      <c r="D316" s="193" t="s">
        <v>226</v>
      </c>
      <c r="E316" s="192" t="s">
        <v>226</v>
      </c>
      <c r="F316" s="194">
        <v>44601.643993055557</v>
      </c>
      <c r="G316" s="194">
        <v>46678</v>
      </c>
      <c r="H316" s="192" t="s">
        <v>158</v>
      </c>
      <c r="I316" s="195">
        <v>69408.58</v>
      </c>
      <c r="J316" s="196">
        <v>50203.41</v>
      </c>
      <c r="K316" s="195">
        <v>50665.856524874704</v>
      </c>
      <c r="L316" s="195">
        <v>69408.58</v>
      </c>
      <c r="M316" s="197">
        <v>0.72996532308899997</v>
      </c>
      <c r="N316" s="197">
        <v>6.9222185015999997</v>
      </c>
      <c r="O316" s="192" t="s">
        <v>71</v>
      </c>
      <c r="P316" s="198">
        <v>7.27562977E-2</v>
      </c>
      <c r="Q316" s="199"/>
      <c r="R316" s="125"/>
    </row>
    <row r="317" spans="2:18" x14ac:dyDescent="0.25">
      <c r="B317" s="98" t="s">
        <v>195</v>
      </c>
      <c r="C317" s="192" t="s">
        <v>204</v>
      </c>
      <c r="D317" s="193" t="s">
        <v>226</v>
      </c>
      <c r="E317" s="192" t="s">
        <v>226</v>
      </c>
      <c r="F317" s="194">
        <v>44650.490729166668</v>
      </c>
      <c r="G317" s="194">
        <v>46202</v>
      </c>
      <c r="H317" s="192" t="s">
        <v>158</v>
      </c>
      <c r="I317" s="195">
        <v>1276383.58</v>
      </c>
      <c r="J317" s="196">
        <v>1000000.01</v>
      </c>
      <c r="K317" s="195">
        <v>1000176.6857727164</v>
      </c>
      <c r="L317" s="195">
        <v>1276383.58</v>
      </c>
      <c r="M317" s="197">
        <v>0.78360196843999996</v>
      </c>
      <c r="N317" s="197">
        <v>6.6601376378000001</v>
      </c>
      <c r="O317" s="192" t="s">
        <v>71</v>
      </c>
      <c r="P317" s="198">
        <v>1.4362562416</v>
      </c>
      <c r="Q317" s="199"/>
      <c r="R317" s="125"/>
    </row>
    <row r="318" spans="2:18" x14ac:dyDescent="0.25">
      <c r="B318" s="98" t="s">
        <v>195</v>
      </c>
      <c r="C318" s="192" t="s">
        <v>204</v>
      </c>
      <c r="D318" s="193" t="s">
        <v>226</v>
      </c>
      <c r="E318" s="192" t="s">
        <v>226</v>
      </c>
      <c r="F318" s="194">
        <v>44566.56659722222</v>
      </c>
      <c r="G318" s="194">
        <v>46931</v>
      </c>
      <c r="H318" s="192" t="s">
        <v>158</v>
      </c>
      <c r="I318" s="195">
        <v>1600394.52</v>
      </c>
      <c r="J318" s="196">
        <v>1101476.76</v>
      </c>
      <c r="K318" s="195">
        <v>1100220.2250608117</v>
      </c>
      <c r="L318" s="195">
        <v>1600394.52</v>
      </c>
      <c r="M318" s="197">
        <v>0.68746812820900005</v>
      </c>
      <c r="N318" s="197">
        <v>7.1857155279000002</v>
      </c>
      <c r="O318" s="192" t="s">
        <v>71</v>
      </c>
      <c r="P318" s="198">
        <v>1.5799190161000001</v>
      </c>
      <c r="Q318" s="199"/>
      <c r="R318" s="125"/>
    </row>
    <row r="319" spans="2:18" x14ac:dyDescent="0.25">
      <c r="B319" s="98" t="s">
        <v>195</v>
      </c>
      <c r="C319" s="192" t="s">
        <v>204</v>
      </c>
      <c r="D319" s="193" t="s">
        <v>226</v>
      </c>
      <c r="E319" s="192" t="s">
        <v>226</v>
      </c>
      <c r="F319" s="194">
        <v>44635.537326388891</v>
      </c>
      <c r="G319" s="194">
        <v>48026</v>
      </c>
      <c r="H319" s="192" t="s">
        <v>158</v>
      </c>
      <c r="I319" s="195">
        <v>342479.57</v>
      </c>
      <c r="J319" s="196">
        <v>203123.25</v>
      </c>
      <c r="K319" s="195">
        <v>200045.55226697761</v>
      </c>
      <c r="L319" s="195">
        <v>342479.57</v>
      </c>
      <c r="M319" s="197">
        <v>0.58410944707400003</v>
      </c>
      <c r="N319" s="197">
        <v>7.7132445209</v>
      </c>
      <c r="O319" s="192" t="s">
        <v>71</v>
      </c>
      <c r="P319" s="198">
        <v>0.2872659172</v>
      </c>
      <c r="Q319" s="199"/>
      <c r="R319" s="125"/>
    </row>
    <row r="320" spans="2:18" x14ac:dyDescent="0.25">
      <c r="B320" s="98" t="s">
        <v>195</v>
      </c>
      <c r="C320" s="192" t="s">
        <v>204</v>
      </c>
      <c r="D320" s="193" t="s">
        <v>226</v>
      </c>
      <c r="E320" s="192" t="s">
        <v>226</v>
      </c>
      <c r="F320" s="194">
        <v>44376.636550925927</v>
      </c>
      <c r="G320" s="194">
        <v>48026</v>
      </c>
      <c r="H320" s="192" t="s">
        <v>158</v>
      </c>
      <c r="I320" s="195">
        <v>1891750.04</v>
      </c>
      <c r="J320" s="196">
        <v>1080999.99</v>
      </c>
      <c r="K320" s="195">
        <v>1081220.9056974321</v>
      </c>
      <c r="L320" s="195">
        <v>1891750.04</v>
      </c>
      <c r="M320" s="197">
        <v>0.57154533254200002</v>
      </c>
      <c r="N320" s="197">
        <v>7.7136121154000001</v>
      </c>
      <c r="O320" s="192" t="s">
        <v>71</v>
      </c>
      <c r="P320" s="198">
        <v>1.5526359457000001</v>
      </c>
      <c r="Q320" s="199"/>
      <c r="R320" s="125"/>
    </row>
    <row r="321" spans="2:18" x14ac:dyDescent="0.25">
      <c r="B321" s="98" t="s">
        <v>195</v>
      </c>
      <c r="C321" s="192" t="s">
        <v>204</v>
      </c>
      <c r="D321" s="193" t="s">
        <v>226</v>
      </c>
      <c r="E321" s="192" t="s">
        <v>226</v>
      </c>
      <c r="F321" s="194">
        <v>44572.403969907406</v>
      </c>
      <c r="G321" s="194">
        <v>48026</v>
      </c>
      <c r="H321" s="192" t="s">
        <v>158</v>
      </c>
      <c r="I321" s="195">
        <v>856198.78</v>
      </c>
      <c r="J321" s="196">
        <v>501335.65</v>
      </c>
      <c r="K321" s="195">
        <v>500112.15706644749</v>
      </c>
      <c r="L321" s="195">
        <v>856198.78</v>
      </c>
      <c r="M321" s="197">
        <v>0.58410753290999995</v>
      </c>
      <c r="N321" s="197">
        <v>7.7132964141000002</v>
      </c>
      <c r="O321" s="192" t="s">
        <v>71</v>
      </c>
      <c r="P321" s="198">
        <v>0.71816231799999997</v>
      </c>
      <c r="Q321" s="199"/>
      <c r="R321" s="125"/>
    </row>
    <row r="322" spans="2:18" x14ac:dyDescent="0.25">
      <c r="B322" s="98" t="s">
        <v>195</v>
      </c>
      <c r="C322" s="192" t="s">
        <v>204</v>
      </c>
      <c r="D322" s="193" t="s">
        <v>226</v>
      </c>
      <c r="E322" s="192" t="s">
        <v>226</v>
      </c>
      <c r="F322" s="194">
        <v>44644.553946759261</v>
      </c>
      <c r="G322" s="194">
        <v>45947</v>
      </c>
      <c r="H322" s="192" t="s">
        <v>158</v>
      </c>
      <c r="I322" s="195">
        <v>160452.01</v>
      </c>
      <c r="J322" s="196">
        <v>131446.93</v>
      </c>
      <c r="K322" s="195">
        <v>131603.29080901001</v>
      </c>
      <c r="L322" s="195">
        <v>160452.01</v>
      </c>
      <c r="M322" s="197">
        <v>0.820203441571</v>
      </c>
      <c r="N322" s="197">
        <v>6.3972254007</v>
      </c>
      <c r="O322" s="192" t="s">
        <v>71</v>
      </c>
      <c r="P322" s="198">
        <v>0.1889826573</v>
      </c>
      <c r="Q322" s="199"/>
      <c r="R322" s="125"/>
    </row>
    <row r="323" spans="2:18" x14ac:dyDescent="0.25">
      <c r="B323" s="98" t="s">
        <v>195</v>
      </c>
      <c r="C323" s="192" t="s">
        <v>204</v>
      </c>
      <c r="D323" s="193" t="s">
        <v>226</v>
      </c>
      <c r="E323" s="192" t="s">
        <v>226</v>
      </c>
      <c r="F323" s="194">
        <v>44376.652337962965</v>
      </c>
      <c r="G323" s="194">
        <v>46931</v>
      </c>
      <c r="H323" s="192" t="s">
        <v>158</v>
      </c>
      <c r="I323" s="195">
        <v>2234999.94</v>
      </c>
      <c r="J323" s="196">
        <v>1500000.02</v>
      </c>
      <c r="K323" s="195">
        <v>1500285.9942069033</v>
      </c>
      <c r="L323" s="195">
        <v>2234999.94</v>
      </c>
      <c r="M323" s="197">
        <v>0.67126891923200005</v>
      </c>
      <c r="N323" s="197">
        <v>7.1859149816999999</v>
      </c>
      <c r="O323" s="192" t="s">
        <v>71</v>
      </c>
      <c r="P323" s="198">
        <v>2.1544144690000002</v>
      </c>
      <c r="Q323" s="199"/>
      <c r="R323" s="125"/>
    </row>
    <row r="324" spans="2:18" x14ac:dyDescent="0.25">
      <c r="B324" s="98" t="s">
        <v>195</v>
      </c>
      <c r="C324" s="192" t="s">
        <v>204</v>
      </c>
      <c r="D324" s="193" t="s">
        <v>226</v>
      </c>
      <c r="E324" s="192" t="s">
        <v>226</v>
      </c>
      <c r="F324" s="194">
        <v>44586.424513888887</v>
      </c>
      <c r="G324" s="194">
        <v>46931</v>
      </c>
      <c r="H324" s="192" t="s">
        <v>158</v>
      </c>
      <c r="I324" s="195">
        <v>221145.37</v>
      </c>
      <c r="J324" s="196">
        <v>152787.07999999999</v>
      </c>
      <c r="K324" s="195">
        <v>152033.49883672531</v>
      </c>
      <c r="L324" s="195">
        <v>221145.37</v>
      </c>
      <c r="M324" s="197">
        <v>0.68748216992599998</v>
      </c>
      <c r="N324" s="197">
        <v>7.1852865039999996</v>
      </c>
      <c r="O324" s="192" t="s">
        <v>71</v>
      </c>
      <c r="P324" s="198">
        <v>0.21832048749999999</v>
      </c>
      <c r="Q324" s="199"/>
      <c r="R324" s="125"/>
    </row>
    <row r="325" spans="2:18" x14ac:dyDescent="0.25">
      <c r="B325" s="98"/>
      <c r="C325" s="192" t="s">
        <v>205</v>
      </c>
      <c r="D325" s="193"/>
      <c r="E325" s="192"/>
      <c r="F325" s="194"/>
      <c r="G325" s="194"/>
      <c r="H325" s="192"/>
      <c r="I325" s="195">
        <v>10556610.549999999</v>
      </c>
      <c r="J325" s="196">
        <v>6837207.25</v>
      </c>
      <c r="K325" s="195">
        <v>6819082.1694132537</v>
      </c>
      <c r="L325" s="195">
        <v>10556610.549999999</v>
      </c>
      <c r="M325" s="197"/>
      <c r="N325" s="197"/>
      <c r="O325" s="192"/>
      <c r="P325" s="198">
        <v>9.7922191820000002</v>
      </c>
      <c r="Q325" s="199"/>
      <c r="R325" s="125"/>
    </row>
    <row r="326" spans="2:18" x14ac:dyDescent="0.25">
      <c r="B326" s="98" t="s">
        <v>68</v>
      </c>
      <c r="C326" s="192" t="s">
        <v>81</v>
      </c>
      <c r="D326" s="193" t="s">
        <v>69</v>
      </c>
      <c r="E326" s="192" t="s">
        <v>70</v>
      </c>
      <c r="F326" s="194">
        <v>44421.644884259258</v>
      </c>
      <c r="G326" s="194">
        <v>45141</v>
      </c>
      <c r="H326" s="192" t="s">
        <v>158</v>
      </c>
      <c r="I326" s="195">
        <v>105524</v>
      </c>
      <c r="J326" s="196">
        <v>100000</v>
      </c>
      <c r="K326" s="195">
        <v>100381.71309014469</v>
      </c>
      <c r="L326" s="195">
        <v>105524</v>
      </c>
      <c r="M326" s="197">
        <v>0.95126902970100002</v>
      </c>
      <c r="N326" s="197">
        <v>2.8202372624000001</v>
      </c>
      <c r="O326" s="192" t="s">
        <v>71</v>
      </c>
      <c r="P326" s="198">
        <v>0.14414839300000001</v>
      </c>
      <c r="Q326" s="199"/>
      <c r="R326" s="125"/>
    </row>
    <row r="327" spans="2:18" x14ac:dyDescent="0.25">
      <c r="B327" s="98" t="s">
        <v>68</v>
      </c>
      <c r="C327" s="192" t="s">
        <v>81</v>
      </c>
      <c r="D327" s="193" t="s">
        <v>69</v>
      </c>
      <c r="E327" s="192" t="s">
        <v>70</v>
      </c>
      <c r="F327" s="194">
        <v>44350.670937499999</v>
      </c>
      <c r="G327" s="194">
        <v>45448</v>
      </c>
      <c r="H327" s="192" t="s">
        <v>158</v>
      </c>
      <c r="I327" s="195">
        <v>275572</v>
      </c>
      <c r="J327" s="196">
        <v>250000</v>
      </c>
      <c r="K327" s="195">
        <v>252739.91779841029</v>
      </c>
      <c r="L327" s="195">
        <v>275572</v>
      </c>
      <c r="M327" s="197">
        <v>0.91714658164999996</v>
      </c>
      <c r="N327" s="197">
        <v>3.4291089013999998</v>
      </c>
      <c r="O327" s="192" t="s">
        <v>71</v>
      </c>
      <c r="P327" s="198">
        <v>0.36293515900000001</v>
      </c>
      <c r="Q327" s="199"/>
      <c r="R327" s="125"/>
    </row>
    <row r="328" spans="2:18" x14ac:dyDescent="0.25">
      <c r="B328" s="98" t="s">
        <v>68</v>
      </c>
      <c r="C328" s="192" t="s">
        <v>81</v>
      </c>
      <c r="D328" s="193" t="s">
        <v>69</v>
      </c>
      <c r="E328" s="192" t="s">
        <v>70</v>
      </c>
      <c r="F328" s="194">
        <v>44424.674861111111</v>
      </c>
      <c r="G328" s="194">
        <v>45145</v>
      </c>
      <c r="H328" s="192" t="s">
        <v>158</v>
      </c>
      <c r="I328" s="195">
        <v>105532</v>
      </c>
      <c r="J328" s="196">
        <v>100000</v>
      </c>
      <c r="K328" s="195">
        <v>100356.8982830907</v>
      </c>
      <c r="L328" s="195">
        <v>105532</v>
      </c>
      <c r="M328" s="197">
        <v>0.95096177730999998</v>
      </c>
      <c r="N328" s="197">
        <v>2.8204600652999998</v>
      </c>
      <c r="O328" s="192" t="s">
        <v>71</v>
      </c>
      <c r="P328" s="198">
        <v>0.1441127589</v>
      </c>
      <c r="Q328" s="199"/>
      <c r="R328" s="125"/>
    </row>
    <row r="329" spans="2:18" x14ac:dyDescent="0.25">
      <c r="B329" s="98" t="s">
        <v>68</v>
      </c>
      <c r="C329" s="192" t="s">
        <v>81</v>
      </c>
      <c r="D329" s="193" t="s">
        <v>69</v>
      </c>
      <c r="E329" s="192" t="s">
        <v>70</v>
      </c>
      <c r="F329" s="194">
        <v>44350.665659722225</v>
      </c>
      <c r="G329" s="194">
        <v>45448</v>
      </c>
      <c r="H329" s="192" t="s">
        <v>158</v>
      </c>
      <c r="I329" s="195">
        <v>110230</v>
      </c>
      <c r="J329" s="196">
        <v>100000</v>
      </c>
      <c r="K329" s="195">
        <v>101096.0952491785</v>
      </c>
      <c r="L329" s="195">
        <v>110230</v>
      </c>
      <c r="M329" s="197">
        <v>0.91713775967699995</v>
      </c>
      <c r="N329" s="197">
        <v>3.4295146011000002</v>
      </c>
      <c r="O329" s="192" t="s">
        <v>71</v>
      </c>
      <c r="P329" s="198">
        <v>0.1451742476</v>
      </c>
      <c r="Q329" s="199"/>
      <c r="R329" s="125"/>
    </row>
    <row r="330" spans="2:18" x14ac:dyDescent="0.25">
      <c r="B330" s="98" t="s">
        <v>68</v>
      </c>
      <c r="C330" s="192" t="s">
        <v>81</v>
      </c>
      <c r="D330" s="193" t="s">
        <v>69</v>
      </c>
      <c r="E330" s="192" t="s">
        <v>70</v>
      </c>
      <c r="F330" s="194">
        <v>44424.674687500003</v>
      </c>
      <c r="G330" s="194">
        <v>45145</v>
      </c>
      <c r="H330" s="192" t="s">
        <v>158</v>
      </c>
      <c r="I330" s="195">
        <v>105532</v>
      </c>
      <c r="J330" s="196">
        <v>100000</v>
      </c>
      <c r="K330" s="195">
        <v>100356.8982830907</v>
      </c>
      <c r="L330" s="195">
        <v>105532</v>
      </c>
      <c r="M330" s="197">
        <v>0.95096177730999998</v>
      </c>
      <c r="N330" s="197">
        <v>2.8204600652999998</v>
      </c>
      <c r="O330" s="192" t="s">
        <v>71</v>
      </c>
      <c r="P330" s="198">
        <v>0.1441127589</v>
      </c>
      <c r="Q330" s="199"/>
      <c r="R330" s="125"/>
    </row>
    <row r="331" spans="2:18" x14ac:dyDescent="0.25">
      <c r="B331" s="98" t="s">
        <v>68</v>
      </c>
      <c r="C331" s="192" t="s">
        <v>81</v>
      </c>
      <c r="D331" s="193" t="s">
        <v>69</v>
      </c>
      <c r="E331" s="192" t="s">
        <v>70</v>
      </c>
      <c r="F331" s="194">
        <v>44421.644942129627</v>
      </c>
      <c r="G331" s="194">
        <v>45141</v>
      </c>
      <c r="H331" s="192" t="s">
        <v>158</v>
      </c>
      <c r="I331" s="195">
        <v>105524</v>
      </c>
      <c r="J331" s="196">
        <v>100000</v>
      </c>
      <c r="K331" s="195">
        <v>100381.71309014469</v>
      </c>
      <c r="L331" s="195">
        <v>105524</v>
      </c>
      <c r="M331" s="197">
        <v>0.95126902970100002</v>
      </c>
      <c r="N331" s="197">
        <v>2.8202372624000001</v>
      </c>
      <c r="O331" s="192" t="s">
        <v>71</v>
      </c>
      <c r="P331" s="198">
        <v>0.14414839300000001</v>
      </c>
      <c r="Q331" s="199"/>
      <c r="R331" s="125"/>
    </row>
    <row r="332" spans="2:18" x14ac:dyDescent="0.25">
      <c r="B332" s="98" t="s">
        <v>68</v>
      </c>
      <c r="C332" s="192" t="s">
        <v>81</v>
      </c>
      <c r="D332" s="193" t="s">
        <v>69</v>
      </c>
      <c r="E332" s="192" t="s">
        <v>70</v>
      </c>
      <c r="F332" s="194">
        <v>44421.644826388889</v>
      </c>
      <c r="G332" s="194">
        <v>45141</v>
      </c>
      <c r="H332" s="192" t="s">
        <v>158</v>
      </c>
      <c r="I332" s="195">
        <v>105524</v>
      </c>
      <c r="J332" s="196">
        <v>100000</v>
      </c>
      <c r="K332" s="195">
        <v>100381.71309014469</v>
      </c>
      <c r="L332" s="195">
        <v>105524</v>
      </c>
      <c r="M332" s="197">
        <v>0.95126902970100002</v>
      </c>
      <c r="N332" s="197">
        <v>2.8202372624000001</v>
      </c>
      <c r="O332" s="192" t="s">
        <v>71</v>
      </c>
      <c r="P332" s="198">
        <v>0.14414839300000001</v>
      </c>
      <c r="Q332" s="199"/>
      <c r="R332" s="125"/>
    </row>
    <row r="333" spans="2:18" x14ac:dyDescent="0.25">
      <c r="B333" s="98" t="s">
        <v>68</v>
      </c>
      <c r="C333" s="192" t="s">
        <v>81</v>
      </c>
      <c r="D333" s="193" t="s">
        <v>69</v>
      </c>
      <c r="E333" s="192" t="s">
        <v>70</v>
      </c>
      <c r="F333" s="194">
        <v>44350.666770833333</v>
      </c>
      <c r="G333" s="194">
        <v>45448</v>
      </c>
      <c r="H333" s="192" t="s">
        <v>158</v>
      </c>
      <c r="I333" s="195">
        <v>110230</v>
      </c>
      <c r="J333" s="196">
        <v>100000</v>
      </c>
      <c r="K333" s="195">
        <v>101096.0952491785</v>
      </c>
      <c r="L333" s="195">
        <v>110230</v>
      </c>
      <c r="M333" s="197">
        <v>0.91713775967699995</v>
      </c>
      <c r="N333" s="197">
        <v>3.4295146011000002</v>
      </c>
      <c r="O333" s="192" t="s">
        <v>71</v>
      </c>
      <c r="P333" s="198">
        <v>0.1451742476</v>
      </c>
      <c r="Q333" s="199"/>
      <c r="R333" s="125"/>
    </row>
    <row r="334" spans="2:18" x14ac:dyDescent="0.25">
      <c r="B334" s="98" t="s">
        <v>68</v>
      </c>
      <c r="C334" s="192" t="s">
        <v>81</v>
      </c>
      <c r="D334" s="193" t="s">
        <v>69</v>
      </c>
      <c r="E334" s="192" t="s">
        <v>70</v>
      </c>
      <c r="F334" s="194">
        <v>44424.674722222226</v>
      </c>
      <c r="G334" s="194">
        <v>45145</v>
      </c>
      <c r="H334" s="192" t="s">
        <v>158</v>
      </c>
      <c r="I334" s="195">
        <v>105532</v>
      </c>
      <c r="J334" s="196">
        <v>100000</v>
      </c>
      <c r="K334" s="195">
        <v>100356.8982830907</v>
      </c>
      <c r="L334" s="195">
        <v>105532</v>
      </c>
      <c r="M334" s="197">
        <v>0.95096177730999998</v>
      </c>
      <c r="N334" s="197">
        <v>2.8204600652999998</v>
      </c>
      <c r="O334" s="192" t="s">
        <v>71</v>
      </c>
      <c r="P334" s="198">
        <v>0.1441127589</v>
      </c>
      <c r="Q334" s="199"/>
      <c r="R334" s="125"/>
    </row>
    <row r="335" spans="2:18" x14ac:dyDescent="0.25">
      <c r="B335" s="98" t="s">
        <v>68</v>
      </c>
      <c r="C335" s="192" t="s">
        <v>81</v>
      </c>
      <c r="D335" s="193" t="s">
        <v>69</v>
      </c>
      <c r="E335" s="192" t="s">
        <v>70</v>
      </c>
      <c r="F335" s="194">
        <v>44350.664224537039</v>
      </c>
      <c r="G335" s="194">
        <v>45448</v>
      </c>
      <c r="H335" s="192" t="s">
        <v>158</v>
      </c>
      <c r="I335" s="195">
        <v>110230</v>
      </c>
      <c r="J335" s="196">
        <v>100000</v>
      </c>
      <c r="K335" s="195">
        <v>101096.0952491785</v>
      </c>
      <c r="L335" s="195">
        <v>110230</v>
      </c>
      <c r="M335" s="197">
        <v>0.91713775967699995</v>
      </c>
      <c r="N335" s="197">
        <v>3.4295146011000002</v>
      </c>
      <c r="O335" s="192" t="s">
        <v>71</v>
      </c>
      <c r="P335" s="198">
        <v>0.1451742476</v>
      </c>
      <c r="Q335" s="199"/>
      <c r="R335" s="125"/>
    </row>
    <row r="336" spans="2:18" x14ac:dyDescent="0.25">
      <c r="B336" s="98" t="s">
        <v>68</v>
      </c>
      <c r="C336" s="192" t="s">
        <v>81</v>
      </c>
      <c r="D336" s="193" t="s">
        <v>69</v>
      </c>
      <c r="E336" s="192" t="s">
        <v>70</v>
      </c>
      <c r="F336" s="194">
        <v>44421.644999999997</v>
      </c>
      <c r="G336" s="194">
        <v>45141</v>
      </c>
      <c r="H336" s="192" t="s">
        <v>158</v>
      </c>
      <c r="I336" s="195">
        <v>105524</v>
      </c>
      <c r="J336" s="196">
        <v>100000</v>
      </c>
      <c r="K336" s="195">
        <v>100381.71309014469</v>
      </c>
      <c r="L336" s="195">
        <v>105524</v>
      </c>
      <c r="M336" s="197">
        <v>0.95126902970100002</v>
      </c>
      <c r="N336" s="197">
        <v>2.8202372624000001</v>
      </c>
      <c r="O336" s="192" t="s">
        <v>71</v>
      </c>
      <c r="P336" s="198">
        <v>0.14414839300000001</v>
      </c>
      <c r="Q336" s="199"/>
      <c r="R336" s="125"/>
    </row>
    <row r="337" spans="2:18" x14ac:dyDescent="0.25">
      <c r="B337" s="98" t="s">
        <v>68</v>
      </c>
      <c r="C337" s="192" t="s">
        <v>81</v>
      </c>
      <c r="D337" s="193" t="s">
        <v>69</v>
      </c>
      <c r="E337" s="192" t="s">
        <v>70</v>
      </c>
      <c r="F337" s="194">
        <v>44421.644907407404</v>
      </c>
      <c r="G337" s="194">
        <v>45141</v>
      </c>
      <c r="H337" s="192" t="s">
        <v>158</v>
      </c>
      <c r="I337" s="195">
        <v>105524</v>
      </c>
      <c r="J337" s="196">
        <v>100000</v>
      </c>
      <c r="K337" s="195">
        <v>100381.71309014469</v>
      </c>
      <c r="L337" s="195">
        <v>105524</v>
      </c>
      <c r="M337" s="197">
        <v>0.95126902970100002</v>
      </c>
      <c r="N337" s="197">
        <v>2.8202372624000001</v>
      </c>
      <c r="O337" s="192" t="s">
        <v>71</v>
      </c>
      <c r="P337" s="198">
        <v>0.14414839300000001</v>
      </c>
      <c r="Q337" s="199"/>
      <c r="R337" s="125"/>
    </row>
    <row r="338" spans="2:18" x14ac:dyDescent="0.25">
      <c r="B338" s="98" t="s">
        <v>68</v>
      </c>
      <c r="C338" s="192" t="s">
        <v>81</v>
      </c>
      <c r="D338" s="193" t="s">
        <v>69</v>
      </c>
      <c r="E338" s="192" t="s">
        <v>70</v>
      </c>
      <c r="F338" s="194">
        <v>44350.671238425923</v>
      </c>
      <c r="G338" s="194">
        <v>45448</v>
      </c>
      <c r="H338" s="192" t="s">
        <v>158</v>
      </c>
      <c r="I338" s="195">
        <v>275572</v>
      </c>
      <c r="J338" s="196">
        <v>250000</v>
      </c>
      <c r="K338" s="195">
        <v>252739.91779841029</v>
      </c>
      <c r="L338" s="195">
        <v>275572</v>
      </c>
      <c r="M338" s="197">
        <v>0.91714658164999996</v>
      </c>
      <c r="N338" s="197">
        <v>3.4291089013999998</v>
      </c>
      <c r="O338" s="192" t="s">
        <v>71</v>
      </c>
      <c r="P338" s="198">
        <v>0.36293515900000001</v>
      </c>
      <c r="Q338" s="199"/>
      <c r="R338" s="125"/>
    </row>
    <row r="339" spans="2:18" x14ac:dyDescent="0.25">
      <c r="B339" s="98" t="s">
        <v>68</v>
      </c>
      <c r="C339" s="192" t="s">
        <v>81</v>
      </c>
      <c r="D339" s="193" t="s">
        <v>69</v>
      </c>
      <c r="E339" s="192" t="s">
        <v>70</v>
      </c>
      <c r="F339" s="194">
        <v>44424.674872685187</v>
      </c>
      <c r="G339" s="194">
        <v>45145</v>
      </c>
      <c r="H339" s="192" t="s">
        <v>158</v>
      </c>
      <c r="I339" s="195">
        <v>105532</v>
      </c>
      <c r="J339" s="196">
        <v>100000</v>
      </c>
      <c r="K339" s="195">
        <v>100356.8982830907</v>
      </c>
      <c r="L339" s="195">
        <v>105532</v>
      </c>
      <c r="M339" s="197">
        <v>0.95096177730999998</v>
      </c>
      <c r="N339" s="197">
        <v>2.8204600652999998</v>
      </c>
      <c r="O339" s="192" t="s">
        <v>71</v>
      </c>
      <c r="P339" s="198">
        <v>0.1441127589</v>
      </c>
      <c r="Q339" s="199"/>
      <c r="R339" s="125"/>
    </row>
    <row r="340" spans="2:18" x14ac:dyDescent="0.25">
      <c r="B340" s="98" t="s">
        <v>68</v>
      </c>
      <c r="C340" s="192" t="s">
        <v>81</v>
      </c>
      <c r="D340" s="193" t="s">
        <v>69</v>
      </c>
      <c r="E340" s="192" t="s">
        <v>70</v>
      </c>
      <c r="F340" s="194">
        <v>44350.665972222225</v>
      </c>
      <c r="G340" s="194">
        <v>45448</v>
      </c>
      <c r="H340" s="192" t="s">
        <v>158</v>
      </c>
      <c r="I340" s="195">
        <v>110230</v>
      </c>
      <c r="J340" s="196">
        <v>100000</v>
      </c>
      <c r="K340" s="195">
        <v>101096.0952491785</v>
      </c>
      <c r="L340" s="195">
        <v>110230</v>
      </c>
      <c r="M340" s="197">
        <v>0.91713775967699995</v>
      </c>
      <c r="N340" s="197">
        <v>3.4295146011000002</v>
      </c>
      <c r="O340" s="192" t="s">
        <v>71</v>
      </c>
      <c r="P340" s="198">
        <v>0.1451742476</v>
      </c>
      <c r="Q340" s="199"/>
      <c r="R340" s="125"/>
    </row>
    <row r="341" spans="2:18" x14ac:dyDescent="0.25">
      <c r="B341" s="98" t="s">
        <v>68</v>
      </c>
      <c r="C341" s="192" t="s">
        <v>81</v>
      </c>
      <c r="D341" s="193" t="s">
        <v>69</v>
      </c>
      <c r="E341" s="192" t="s">
        <v>70</v>
      </c>
      <c r="F341" s="194">
        <v>44424.674699074072</v>
      </c>
      <c r="G341" s="194">
        <v>45145</v>
      </c>
      <c r="H341" s="192" t="s">
        <v>158</v>
      </c>
      <c r="I341" s="195">
        <v>105532</v>
      </c>
      <c r="J341" s="196">
        <v>100000</v>
      </c>
      <c r="K341" s="195">
        <v>100356.8982830907</v>
      </c>
      <c r="L341" s="195">
        <v>105532</v>
      </c>
      <c r="M341" s="197">
        <v>0.95096177730999998</v>
      </c>
      <c r="N341" s="197">
        <v>2.8204600652999998</v>
      </c>
      <c r="O341" s="192" t="s">
        <v>71</v>
      </c>
      <c r="P341" s="198">
        <v>0.1441127589</v>
      </c>
      <c r="Q341" s="199"/>
      <c r="R341" s="125"/>
    </row>
    <row r="342" spans="2:18" x14ac:dyDescent="0.25">
      <c r="B342" s="98" t="s">
        <v>68</v>
      </c>
      <c r="C342" s="192" t="s">
        <v>81</v>
      </c>
      <c r="D342" s="193" t="s">
        <v>69</v>
      </c>
      <c r="E342" s="192" t="s">
        <v>70</v>
      </c>
      <c r="F342" s="194">
        <v>44421.644953703704</v>
      </c>
      <c r="G342" s="194">
        <v>45141</v>
      </c>
      <c r="H342" s="192" t="s">
        <v>158</v>
      </c>
      <c r="I342" s="195">
        <v>105524</v>
      </c>
      <c r="J342" s="196">
        <v>100000</v>
      </c>
      <c r="K342" s="195">
        <v>100381.71309014469</v>
      </c>
      <c r="L342" s="195">
        <v>105524</v>
      </c>
      <c r="M342" s="197">
        <v>0.95126902970100002</v>
      </c>
      <c r="N342" s="197">
        <v>2.8202372624000001</v>
      </c>
      <c r="O342" s="192" t="s">
        <v>71</v>
      </c>
      <c r="P342" s="198">
        <v>0.14414839300000001</v>
      </c>
      <c r="Q342" s="199"/>
      <c r="R342" s="125"/>
    </row>
    <row r="343" spans="2:18" x14ac:dyDescent="0.25">
      <c r="B343" s="98" t="s">
        <v>68</v>
      </c>
      <c r="C343" s="192" t="s">
        <v>81</v>
      </c>
      <c r="D343" s="193" t="s">
        <v>69</v>
      </c>
      <c r="E343" s="192" t="s">
        <v>70</v>
      </c>
      <c r="F343" s="194">
        <v>44421.644849537035</v>
      </c>
      <c r="G343" s="194">
        <v>45141</v>
      </c>
      <c r="H343" s="192" t="s">
        <v>158</v>
      </c>
      <c r="I343" s="195">
        <v>105524</v>
      </c>
      <c r="J343" s="196">
        <v>100000</v>
      </c>
      <c r="K343" s="195">
        <v>100381.71309014469</v>
      </c>
      <c r="L343" s="195">
        <v>105524</v>
      </c>
      <c r="M343" s="197">
        <v>0.95126902970100002</v>
      </c>
      <c r="N343" s="197">
        <v>2.8202372624000001</v>
      </c>
      <c r="O343" s="192" t="s">
        <v>71</v>
      </c>
      <c r="P343" s="198">
        <v>0.14414839300000001</v>
      </c>
      <c r="Q343" s="199"/>
      <c r="R343" s="125"/>
    </row>
    <row r="344" spans="2:18" x14ac:dyDescent="0.25">
      <c r="B344" s="98" t="s">
        <v>68</v>
      </c>
      <c r="C344" s="192" t="s">
        <v>81</v>
      </c>
      <c r="D344" s="193" t="s">
        <v>69</v>
      </c>
      <c r="E344" s="192" t="s">
        <v>70</v>
      </c>
      <c r="F344" s="194">
        <v>44350.669583333336</v>
      </c>
      <c r="G344" s="194">
        <v>45448</v>
      </c>
      <c r="H344" s="192" t="s">
        <v>158</v>
      </c>
      <c r="I344" s="195">
        <v>275572</v>
      </c>
      <c r="J344" s="196">
        <v>250000</v>
      </c>
      <c r="K344" s="195">
        <v>252739.91779841029</v>
      </c>
      <c r="L344" s="195">
        <v>275572</v>
      </c>
      <c r="M344" s="197">
        <v>0.91714658164999996</v>
      </c>
      <c r="N344" s="197">
        <v>3.4291089013999998</v>
      </c>
      <c r="O344" s="192" t="s">
        <v>71</v>
      </c>
      <c r="P344" s="198">
        <v>0.36293515900000001</v>
      </c>
      <c r="Q344" s="199"/>
      <c r="R344" s="125"/>
    </row>
    <row r="345" spans="2:18" x14ac:dyDescent="0.25">
      <c r="B345" s="98" t="s">
        <v>68</v>
      </c>
      <c r="C345" s="192" t="s">
        <v>81</v>
      </c>
      <c r="D345" s="193" t="s">
        <v>69</v>
      </c>
      <c r="E345" s="192" t="s">
        <v>70</v>
      </c>
      <c r="F345" s="194">
        <v>44424.674733796295</v>
      </c>
      <c r="G345" s="194">
        <v>45145</v>
      </c>
      <c r="H345" s="192" t="s">
        <v>158</v>
      </c>
      <c r="I345" s="195">
        <v>105532</v>
      </c>
      <c r="J345" s="196">
        <v>100000</v>
      </c>
      <c r="K345" s="195">
        <v>100356.8982830907</v>
      </c>
      <c r="L345" s="195">
        <v>105532</v>
      </c>
      <c r="M345" s="197">
        <v>0.95096177730999998</v>
      </c>
      <c r="N345" s="197">
        <v>2.8204600652999998</v>
      </c>
      <c r="O345" s="192" t="s">
        <v>71</v>
      </c>
      <c r="P345" s="198">
        <v>0.1441127589</v>
      </c>
      <c r="Q345" s="199"/>
      <c r="R345" s="125"/>
    </row>
    <row r="346" spans="2:18" x14ac:dyDescent="0.25">
      <c r="B346" s="106" t="s">
        <v>68</v>
      </c>
      <c r="C346" s="200" t="s">
        <v>81</v>
      </c>
      <c r="D346" s="200" t="s">
        <v>69</v>
      </c>
      <c r="E346" s="200" t="s">
        <v>70</v>
      </c>
      <c r="F346" s="200">
        <v>44350.664861111109</v>
      </c>
      <c r="G346" s="200">
        <v>45448</v>
      </c>
      <c r="H346" s="200" t="s">
        <v>158</v>
      </c>
      <c r="I346" s="201">
        <v>110230</v>
      </c>
      <c r="J346" s="202">
        <v>100000</v>
      </c>
      <c r="K346" s="203">
        <v>101096.0952491785</v>
      </c>
      <c r="L346" s="201">
        <v>110230</v>
      </c>
      <c r="M346" s="199">
        <v>0.91713775967699995</v>
      </c>
      <c r="N346" s="199">
        <v>3.4295146011000002</v>
      </c>
      <c r="O346" s="199" t="s">
        <v>71</v>
      </c>
      <c r="P346" s="204">
        <v>0.1451742476</v>
      </c>
      <c r="Q346" s="205"/>
      <c r="R346" s="125"/>
    </row>
    <row r="347" spans="2:18" x14ac:dyDescent="0.25">
      <c r="B347" s="98" t="s">
        <v>68</v>
      </c>
      <c r="C347" s="192" t="s">
        <v>81</v>
      </c>
      <c r="D347" s="193" t="s">
        <v>69</v>
      </c>
      <c r="E347" s="192" t="s">
        <v>70</v>
      </c>
      <c r="F347" s="194">
        <v>44421.645162037035</v>
      </c>
      <c r="G347" s="194">
        <v>45141</v>
      </c>
      <c r="H347" s="192" t="s">
        <v>158</v>
      </c>
      <c r="I347" s="195">
        <v>105524</v>
      </c>
      <c r="J347" s="196">
        <v>100000</v>
      </c>
      <c r="K347" s="195">
        <v>100381.71309014469</v>
      </c>
      <c r="L347" s="195">
        <v>105524</v>
      </c>
      <c r="M347" s="197">
        <v>0.95126902970100002</v>
      </c>
      <c r="N347" s="197">
        <v>2.8202372624000001</v>
      </c>
      <c r="O347" s="192" t="s">
        <v>71</v>
      </c>
      <c r="P347" s="198">
        <v>0.14414839300000001</v>
      </c>
      <c r="Q347" s="199"/>
      <c r="R347" s="125"/>
    </row>
    <row r="348" spans="2:18" x14ac:dyDescent="0.25">
      <c r="B348" s="98" t="s">
        <v>68</v>
      </c>
      <c r="C348" s="192" t="s">
        <v>81</v>
      </c>
      <c r="D348" s="193" t="s">
        <v>69</v>
      </c>
      <c r="E348" s="192" t="s">
        <v>70</v>
      </c>
      <c r="F348" s="194">
        <v>44421.644918981481</v>
      </c>
      <c r="G348" s="194">
        <v>45141</v>
      </c>
      <c r="H348" s="192" t="s">
        <v>158</v>
      </c>
      <c r="I348" s="195">
        <v>105524</v>
      </c>
      <c r="J348" s="196">
        <v>100000</v>
      </c>
      <c r="K348" s="195">
        <v>100381.71309014469</v>
      </c>
      <c r="L348" s="195">
        <v>105524</v>
      </c>
      <c r="M348" s="197">
        <v>0.95126902970100002</v>
      </c>
      <c r="N348" s="197">
        <v>2.8202372624000001</v>
      </c>
      <c r="O348" s="192" t="s">
        <v>71</v>
      </c>
      <c r="P348" s="198">
        <v>0.14414839300000001</v>
      </c>
      <c r="Q348" s="199"/>
      <c r="R348" s="125"/>
    </row>
    <row r="349" spans="2:18" x14ac:dyDescent="0.25">
      <c r="B349" s="98" t="s">
        <v>68</v>
      </c>
      <c r="C349" s="192" t="s">
        <v>81</v>
      </c>
      <c r="D349" s="193" t="s">
        <v>69</v>
      </c>
      <c r="E349" s="192" t="s">
        <v>70</v>
      </c>
      <c r="F349" s="194">
        <v>44421.644548611112</v>
      </c>
      <c r="G349" s="194">
        <v>45141</v>
      </c>
      <c r="H349" s="192" t="s">
        <v>158</v>
      </c>
      <c r="I349" s="195">
        <v>105524</v>
      </c>
      <c r="J349" s="196">
        <v>100000</v>
      </c>
      <c r="K349" s="195">
        <v>100381.71309014469</v>
      </c>
      <c r="L349" s="195">
        <v>105524</v>
      </c>
      <c r="M349" s="197">
        <v>0.95126902970100002</v>
      </c>
      <c r="N349" s="197">
        <v>2.8202372624000001</v>
      </c>
      <c r="O349" s="192" t="s">
        <v>71</v>
      </c>
      <c r="P349" s="198">
        <v>0.14414839300000001</v>
      </c>
      <c r="Q349" s="199"/>
      <c r="R349" s="125"/>
    </row>
    <row r="350" spans="2:18" x14ac:dyDescent="0.25">
      <c r="B350" s="98" t="s">
        <v>68</v>
      </c>
      <c r="C350" s="192" t="s">
        <v>81</v>
      </c>
      <c r="D350" s="193" t="s">
        <v>69</v>
      </c>
      <c r="E350" s="192" t="s">
        <v>70</v>
      </c>
      <c r="F350" s="194">
        <v>44350.666273148148</v>
      </c>
      <c r="G350" s="194">
        <v>45448</v>
      </c>
      <c r="H350" s="192" t="s">
        <v>158</v>
      </c>
      <c r="I350" s="195">
        <v>110230</v>
      </c>
      <c r="J350" s="196">
        <v>100000</v>
      </c>
      <c r="K350" s="195">
        <v>101096.0952491785</v>
      </c>
      <c r="L350" s="195">
        <v>110230</v>
      </c>
      <c r="M350" s="197">
        <v>0.91713775967699995</v>
      </c>
      <c r="N350" s="197">
        <v>3.4295146011000002</v>
      </c>
      <c r="O350" s="192" t="s">
        <v>71</v>
      </c>
      <c r="P350" s="198">
        <v>0.1451742476</v>
      </c>
      <c r="Q350" s="199"/>
      <c r="R350" s="125"/>
    </row>
    <row r="351" spans="2:18" x14ac:dyDescent="0.25">
      <c r="B351" s="98" t="s">
        <v>68</v>
      </c>
      <c r="C351" s="192" t="s">
        <v>81</v>
      </c>
      <c r="D351" s="193" t="s">
        <v>69</v>
      </c>
      <c r="E351" s="192" t="s">
        <v>70</v>
      </c>
      <c r="F351" s="194">
        <v>44424.674710648149</v>
      </c>
      <c r="G351" s="194">
        <v>45145</v>
      </c>
      <c r="H351" s="192" t="s">
        <v>158</v>
      </c>
      <c r="I351" s="195">
        <v>105532</v>
      </c>
      <c r="J351" s="196">
        <v>100000</v>
      </c>
      <c r="K351" s="195">
        <v>100356.8982830907</v>
      </c>
      <c r="L351" s="195">
        <v>105532</v>
      </c>
      <c r="M351" s="197">
        <v>0.95096177730999998</v>
      </c>
      <c r="N351" s="197">
        <v>2.8204600652999998</v>
      </c>
      <c r="O351" s="192" t="s">
        <v>71</v>
      </c>
      <c r="P351" s="198">
        <v>0.1441127589</v>
      </c>
      <c r="Q351" s="199"/>
      <c r="R351" s="125"/>
    </row>
    <row r="352" spans="2:18" x14ac:dyDescent="0.25">
      <c r="B352" s="98" t="s">
        <v>68</v>
      </c>
      <c r="C352" s="192" t="s">
        <v>81</v>
      </c>
      <c r="D352" s="193" t="s">
        <v>69</v>
      </c>
      <c r="E352" s="192" t="s">
        <v>70</v>
      </c>
      <c r="F352" s="194">
        <v>44350.661041666666</v>
      </c>
      <c r="G352" s="194">
        <v>45448</v>
      </c>
      <c r="H352" s="192" t="s">
        <v>158</v>
      </c>
      <c r="I352" s="195">
        <v>110230</v>
      </c>
      <c r="J352" s="196">
        <v>100000</v>
      </c>
      <c r="K352" s="195">
        <v>101096.0952491785</v>
      </c>
      <c r="L352" s="195">
        <v>110230</v>
      </c>
      <c r="M352" s="197">
        <v>0.91713775967699995</v>
      </c>
      <c r="N352" s="197">
        <v>3.4295146011000002</v>
      </c>
      <c r="O352" s="192" t="s">
        <v>71</v>
      </c>
      <c r="P352" s="198">
        <v>0.1451742476</v>
      </c>
      <c r="Q352" s="199"/>
      <c r="R352" s="125"/>
    </row>
    <row r="353" spans="2:18" x14ac:dyDescent="0.25">
      <c r="B353" s="98" t="s">
        <v>68</v>
      </c>
      <c r="C353" s="192" t="s">
        <v>81</v>
      </c>
      <c r="D353" s="193" t="s">
        <v>69</v>
      </c>
      <c r="E353" s="192" t="s">
        <v>70</v>
      </c>
      <c r="F353" s="194">
        <v>44421.644965277781</v>
      </c>
      <c r="G353" s="194">
        <v>45141</v>
      </c>
      <c r="H353" s="192" t="s">
        <v>158</v>
      </c>
      <c r="I353" s="195">
        <v>105524</v>
      </c>
      <c r="J353" s="196">
        <v>100000</v>
      </c>
      <c r="K353" s="195">
        <v>100381.71309014469</v>
      </c>
      <c r="L353" s="195">
        <v>105524</v>
      </c>
      <c r="M353" s="197">
        <v>0.95126902970100002</v>
      </c>
      <c r="N353" s="197">
        <v>2.8202372624000001</v>
      </c>
      <c r="O353" s="192" t="s">
        <v>71</v>
      </c>
      <c r="P353" s="198">
        <v>0.14414839300000001</v>
      </c>
      <c r="Q353" s="199"/>
      <c r="R353" s="125"/>
    </row>
    <row r="354" spans="2:18" x14ac:dyDescent="0.25">
      <c r="B354" s="98" t="s">
        <v>68</v>
      </c>
      <c r="C354" s="192" t="s">
        <v>81</v>
      </c>
      <c r="D354" s="193" t="s">
        <v>69</v>
      </c>
      <c r="E354" s="192" t="s">
        <v>70</v>
      </c>
      <c r="F354" s="194">
        <v>44421.644872685189</v>
      </c>
      <c r="G354" s="194">
        <v>45141</v>
      </c>
      <c r="H354" s="192" t="s">
        <v>158</v>
      </c>
      <c r="I354" s="195">
        <v>105524</v>
      </c>
      <c r="J354" s="196">
        <v>100000</v>
      </c>
      <c r="K354" s="195">
        <v>100381.71309014469</v>
      </c>
      <c r="L354" s="195">
        <v>105524</v>
      </c>
      <c r="M354" s="197">
        <v>0.95126902970100002</v>
      </c>
      <c r="N354" s="197">
        <v>2.8202372624000001</v>
      </c>
      <c r="O354" s="192" t="s">
        <v>71</v>
      </c>
      <c r="P354" s="198">
        <v>0.14414839300000001</v>
      </c>
      <c r="Q354" s="199"/>
      <c r="R354" s="125"/>
    </row>
    <row r="355" spans="2:18" x14ac:dyDescent="0.25">
      <c r="B355" s="98" t="s">
        <v>68</v>
      </c>
      <c r="C355" s="192" t="s">
        <v>81</v>
      </c>
      <c r="D355" s="193" t="s">
        <v>69</v>
      </c>
      <c r="E355" s="192" t="s">
        <v>70</v>
      </c>
      <c r="F355" s="194">
        <v>44350.670624999999</v>
      </c>
      <c r="G355" s="194">
        <v>45448</v>
      </c>
      <c r="H355" s="192" t="s">
        <v>158</v>
      </c>
      <c r="I355" s="195">
        <v>275572</v>
      </c>
      <c r="J355" s="196">
        <v>250000</v>
      </c>
      <c r="K355" s="195">
        <v>252739.91779841029</v>
      </c>
      <c r="L355" s="195">
        <v>275572</v>
      </c>
      <c r="M355" s="197">
        <v>0.91714658164999996</v>
      </c>
      <c r="N355" s="197">
        <v>3.4291089013999998</v>
      </c>
      <c r="O355" s="192" t="s">
        <v>71</v>
      </c>
      <c r="P355" s="198">
        <v>0.36293515900000001</v>
      </c>
      <c r="Q355" s="199"/>
      <c r="R355" s="125"/>
    </row>
    <row r="356" spans="2:18" x14ac:dyDescent="0.25">
      <c r="B356" s="98" t="s">
        <v>68</v>
      </c>
      <c r="C356" s="192" t="s">
        <v>81</v>
      </c>
      <c r="D356" s="193" t="s">
        <v>69</v>
      </c>
      <c r="E356" s="192" t="s">
        <v>70</v>
      </c>
      <c r="F356" s="194">
        <v>44424.674745370372</v>
      </c>
      <c r="G356" s="194">
        <v>45145</v>
      </c>
      <c r="H356" s="192" t="s">
        <v>158</v>
      </c>
      <c r="I356" s="195">
        <v>105532</v>
      </c>
      <c r="J356" s="196">
        <v>100000</v>
      </c>
      <c r="K356" s="195">
        <v>100356.8982830907</v>
      </c>
      <c r="L356" s="195">
        <v>105532</v>
      </c>
      <c r="M356" s="197">
        <v>0.95096177730999998</v>
      </c>
      <c r="N356" s="197">
        <v>2.8204600652999998</v>
      </c>
      <c r="O356" s="192" t="s">
        <v>71</v>
      </c>
      <c r="P356" s="198">
        <v>0.1441127589</v>
      </c>
      <c r="Q356" s="199"/>
      <c r="R356" s="125"/>
    </row>
    <row r="357" spans="2:18" x14ac:dyDescent="0.25">
      <c r="B357" s="98" t="s">
        <v>68</v>
      </c>
      <c r="C357" s="192" t="s">
        <v>81</v>
      </c>
      <c r="D357" s="193" t="s">
        <v>69</v>
      </c>
      <c r="E357" s="192" t="s">
        <v>70</v>
      </c>
      <c r="F357" s="194">
        <v>44350.665405092594</v>
      </c>
      <c r="G357" s="194">
        <v>45448</v>
      </c>
      <c r="H357" s="192" t="s">
        <v>158</v>
      </c>
      <c r="I357" s="195">
        <v>110230</v>
      </c>
      <c r="J357" s="196">
        <v>100000</v>
      </c>
      <c r="K357" s="195">
        <v>101096.0952491785</v>
      </c>
      <c r="L357" s="195">
        <v>110230</v>
      </c>
      <c r="M357" s="197">
        <v>0.91713775967699995</v>
      </c>
      <c r="N357" s="197">
        <v>3.4295146011000002</v>
      </c>
      <c r="O357" s="192" t="s">
        <v>71</v>
      </c>
      <c r="P357" s="198">
        <v>0.1451742476</v>
      </c>
      <c r="Q357" s="199"/>
      <c r="R357" s="125"/>
    </row>
    <row r="358" spans="2:18" x14ac:dyDescent="0.25">
      <c r="B358" s="98" t="s">
        <v>68</v>
      </c>
      <c r="C358" s="192" t="s">
        <v>81</v>
      </c>
      <c r="D358" s="193" t="s">
        <v>69</v>
      </c>
      <c r="E358" s="192" t="s">
        <v>70</v>
      </c>
      <c r="F358" s="194">
        <v>44424.668935185182</v>
      </c>
      <c r="G358" s="194">
        <v>45145</v>
      </c>
      <c r="H358" s="192" t="s">
        <v>158</v>
      </c>
      <c r="I358" s="195">
        <v>105532</v>
      </c>
      <c r="J358" s="196">
        <v>100000</v>
      </c>
      <c r="K358" s="195">
        <v>100356.8982830907</v>
      </c>
      <c r="L358" s="195">
        <v>105532</v>
      </c>
      <c r="M358" s="197">
        <v>0.95096177730999998</v>
      </c>
      <c r="N358" s="197">
        <v>2.8204600652999998</v>
      </c>
      <c r="O358" s="192" t="s">
        <v>71</v>
      </c>
      <c r="P358" s="198">
        <v>0.1441127589</v>
      </c>
      <c r="Q358" s="199"/>
      <c r="R358" s="125"/>
    </row>
    <row r="359" spans="2:18" x14ac:dyDescent="0.25">
      <c r="B359" s="98" t="s">
        <v>68</v>
      </c>
      <c r="C359" s="192" t="s">
        <v>81</v>
      </c>
      <c r="D359" s="193" t="s">
        <v>69</v>
      </c>
      <c r="E359" s="192" t="s">
        <v>70</v>
      </c>
      <c r="F359" s="194">
        <v>44421.644930555558</v>
      </c>
      <c r="G359" s="194">
        <v>45141</v>
      </c>
      <c r="H359" s="192" t="s">
        <v>158</v>
      </c>
      <c r="I359" s="195">
        <v>105524</v>
      </c>
      <c r="J359" s="196">
        <v>100000</v>
      </c>
      <c r="K359" s="195">
        <v>100381.71309014469</v>
      </c>
      <c r="L359" s="195">
        <v>105524</v>
      </c>
      <c r="M359" s="197">
        <v>0.95126902970100002</v>
      </c>
      <c r="N359" s="197">
        <v>2.8202372624000001</v>
      </c>
      <c r="O359" s="192" t="s">
        <v>71</v>
      </c>
      <c r="P359" s="198">
        <v>0.14414839300000001</v>
      </c>
      <c r="Q359" s="199"/>
      <c r="R359" s="125"/>
    </row>
    <row r="360" spans="2:18" x14ac:dyDescent="0.25">
      <c r="B360" s="98" t="s">
        <v>68</v>
      </c>
      <c r="C360" s="192" t="s">
        <v>81</v>
      </c>
      <c r="D360" s="193" t="s">
        <v>69</v>
      </c>
      <c r="E360" s="192" t="s">
        <v>70</v>
      </c>
      <c r="F360" s="194">
        <v>44421.644814814812</v>
      </c>
      <c r="G360" s="194">
        <v>45141</v>
      </c>
      <c r="H360" s="192" t="s">
        <v>158</v>
      </c>
      <c r="I360" s="195">
        <v>105524</v>
      </c>
      <c r="J360" s="196">
        <v>100000</v>
      </c>
      <c r="K360" s="195">
        <v>100381.71309014469</v>
      </c>
      <c r="L360" s="195">
        <v>105524</v>
      </c>
      <c r="M360" s="197">
        <v>0.95126902970100002</v>
      </c>
      <c r="N360" s="197">
        <v>2.8202372624000001</v>
      </c>
      <c r="O360" s="192" t="s">
        <v>71</v>
      </c>
      <c r="P360" s="198">
        <v>0.14414839300000001</v>
      </c>
      <c r="Q360" s="199"/>
      <c r="R360" s="125"/>
    </row>
    <row r="361" spans="2:18" x14ac:dyDescent="0.25">
      <c r="B361" s="98" t="s">
        <v>68</v>
      </c>
      <c r="C361" s="192" t="s">
        <v>81</v>
      </c>
      <c r="D361" s="193" t="s">
        <v>69</v>
      </c>
      <c r="E361" s="192" t="s">
        <v>70</v>
      </c>
      <c r="F361" s="194">
        <v>44350.666527777779</v>
      </c>
      <c r="G361" s="194">
        <v>45448</v>
      </c>
      <c r="H361" s="192" t="s">
        <v>158</v>
      </c>
      <c r="I361" s="195">
        <v>110230</v>
      </c>
      <c r="J361" s="196">
        <v>100000</v>
      </c>
      <c r="K361" s="195">
        <v>101096.0952491785</v>
      </c>
      <c r="L361" s="195">
        <v>110230</v>
      </c>
      <c r="M361" s="197">
        <v>0.91713775967699995</v>
      </c>
      <c r="N361" s="197">
        <v>3.4295146011000002</v>
      </c>
      <c r="O361" s="192" t="s">
        <v>71</v>
      </c>
      <c r="P361" s="198">
        <v>0.1451742476</v>
      </c>
      <c r="Q361" s="199"/>
      <c r="R361" s="125"/>
    </row>
    <row r="362" spans="2:18" x14ac:dyDescent="0.25">
      <c r="B362" s="98" t="s">
        <v>68</v>
      </c>
      <c r="C362" s="192" t="s">
        <v>81</v>
      </c>
      <c r="D362" s="193" t="s">
        <v>69</v>
      </c>
      <c r="E362" s="192" t="s">
        <v>70</v>
      </c>
      <c r="F362" s="194">
        <v>44424.674710648149</v>
      </c>
      <c r="G362" s="194">
        <v>45145</v>
      </c>
      <c r="H362" s="192" t="s">
        <v>158</v>
      </c>
      <c r="I362" s="195">
        <v>105532</v>
      </c>
      <c r="J362" s="196">
        <v>100000</v>
      </c>
      <c r="K362" s="195">
        <v>100356.8982830907</v>
      </c>
      <c r="L362" s="195">
        <v>105532</v>
      </c>
      <c r="M362" s="197">
        <v>0.95096177730999998</v>
      </c>
      <c r="N362" s="197">
        <v>2.8204600652999998</v>
      </c>
      <c r="O362" s="192" t="s">
        <v>71</v>
      </c>
      <c r="P362" s="198">
        <v>0.1441127589</v>
      </c>
      <c r="Q362" s="199"/>
      <c r="R362" s="125"/>
    </row>
    <row r="363" spans="2:18" x14ac:dyDescent="0.25">
      <c r="B363" s="98" t="s">
        <v>68</v>
      </c>
      <c r="C363" s="192" t="s">
        <v>81</v>
      </c>
      <c r="D363" s="193" t="s">
        <v>69</v>
      </c>
      <c r="E363" s="192" t="s">
        <v>70</v>
      </c>
      <c r="F363" s="194">
        <v>44350.662847222222</v>
      </c>
      <c r="G363" s="194">
        <v>45448</v>
      </c>
      <c r="H363" s="192" t="s">
        <v>158</v>
      </c>
      <c r="I363" s="195">
        <v>110230</v>
      </c>
      <c r="J363" s="196">
        <v>100000</v>
      </c>
      <c r="K363" s="195">
        <v>101096.0952491785</v>
      </c>
      <c r="L363" s="195">
        <v>110230</v>
      </c>
      <c r="M363" s="197">
        <v>0.91713775967699995</v>
      </c>
      <c r="N363" s="197">
        <v>3.4295146011000002</v>
      </c>
      <c r="O363" s="192" t="s">
        <v>71</v>
      </c>
      <c r="P363" s="198">
        <v>0.1451742476</v>
      </c>
      <c r="Q363" s="199"/>
      <c r="R363" s="125"/>
    </row>
    <row r="364" spans="2:18" x14ac:dyDescent="0.25">
      <c r="B364" s="98" t="s">
        <v>68</v>
      </c>
      <c r="C364" s="192" t="s">
        <v>81</v>
      </c>
      <c r="D364" s="193" t="s">
        <v>69</v>
      </c>
      <c r="E364" s="192" t="s">
        <v>70</v>
      </c>
      <c r="F364" s="194">
        <v>44421.644976851851</v>
      </c>
      <c r="G364" s="194">
        <v>45141</v>
      </c>
      <c r="H364" s="192" t="s">
        <v>158</v>
      </c>
      <c r="I364" s="195">
        <v>105524</v>
      </c>
      <c r="J364" s="196">
        <v>100000</v>
      </c>
      <c r="K364" s="195">
        <v>100381.71309014469</v>
      </c>
      <c r="L364" s="195">
        <v>105524</v>
      </c>
      <c r="M364" s="197">
        <v>0.95126902970100002</v>
      </c>
      <c r="N364" s="197">
        <v>2.8202372624000001</v>
      </c>
      <c r="O364" s="192" t="s">
        <v>71</v>
      </c>
      <c r="P364" s="198">
        <v>0.14414839300000001</v>
      </c>
      <c r="Q364" s="199"/>
      <c r="R364" s="125"/>
    </row>
    <row r="365" spans="2:18" x14ac:dyDescent="0.25">
      <c r="B365" s="98"/>
      <c r="C365" s="192" t="s">
        <v>82</v>
      </c>
      <c r="D365" s="193"/>
      <c r="E365" s="192"/>
      <c r="F365" s="194"/>
      <c r="G365" s="194"/>
      <c r="H365" s="192"/>
      <c r="I365" s="195">
        <v>4842768</v>
      </c>
      <c r="J365" s="196">
        <v>4500000</v>
      </c>
      <c r="K365" s="195">
        <v>4531215.3028685031</v>
      </c>
      <c r="L365" s="195">
        <v>4842768</v>
      </c>
      <c r="M365" s="197"/>
      <c r="N365" s="197"/>
      <c r="O365" s="192"/>
      <c r="P365" s="198">
        <v>6.5068365960000012</v>
      </c>
      <c r="Q365" s="199"/>
      <c r="R365" s="125"/>
    </row>
    <row r="366" spans="2:18" x14ac:dyDescent="0.25">
      <c r="B366" s="98" t="s">
        <v>68</v>
      </c>
      <c r="C366" s="192" t="s">
        <v>227</v>
      </c>
      <c r="D366" s="193" t="s">
        <v>226</v>
      </c>
      <c r="E366" s="192" t="s">
        <v>226</v>
      </c>
      <c r="F366" s="194">
        <v>44134.653622685182</v>
      </c>
      <c r="G366" s="194">
        <v>44676</v>
      </c>
      <c r="H366" s="192" t="s">
        <v>158</v>
      </c>
      <c r="I366" s="195">
        <v>105939.73</v>
      </c>
      <c r="J366" s="196">
        <v>100000</v>
      </c>
      <c r="K366" s="195">
        <v>100722.3005640878</v>
      </c>
      <c r="L366" s="195">
        <v>105939.73</v>
      </c>
      <c r="M366" s="197">
        <v>0.95075096532799996</v>
      </c>
      <c r="N366" s="197">
        <v>4.0606108110000001</v>
      </c>
      <c r="O366" s="192" t="s">
        <v>71</v>
      </c>
      <c r="P366" s="198">
        <v>0.1446374775</v>
      </c>
      <c r="Q366" s="199"/>
      <c r="R366" s="125"/>
    </row>
    <row r="367" spans="2:18" x14ac:dyDescent="0.25">
      <c r="B367" s="98" t="s">
        <v>68</v>
      </c>
      <c r="C367" s="192" t="s">
        <v>227</v>
      </c>
      <c r="D367" s="193" t="s">
        <v>226</v>
      </c>
      <c r="E367" s="192" t="s">
        <v>226</v>
      </c>
      <c r="F367" s="194">
        <v>44134.645879629628</v>
      </c>
      <c r="G367" s="194">
        <v>44676</v>
      </c>
      <c r="H367" s="192" t="s">
        <v>158</v>
      </c>
      <c r="I367" s="195">
        <v>105939.73</v>
      </c>
      <c r="J367" s="196">
        <v>100000</v>
      </c>
      <c r="K367" s="195">
        <v>100722.3005640878</v>
      </c>
      <c r="L367" s="195">
        <v>105939.73</v>
      </c>
      <c r="M367" s="197">
        <v>0.95075096532799996</v>
      </c>
      <c r="N367" s="197">
        <v>4.0606108110000001</v>
      </c>
      <c r="O367" s="192" t="s">
        <v>71</v>
      </c>
      <c r="P367" s="198">
        <v>0.1446374775</v>
      </c>
      <c r="Q367" s="199"/>
      <c r="R367" s="125"/>
    </row>
    <row r="368" spans="2:18" x14ac:dyDescent="0.25">
      <c r="B368" s="98" t="s">
        <v>68</v>
      </c>
      <c r="C368" s="192" t="s">
        <v>227</v>
      </c>
      <c r="D368" s="193" t="s">
        <v>226</v>
      </c>
      <c r="E368" s="192" t="s">
        <v>226</v>
      </c>
      <c r="F368" s="194">
        <v>44225.554131944446</v>
      </c>
      <c r="G368" s="194">
        <v>45320</v>
      </c>
      <c r="H368" s="192" t="s">
        <v>158</v>
      </c>
      <c r="I368" s="195">
        <v>28753.42</v>
      </c>
      <c r="J368" s="196">
        <v>25003.4</v>
      </c>
      <c r="K368" s="195">
        <v>25225.518025544701</v>
      </c>
      <c r="L368" s="195">
        <v>28753.42</v>
      </c>
      <c r="M368" s="197">
        <v>0.87730496148100001</v>
      </c>
      <c r="N368" s="197">
        <v>5.0944993902000002</v>
      </c>
      <c r="O368" s="192" t="s">
        <v>71</v>
      </c>
      <c r="P368" s="198">
        <v>3.6223907499999999E-2</v>
      </c>
      <c r="Q368" s="199"/>
      <c r="R368" s="125"/>
    </row>
    <row r="369" spans="2:18" x14ac:dyDescent="0.25">
      <c r="B369" s="98" t="s">
        <v>68</v>
      </c>
      <c r="C369" s="192" t="s">
        <v>227</v>
      </c>
      <c r="D369" s="193" t="s">
        <v>226</v>
      </c>
      <c r="E369" s="192" t="s">
        <v>226</v>
      </c>
      <c r="F369" s="194">
        <v>44225.550902777781</v>
      </c>
      <c r="G369" s="194">
        <v>45320</v>
      </c>
      <c r="H369" s="192" t="s">
        <v>158</v>
      </c>
      <c r="I369" s="195">
        <v>28753.42</v>
      </c>
      <c r="J369" s="196">
        <v>25003.4</v>
      </c>
      <c r="K369" s="195">
        <v>25225.518025544701</v>
      </c>
      <c r="L369" s="195">
        <v>28753.42</v>
      </c>
      <c r="M369" s="197">
        <v>0.87730496148100001</v>
      </c>
      <c r="N369" s="197">
        <v>5.0944993902000002</v>
      </c>
      <c r="O369" s="192" t="s">
        <v>71</v>
      </c>
      <c r="P369" s="198">
        <v>3.6223907499999999E-2</v>
      </c>
      <c r="Q369" s="199"/>
      <c r="R369" s="125"/>
    </row>
    <row r="370" spans="2:18" x14ac:dyDescent="0.25">
      <c r="B370" s="98" t="s">
        <v>68</v>
      </c>
      <c r="C370" s="192" t="s">
        <v>227</v>
      </c>
      <c r="D370" s="193" t="s">
        <v>226</v>
      </c>
      <c r="E370" s="192" t="s">
        <v>226</v>
      </c>
      <c r="F370" s="194">
        <v>44326.68644675926</v>
      </c>
      <c r="G370" s="194">
        <v>45057</v>
      </c>
      <c r="H370" s="192" t="s">
        <v>158</v>
      </c>
      <c r="I370" s="195">
        <v>107510.27</v>
      </c>
      <c r="J370" s="196">
        <v>99999.99</v>
      </c>
      <c r="K370" s="195">
        <v>100563.80575558719</v>
      </c>
      <c r="L370" s="195">
        <v>107510.27</v>
      </c>
      <c r="M370" s="197">
        <v>0.93538790066800004</v>
      </c>
      <c r="N370" s="197">
        <v>3.8030168231000001</v>
      </c>
      <c r="O370" s="192" t="s">
        <v>71</v>
      </c>
      <c r="P370" s="198">
        <v>0.14440987850000001</v>
      </c>
      <c r="Q370" s="199"/>
      <c r="R370" s="125"/>
    </row>
    <row r="371" spans="2:18" x14ac:dyDescent="0.25">
      <c r="B371" s="98" t="s">
        <v>68</v>
      </c>
      <c r="C371" s="192" t="s">
        <v>227</v>
      </c>
      <c r="D371" s="193" t="s">
        <v>226</v>
      </c>
      <c r="E371" s="192" t="s">
        <v>226</v>
      </c>
      <c r="F371" s="194">
        <v>44134.647013888891</v>
      </c>
      <c r="G371" s="194">
        <v>44676</v>
      </c>
      <c r="H371" s="192" t="s">
        <v>158</v>
      </c>
      <c r="I371" s="195">
        <v>105939.73</v>
      </c>
      <c r="J371" s="196">
        <v>100000</v>
      </c>
      <c r="K371" s="195">
        <v>100722.3005640878</v>
      </c>
      <c r="L371" s="195">
        <v>105939.73</v>
      </c>
      <c r="M371" s="197">
        <v>0.95075096532799996</v>
      </c>
      <c r="N371" s="197">
        <v>4.0606108110000001</v>
      </c>
      <c r="O371" s="192" t="s">
        <v>71</v>
      </c>
      <c r="P371" s="198">
        <v>0.1446374775</v>
      </c>
      <c r="Q371" s="199"/>
      <c r="R371" s="125"/>
    </row>
    <row r="372" spans="2:18" x14ac:dyDescent="0.25">
      <c r="B372" s="98" t="s">
        <v>68</v>
      </c>
      <c r="C372" s="192" t="s">
        <v>227</v>
      </c>
      <c r="D372" s="193" t="s">
        <v>226</v>
      </c>
      <c r="E372" s="192" t="s">
        <v>226</v>
      </c>
      <c r="F372" s="194">
        <v>44104.623854166668</v>
      </c>
      <c r="G372" s="194">
        <v>44824</v>
      </c>
      <c r="H372" s="192" t="s">
        <v>158</v>
      </c>
      <c r="I372" s="195">
        <v>108383.56</v>
      </c>
      <c r="J372" s="196">
        <v>100000.01</v>
      </c>
      <c r="K372" s="195">
        <v>100081.09722060341</v>
      </c>
      <c r="L372" s="195">
        <v>108383.56</v>
      </c>
      <c r="M372" s="197">
        <v>0.92339739736000004</v>
      </c>
      <c r="N372" s="197">
        <v>4.318530151</v>
      </c>
      <c r="O372" s="192" t="s">
        <v>71</v>
      </c>
      <c r="P372" s="198">
        <v>0.14371670789999999</v>
      </c>
      <c r="Q372" s="199"/>
      <c r="R372" s="125"/>
    </row>
    <row r="373" spans="2:18" x14ac:dyDescent="0.25">
      <c r="B373" s="98" t="s">
        <v>68</v>
      </c>
      <c r="C373" s="192" t="s">
        <v>227</v>
      </c>
      <c r="D373" s="193" t="s">
        <v>226</v>
      </c>
      <c r="E373" s="192" t="s">
        <v>226</v>
      </c>
      <c r="F373" s="194">
        <v>44319.535995370374</v>
      </c>
      <c r="G373" s="194">
        <v>45320</v>
      </c>
      <c r="H373" s="192" t="s">
        <v>158</v>
      </c>
      <c r="I373" s="195">
        <v>28445.200000000001</v>
      </c>
      <c r="J373" s="196">
        <v>25016.94</v>
      </c>
      <c r="K373" s="195">
        <v>25225.503638570201</v>
      </c>
      <c r="L373" s="195">
        <v>28445.200000000001</v>
      </c>
      <c r="M373" s="197">
        <v>0.88681055638799999</v>
      </c>
      <c r="N373" s="197">
        <v>5.0945336913999997</v>
      </c>
      <c r="O373" s="192" t="s">
        <v>71</v>
      </c>
      <c r="P373" s="198">
        <v>3.6223886800000001E-2</v>
      </c>
      <c r="Q373" s="199"/>
      <c r="R373" s="125"/>
    </row>
    <row r="374" spans="2:18" x14ac:dyDescent="0.25">
      <c r="B374" s="98" t="s">
        <v>68</v>
      </c>
      <c r="C374" s="192" t="s">
        <v>227</v>
      </c>
      <c r="D374" s="193" t="s">
        <v>226</v>
      </c>
      <c r="E374" s="192" t="s">
        <v>226</v>
      </c>
      <c r="F374" s="194">
        <v>44225.552291666667</v>
      </c>
      <c r="G374" s="194">
        <v>45320</v>
      </c>
      <c r="H374" s="192" t="s">
        <v>158</v>
      </c>
      <c r="I374" s="195">
        <v>28753.42</v>
      </c>
      <c r="J374" s="196">
        <v>25003.4</v>
      </c>
      <c r="K374" s="195">
        <v>25225.518025544701</v>
      </c>
      <c r="L374" s="195">
        <v>28753.42</v>
      </c>
      <c r="M374" s="197">
        <v>0.87730496148100001</v>
      </c>
      <c r="N374" s="197">
        <v>5.0944993902000002</v>
      </c>
      <c r="O374" s="192" t="s">
        <v>71</v>
      </c>
      <c r="P374" s="198">
        <v>3.6223907499999999E-2</v>
      </c>
      <c r="Q374" s="199"/>
      <c r="R374" s="125"/>
    </row>
    <row r="375" spans="2:18" x14ac:dyDescent="0.25">
      <c r="B375" s="98" t="s">
        <v>98</v>
      </c>
      <c r="C375" s="192" t="s">
        <v>227</v>
      </c>
      <c r="D375" s="193" t="s">
        <v>226</v>
      </c>
      <c r="E375" s="192" t="s">
        <v>226</v>
      </c>
      <c r="F375" s="194">
        <v>44558.418020833335</v>
      </c>
      <c r="G375" s="194">
        <v>47882</v>
      </c>
      <c r="H375" s="192" t="s">
        <v>158</v>
      </c>
      <c r="I375" s="195">
        <v>3028.23</v>
      </c>
      <c r="J375" s="196">
        <v>2026.54</v>
      </c>
      <c r="K375" s="195">
        <v>2026.1860922541</v>
      </c>
      <c r="L375" s="195">
        <v>3028.23</v>
      </c>
      <c r="M375" s="197">
        <v>0.669099141166</v>
      </c>
      <c r="N375" s="197">
        <v>5.6145708653000002</v>
      </c>
      <c r="O375" s="192" t="s">
        <v>71</v>
      </c>
      <c r="P375" s="198">
        <v>2.9096082999999998E-3</v>
      </c>
      <c r="Q375" s="199"/>
      <c r="R375" s="125"/>
    </row>
    <row r="376" spans="2:18" x14ac:dyDescent="0.25">
      <c r="B376" s="98" t="s">
        <v>68</v>
      </c>
      <c r="C376" s="192" t="s">
        <v>227</v>
      </c>
      <c r="D376" s="193" t="s">
        <v>226</v>
      </c>
      <c r="E376" s="192" t="s">
        <v>226</v>
      </c>
      <c r="F376" s="194">
        <v>44134.654351851852</v>
      </c>
      <c r="G376" s="194">
        <v>44676</v>
      </c>
      <c r="H376" s="192" t="s">
        <v>158</v>
      </c>
      <c r="I376" s="195">
        <v>105939.73</v>
      </c>
      <c r="J376" s="196">
        <v>100000</v>
      </c>
      <c r="K376" s="195">
        <v>100722.3005640878</v>
      </c>
      <c r="L376" s="195">
        <v>105939.73</v>
      </c>
      <c r="M376" s="197">
        <v>0.95075096532799996</v>
      </c>
      <c r="N376" s="197">
        <v>4.0606108110000001</v>
      </c>
      <c r="O376" s="192" t="s">
        <v>71</v>
      </c>
      <c r="P376" s="198">
        <v>0.1446374775</v>
      </c>
      <c r="Q376" s="199"/>
      <c r="R376" s="125"/>
    </row>
    <row r="377" spans="2:18" x14ac:dyDescent="0.25">
      <c r="B377" s="98" t="s">
        <v>68</v>
      </c>
      <c r="C377" s="192" t="s">
        <v>227</v>
      </c>
      <c r="D377" s="193" t="s">
        <v>226</v>
      </c>
      <c r="E377" s="192" t="s">
        <v>226</v>
      </c>
      <c r="F377" s="194">
        <v>44134.646203703705</v>
      </c>
      <c r="G377" s="194">
        <v>44676</v>
      </c>
      <c r="H377" s="192" t="s">
        <v>158</v>
      </c>
      <c r="I377" s="195">
        <v>105939.73</v>
      </c>
      <c r="J377" s="196">
        <v>100000</v>
      </c>
      <c r="K377" s="195">
        <v>100722.3005640878</v>
      </c>
      <c r="L377" s="195">
        <v>105939.73</v>
      </c>
      <c r="M377" s="197">
        <v>0.95075096532799996</v>
      </c>
      <c r="N377" s="197">
        <v>4.0606108110000001</v>
      </c>
      <c r="O377" s="192" t="s">
        <v>71</v>
      </c>
      <c r="P377" s="198">
        <v>0.1446374775</v>
      </c>
      <c r="Q377" s="199"/>
      <c r="R377" s="125"/>
    </row>
    <row r="378" spans="2:18" x14ac:dyDescent="0.25">
      <c r="B378" s="98" t="s">
        <v>68</v>
      </c>
      <c r="C378" s="192" t="s">
        <v>227</v>
      </c>
      <c r="D378" s="193" t="s">
        <v>226</v>
      </c>
      <c r="E378" s="192" t="s">
        <v>226</v>
      </c>
      <c r="F378" s="194">
        <v>44225.554444444446</v>
      </c>
      <c r="G378" s="194">
        <v>45320</v>
      </c>
      <c r="H378" s="192" t="s">
        <v>158</v>
      </c>
      <c r="I378" s="195">
        <v>28753.42</v>
      </c>
      <c r="J378" s="196">
        <v>25003.4</v>
      </c>
      <c r="K378" s="195">
        <v>25225.518025544701</v>
      </c>
      <c r="L378" s="195">
        <v>28753.42</v>
      </c>
      <c r="M378" s="197">
        <v>0.87730496148100001</v>
      </c>
      <c r="N378" s="197">
        <v>5.0944993902000002</v>
      </c>
      <c r="O378" s="192" t="s">
        <v>71</v>
      </c>
      <c r="P378" s="198">
        <v>3.6223907499999999E-2</v>
      </c>
      <c r="Q378" s="199"/>
      <c r="R378" s="125"/>
    </row>
    <row r="379" spans="2:18" x14ac:dyDescent="0.25">
      <c r="B379" s="98" t="s">
        <v>68</v>
      </c>
      <c r="C379" s="192" t="s">
        <v>227</v>
      </c>
      <c r="D379" s="193" t="s">
        <v>226</v>
      </c>
      <c r="E379" s="192" t="s">
        <v>226</v>
      </c>
      <c r="F379" s="194">
        <v>44225.551400462966</v>
      </c>
      <c r="G379" s="194">
        <v>45320</v>
      </c>
      <c r="H379" s="192" t="s">
        <v>158</v>
      </c>
      <c r="I379" s="195">
        <v>28753.42</v>
      </c>
      <c r="J379" s="196">
        <v>25003.4</v>
      </c>
      <c r="K379" s="195">
        <v>25225.518025544701</v>
      </c>
      <c r="L379" s="195">
        <v>28753.42</v>
      </c>
      <c r="M379" s="197">
        <v>0.87730496148100001</v>
      </c>
      <c r="N379" s="197">
        <v>5.0944993902000002</v>
      </c>
      <c r="O379" s="192" t="s">
        <v>71</v>
      </c>
      <c r="P379" s="198">
        <v>3.6223907499999999E-2</v>
      </c>
      <c r="Q379" s="199"/>
      <c r="R379" s="125"/>
    </row>
    <row r="380" spans="2:18" x14ac:dyDescent="0.25">
      <c r="B380" s="98" t="s">
        <v>68</v>
      </c>
      <c r="C380" s="192" t="s">
        <v>227</v>
      </c>
      <c r="D380" s="193" t="s">
        <v>226</v>
      </c>
      <c r="E380" s="192" t="s">
        <v>226</v>
      </c>
      <c r="F380" s="194">
        <v>44326.687002314815</v>
      </c>
      <c r="G380" s="194">
        <v>45057</v>
      </c>
      <c r="H380" s="192" t="s">
        <v>158</v>
      </c>
      <c r="I380" s="195">
        <v>107510.27</v>
      </c>
      <c r="J380" s="196">
        <v>99999.99</v>
      </c>
      <c r="K380" s="195">
        <v>100563.80575558719</v>
      </c>
      <c r="L380" s="195">
        <v>107510.27</v>
      </c>
      <c r="M380" s="197">
        <v>0.93538790066800004</v>
      </c>
      <c r="N380" s="197">
        <v>3.8030168231000001</v>
      </c>
      <c r="O380" s="192" t="s">
        <v>71</v>
      </c>
      <c r="P380" s="198">
        <v>0.14440987850000001</v>
      </c>
      <c r="Q380" s="199"/>
      <c r="R380" s="125"/>
    </row>
    <row r="381" spans="2:18" x14ac:dyDescent="0.25">
      <c r="B381" s="98" t="s">
        <v>68</v>
      </c>
      <c r="C381" s="192" t="s">
        <v>227</v>
      </c>
      <c r="D381" s="193" t="s">
        <v>226</v>
      </c>
      <c r="E381" s="192" t="s">
        <v>226</v>
      </c>
      <c r="F381" s="194">
        <v>44134.647314814814</v>
      </c>
      <c r="G381" s="194">
        <v>44676</v>
      </c>
      <c r="H381" s="192" t="s">
        <v>158</v>
      </c>
      <c r="I381" s="195">
        <v>105939.73</v>
      </c>
      <c r="J381" s="196">
        <v>100000</v>
      </c>
      <c r="K381" s="195">
        <v>100722.3005640878</v>
      </c>
      <c r="L381" s="195">
        <v>105939.73</v>
      </c>
      <c r="M381" s="197">
        <v>0.95075096532799996</v>
      </c>
      <c r="N381" s="197">
        <v>4.0606108110000001</v>
      </c>
      <c r="O381" s="192" t="s">
        <v>71</v>
      </c>
      <c r="P381" s="198">
        <v>0.1446374775</v>
      </c>
      <c r="Q381" s="199"/>
      <c r="R381" s="125"/>
    </row>
    <row r="382" spans="2:18" x14ac:dyDescent="0.25">
      <c r="B382" s="98" t="s">
        <v>68</v>
      </c>
      <c r="C382" s="192" t="s">
        <v>227</v>
      </c>
      <c r="D382" s="193" t="s">
        <v>226</v>
      </c>
      <c r="E382" s="192" t="s">
        <v>226</v>
      </c>
      <c r="F382" s="194">
        <v>44104.624189814815</v>
      </c>
      <c r="G382" s="194">
        <v>44824</v>
      </c>
      <c r="H382" s="192" t="s">
        <v>158</v>
      </c>
      <c r="I382" s="195">
        <v>108383.56</v>
      </c>
      <c r="J382" s="196">
        <v>100000.01</v>
      </c>
      <c r="K382" s="195">
        <v>100081.09722060341</v>
      </c>
      <c r="L382" s="195">
        <v>108383.56</v>
      </c>
      <c r="M382" s="197">
        <v>0.92339739736000004</v>
      </c>
      <c r="N382" s="197">
        <v>4.318530151</v>
      </c>
      <c r="O382" s="192" t="s">
        <v>71</v>
      </c>
      <c r="P382" s="198">
        <v>0.14371670789999999</v>
      </c>
      <c r="Q382" s="199"/>
      <c r="R382" s="125"/>
    </row>
    <row r="383" spans="2:18" x14ac:dyDescent="0.25">
      <c r="B383" s="98" t="s">
        <v>68</v>
      </c>
      <c r="C383" s="192" t="s">
        <v>227</v>
      </c>
      <c r="D383" s="193" t="s">
        <v>226</v>
      </c>
      <c r="E383" s="192" t="s">
        <v>226</v>
      </c>
      <c r="F383" s="194">
        <v>44326.683518518519</v>
      </c>
      <c r="G383" s="194">
        <v>45057</v>
      </c>
      <c r="H383" s="192" t="s">
        <v>158</v>
      </c>
      <c r="I383" s="195">
        <v>107510.27</v>
      </c>
      <c r="J383" s="196">
        <v>99999.99</v>
      </c>
      <c r="K383" s="195">
        <v>100563.80575558719</v>
      </c>
      <c r="L383" s="195">
        <v>107510.27</v>
      </c>
      <c r="M383" s="197">
        <v>0.93538790066800004</v>
      </c>
      <c r="N383" s="197">
        <v>3.8030168231000001</v>
      </c>
      <c r="O383" s="192" t="s">
        <v>71</v>
      </c>
      <c r="P383" s="198">
        <v>0.14440987850000001</v>
      </c>
      <c r="Q383" s="199"/>
      <c r="R383" s="125"/>
    </row>
    <row r="384" spans="2:18" x14ac:dyDescent="0.25">
      <c r="B384" s="98" t="s">
        <v>68</v>
      </c>
      <c r="C384" s="192" t="s">
        <v>227</v>
      </c>
      <c r="D384" s="193" t="s">
        <v>226</v>
      </c>
      <c r="E384" s="192" t="s">
        <v>226</v>
      </c>
      <c r="F384" s="194">
        <v>44225.553368055553</v>
      </c>
      <c r="G384" s="194">
        <v>45320</v>
      </c>
      <c r="H384" s="192" t="s">
        <v>158</v>
      </c>
      <c r="I384" s="195">
        <v>28753.42</v>
      </c>
      <c r="J384" s="196">
        <v>25003.4</v>
      </c>
      <c r="K384" s="195">
        <v>25225.518025544701</v>
      </c>
      <c r="L384" s="195">
        <v>28753.42</v>
      </c>
      <c r="M384" s="197">
        <v>0.87730496148100001</v>
      </c>
      <c r="N384" s="197">
        <v>5.0944993902000002</v>
      </c>
      <c r="O384" s="192" t="s">
        <v>71</v>
      </c>
      <c r="P384" s="198">
        <v>3.6223907499999999E-2</v>
      </c>
      <c r="Q384" s="199"/>
      <c r="R384" s="130"/>
    </row>
    <row r="385" spans="2:18" x14ac:dyDescent="0.25">
      <c r="B385" s="98" t="s">
        <v>68</v>
      </c>
      <c r="C385" s="192" t="s">
        <v>227</v>
      </c>
      <c r="D385" s="193" t="s">
        <v>226</v>
      </c>
      <c r="E385" s="192" t="s">
        <v>226</v>
      </c>
      <c r="F385" s="194">
        <v>44134.654699074075</v>
      </c>
      <c r="G385" s="194">
        <v>44676</v>
      </c>
      <c r="H385" s="192" t="s">
        <v>158</v>
      </c>
      <c r="I385" s="195">
        <v>105939.73</v>
      </c>
      <c r="J385" s="196">
        <v>100000</v>
      </c>
      <c r="K385" s="195">
        <v>100722.3005640878</v>
      </c>
      <c r="L385" s="195">
        <v>105939.73</v>
      </c>
      <c r="M385" s="197">
        <v>0.95075096532799996</v>
      </c>
      <c r="N385" s="197">
        <v>4.0606108110000001</v>
      </c>
      <c r="O385" s="192" t="s">
        <v>71</v>
      </c>
      <c r="P385" s="198">
        <v>0.1446374775</v>
      </c>
      <c r="Q385" s="199"/>
      <c r="R385" s="125"/>
    </row>
    <row r="386" spans="2:18" x14ac:dyDescent="0.25">
      <c r="B386" s="98" t="s">
        <v>68</v>
      </c>
      <c r="C386" s="192" t="s">
        <v>227</v>
      </c>
      <c r="D386" s="193" t="s">
        <v>226</v>
      </c>
      <c r="E386" s="192" t="s">
        <v>226</v>
      </c>
      <c r="F386" s="194">
        <v>44134.646481481483</v>
      </c>
      <c r="G386" s="194">
        <v>44676</v>
      </c>
      <c r="H386" s="192" t="s">
        <v>158</v>
      </c>
      <c r="I386" s="195">
        <v>105939.73</v>
      </c>
      <c r="J386" s="196">
        <v>100000</v>
      </c>
      <c r="K386" s="195">
        <v>100722.3005640878</v>
      </c>
      <c r="L386" s="195">
        <v>105939.73</v>
      </c>
      <c r="M386" s="197">
        <v>0.95075096532799996</v>
      </c>
      <c r="N386" s="197">
        <v>4.0606108110000001</v>
      </c>
      <c r="O386" s="192" t="s">
        <v>71</v>
      </c>
      <c r="P386" s="198">
        <v>0.1446374775</v>
      </c>
      <c r="Q386" s="199"/>
      <c r="R386" s="125"/>
    </row>
    <row r="387" spans="2:18" x14ac:dyDescent="0.25">
      <c r="B387" s="98" t="s">
        <v>68</v>
      </c>
      <c r="C387" s="192" t="s">
        <v>227</v>
      </c>
      <c r="D387" s="193" t="s">
        <v>226</v>
      </c>
      <c r="E387" s="192" t="s">
        <v>226</v>
      </c>
      <c r="F387" s="194">
        <v>44104.610092592593</v>
      </c>
      <c r="G387" s="194">
        <v>44824</v>
      </c>
      <c r="H387" s="192" t="s">
        <v>158</v>
      </c>
      <c r="I387" s="195">
        <v>108383.56</v>
      </c>
      <c r="J387" s="196">
        <v>100000.01</v>
      </c>
      <c r="K387" s="195">
        <v>100081.09722060341</v>
      </c>
      <c r="L387" s="195">
        <v>108383.56</v>
      </c>
      <c r="M387" s="197">
        <v>0.92339739736000004</v>
      </c>
      <c r="N387" s="197">
        <v>4.318530151</v>
      </c>
      <c r="O387" s="192" t="s">
        <v>71</v>
      </c>
      <c r="P387" s="198">
        <v>0.14371670789999999</v>
      </c>
      <c r="Q387" s="199"/>
      <c r="R387" s="125"/>
    </row>
    <row r="388" spans="2:18" x14ac:dyDescent="0.25">
      <c r="B388" s="98" t="s">
        <v>68</v>
      </c>
      <c r="C388" s="192" t="s">
        <v>227</v>
      </c>
      <c r="D388" s="193" t="s">
        <v>226</v>
      </c>
      <c r="E388" s="192" t="s">
        <v>226</v>
      </c>
      <c r="F388" s="194">
        <v>44225.554768518516</v>
      </c>
      <c r="G388" s="194">
        <v>45320</v>
      </c>
      <c r="H388" s="192" t="s">
        <v>158</v>
      </c>
      <c r="I388" s="195">
        <v>28753.42</v>
      </c>
      <c r="J388" s="196">
        <v>25003.4</v>
      </c>
      <c r="K388" s="195">
        <v>25225.518025544701</v>
      </c>
      <c r="L388" s="195">
        <v>28753.42</v>
      </c>
      <c r="M388" s="197">
        <v>0.87730496148100001</v>
      </c>
      <c r="N388" s="197">
        <v>5.0944993902000002</v>
      </c>
      <c r="O388" s="192" t="s">
        <v>71</v>
      </c>
      <c r="P388" s="198">
        <v>3.6223907499999999E-2</v>
      </c>
      <c r="Q388" s="199"/>
      <c r="R388" s="125"/>
    </row>
    <row r="389" spans="2:18" x14ac:dyDescent="0.25">
      <c r="B389" s="98" t="s">
        <v>68</v>
      </c>
      <c r="C389" s="192" t="s">
        <v>227</v>
      </c>
      <c r="D389" s="193" t="s">
        <v>226</v>
      </c>
      <c r="E389" s="192" t="s">
        <v>226</v>
      </c>
      <c r="F389" s="194">
        <v>44225.551666666666</v>
      </c>
      <c r="G389" s="194">
        <v>45320</v>
      </c>
      <c r="H389" s="192" t="s">
        <v>158</v>
      </c>
      <c r="I389" s="195">
        <v>28753.42</v>
      </c>
      <c r="J389" s="196">
        <v>25003.4</v>
      </c>
      <c r="K389" s="195">
        <v>25225.518025544701</v>
      </c>
      <c r="L389" s="195">
        <v>28753.42</v>
      </c>
      <c r="M389" s="197">
        <v>0.87730496148100001</v>
      </c>
      <c r="N389" s="197">
        <v>5.0944993902000002</v>
      </c>
      <c r="O389" s="192" t="s">
        <v>71</v>
      </c>
      <c r="P389" s="198">
        <v>3.6223907499999999E-2</v>
      </c>
      <c r="Q389" s="199"/>
      <c r="R389" s="125"/>
    </row>
    <row r="390" spans="2:18" x14ac:dyDescent="0.25">
      <c r="B390" s="98" t="s">
        <v>68</v>
      </c>
      <c r="C390" s="192" t="s">
        <v>227</v>
      </c>
      <c r="D390" s="193" t="s">
        <v>226</v>
      </c>
      <c r="E390" s="192" t="s">
        <v>226</v>
      </c>
      <c r="F390" s="194">
        <v>44326.687407407408</v>
      </c>
      <c r="G390" s="194">
        <v>45057</v>
      </c>
      <c r="H390" s="192" t="s">
        <v>158</v>
      </c>
      <c r="I390" s="195">
        <v>107510.27</v>
      </c>
      <c r="J390" s="196">
        <v>99999.99</v>
      </c>
      <c r="K390" s="195">
        <v>100563.80575558719</v>
      </c>
      <c r="L390" s="195">
        <v>107510.27</v>
      </c>
      <c r="M390" s="197">
        <v>0.93538790066800004</v>
      </c>
      <c r="N390" s="197">
        <v>3.8030168231000001</v>
      </c>
      <c r="O390" s="192" t="s">
        <v>71</v>
      </c>
      <c r="P390" s="198">
        <v>0.14440987850000001</v>
      </c>
      <c r="Q390" s="199"/>
      <c r="R390" s="125"/>
    </row>
    <row r="391" spans="2:18" x14ac:dyDescent="0.25">
      <c r="B391" s="98" t="s">
        <v>68</v>
      </c>
      <c r="C391" s="192" t="s">
        <v>227</v>
      </c>
      <c r="D391" s="193" t="s">
        <v>226</v>
      </c>
      <c r="E391" s="192" t="s">
        <v>226</v>
      </c>
      <c r="F391" s="194">
        <v>44134.653310185182</v>
      </c>
      <c r="G391" s="194">
        <v>44676</v>
      </c>
      <c r="H391" s="192" t="s">
        <v>158</v>
      </c>
      <c r="I391" s="195">
        <v>105939.73</v>
      </c>
      <c r="J391" s="196">
        <v>100000</v>
      </c>
      <c r="K391" s="195">
        <v>100722.3005640878</v>
      </c>
      <c r="L391" s="195">
        <v>105939.73</v>
      </c>
      <c r="M391" s="197">
        <v>0.95075096532799996</v>
      </c>
      <c r="N391" s="197">
        <v>4.0606108110000001</v>
      </c>
      <c r="O391" s="192" t="s">
        <v>71</v>
      </c>
      <c r="P391" s="198">
        <v>0.1446374775</v>
      </c>
      <c r="Q391" s="199"/>
      <c r="R391" s="130"/>
    </row>
    <row r="392" spans="2:18" x14ac:dyDescent="0.25">
      <c r="B392" s="98" t="s">
        <v>68</v>
      </c>
      <c r="C392" s="192" t="s">
        <v>227</v>
      </c>
      <c r="D392" s="193" t="s">
        <v>226</v>
      </c>
      <c r="E392" s="192" t="s">
        <v>226</v>
      </c>
      <c r="F392" s="194">
        <v>44104.624502314815</v>
      </c>
      <c r="G392" s="194">
        <v>44824</v>
      </c>
      <c r="H392" s="192" t="s">
        <v>158</v>
      </c>
      <c r="I392" s="195">
        <v>108383.56</v>
      </c>
      <c r="J392" s="196">
        <v>100000.01</v>
      </c>
      <c r="K392" s="195">
        <v>100081.09722060341</v>
      </c>
      <c r="L392" s="195">
        <v>108383.56</v>
      </c>
      <c r="M392" s="197">
        <v>0.92339739736000004</v>
      </c>
      <c r="N392" s="197">
        <v>4.318530151</v>
      </c>
      <c r="O392" s="192" t="s">
        <v>71</v>
      </c>
      <c r="P392" s="198">
        <v>0.14371670789999999</v>
      </c>
      <c r="Q392" s="199"/>
      <c r="R392" s="125"/>
    </row>
    <row r="393" spans="2:18" x14ac:dyDescent="0.25">
      <c r="B393" s="98" t="s">
        <v>68</v>
      </c>
      <c r="C393" s="192" t="s">
        <v>227</v>
      </c>
      <c r="D393" s="193" t="s">
        <v>226</v>
      </c>
      <c r="E393" s="192" t="s">
        <v>226</v>
      </c>
      <c r="F393" s="194">
        <v>44326.685995370368</v>
      </c>
      <c r="G393" s="194">
        <v>45057</v>
      </c>
      <c r="H393" s="192" t="s">
        <v>158</v>
      </c>
      <c r="I393" s="195">
        <v>107510.27</v>
      </c>
      <c r="J393" s="196">
        <v>99999.99</v>
      </c>
      <c r="K393" s="195">
        <v>100563.80575558719</v>
      </c>
      <c r="L393" s="195">
        <v>107510.27</v>
      </c>
      <c r="M393" s="197">
        <v>0.93538790066800004</v>
      </c>
      <c r="N393" s="197">
        <v>3.8030168231000001</v>
      </c>
      <c r="O393" s="192" t="s">
        <v>71</v>
      </c>
      <c r="P393" s="198">
        <v>0.14440987850000001</v>
      </c>
      <c r="Q393" s="199"/>
      <c r="R393" s="125"/>
    </row>
    <row r="394" spans="2:18" x14ac:dyDescent="0.25">
      <c r="B394" s="98" t="s">
        <v>68</v>
      </c>
      <c r="C394" s="192" t="s">
        <v>227</v>
      </c>
      <c r="D394" s="193" t="s">
        <v>226</v>
      </c>
      <c r="E394" s="192" t="s">
        <v>226</v>
      </c>
      <c r="F394" s="194">
        <v>44225.553796296299</v>
      </c>
      <c r="G394" s="194">
        <v>45320</v>
      </c>
      <c r="H394" s="192" t="s">
        <v>158</v>
      </c>
      <c r="I394" s="195">
        <v>28753.42</v>
      </c>
      <c r="J394" s="196">
        <v>25003.4</v>
      </c>
      <c r="K394" s="195">
        <v>25225.518025544701</v>
      </c>
      <c r="L394" s="195">
        <v>28753.42</v>
      </c>
      <c r="M394" s="197">
        <v>0.87730496148100001</v>
      </c>
      <c r="N394" s="197">
        <v>5.0944993902000002</v>
      </c>
      <c r="O394" s="192" t="s">
        <v>71</v>
      </c>
      <c r="P394" s="198">
        <v>3.6223907499999999E-2</v>
      </c>
      <c r="Q394" s="199"/>
      <c r="R394" s="125"/>
    </row>
    <row r="395" spans="2:18" x14ac:dyDescent="0.25">
      <c r="B395" s="98" t="s">
        <v>68</v>
      </c>
      <c r="C395" s="192" t="s">
        <v>227</v>
      </c>
      <c r="D395" s="193" t="s">
        <v>226</v>
      </c>
      <c r="E395" s="192" t="s">
        <v>226</v>
      </c>
      <c r="F395" s="194">
        <v>44225.550567129627</v>
      </c>
      <c r="G395" s="194">
        <v>45320</v>
      </c>
      <c r="H395" s="192" t="s">
        <v>158</v>
      </c>
      <c r="I395" s="195">
        <v>28753.42</v>
      </c>
      <c r="J395" s="196">
        <v>25003.4</v>
      </c>
      <c r="K395" s="195">
        <v>25225.518025544701</v>
      </c>
      <c r="L395" s="195">
        <v>28753.42</v>
      </c>
      <c r="M395" s="197">
        <v>0.87730496148100001</v>
      </c>
      <c r="N395" s="197">
        <v>5.0944993902000002</v>
      </c>
      <c r="O395" s="192" t="s">
        <v>71</v>
      </c>
      <c r="P395" s="198">
        <v>3.6223907499999999E-2</v>
      </c>
      <c r="Q395" s="199"/>
      <c r="R395" s="125"/>
    </row>
    <row r="396" spans="2:18" x14ac:dyDescent="0.25">
      <c r="B396" s="98" t="s">
        <v>68</v>
      </c>
      <c r="C396" s="192" t="s">
        <v>227</v>
      </c>
      <c r="D396" s="193" t="s">
        <v>226</v>
      </c>
      <c r="E396" s="192" t="s">
        <v>226</v>
      </c>
      <c r="F396" s="194">
        <v>44134.646747685183</v>
      </c>
      <c r="G396" s="194">
        <v>44676</v>
      </c>
      <c r="H396" s="192" t="s">
        <v>158</v>
      </c>
      <c r="I396" s="195">
        <v>105939.73</v>
      </c>
      <c r="J396" s="196">
        <v>100000</v>
      </c>
      <c r="K396" s="195">
        <v>100722.3005640878</v>
      </c>
      <c r="L396" s="195">
        <v>105939.73</v>
      </c>
      <c r="M396" s="197">
        <v>0.95075096532799996</v>
      </c>
      <c r="N396" s="197">
        <v>4.0606108110000001</v>
      </c>
      <c r="O396" s="192" t="s">
        <v>71</v>
      </c>
      <c r="P396" s="198">
        <v>0.1446374775</v>
      </c>
      <c r="Q396" s="199"/>
      <c r="R396" s="125"/>
    </row>
    <row r="397" spans="2:18" x14ac:dyDescent="0.25">
      <c r="B397" s="106" t="s">
        <v>68</v>
      </c>
      <c r="C397" s="200" t="s">
        <v>227</v>
      </c>
      <c r="D397" s="200" t="s">
        <v>226</v>
      </c>
      <c r="E397" s="200" t="s">
        <v>226</v>
      </c>
      <c r="F397" s="200">
        <v>44104.623240740744</v>
      </c>
      <c r="G397" s="200">
        <v>44824</v>
      </c>
      <c r="H397" s="200" t="s">
        <v>158</v>
      </c>
      <c r="I397" s="201">
        <v>108383.56</v>
      </c>
      <c r="J397" s="202">
        <v>100000.01</v>
      </c>
      <c r="K397" s="203">
        <v>100081.09722060341</v>
      </c>
      <c r="L397" s="201">
        <v>108383.56</v>
      </c>
      <c r="M397" s="199">
        <v>0.92339739736000004</v>
      </c>
      <c r="N397" s="199">
        <v>4.318530151</v>
      </c>
      <c r="O397" s="199" t="s">
        <v>71</v>
      </c>
      <c r="P397" s="204">
        <v>0.14371670789999999</v>
      </c>
      <c r="Q397" s="205"/>
      <c r="R397" s="125"/>
    </row>
    <row r="398" spans="2:18" x14ac:dyDescent="0.25">
      <c r="B398" s="98" t="s">
        <v>68</v>
      </c>
      <c r="C398" s="192" t="s">
        <v>227</v>
      </c>
      <c r="D398" s="193" t="s">
        <v>226</v>
      </c>
      <c r="E398" s="192" t="s">
        <v>226</v>
      </c>
      <c r="F398" s="194">
        <v>44228.462673611109</v>
      </c>
      <c r="G398" s="194">
        <v>44774</v>
      </c>
      <c r="H398" s="192" t="s">
        <v>158</v>
      </c>
      <c r="I398" s="195">
        <v>10696</v>
      </c>
      <c r="J398" s="196">
        <v>10086.52</v>
      </c>
      <c r="K398" s="195">
        <v>10555.562689874499</v>
      </c>
      <c r="L398" s="195">
        <v>10696</v>
      </c>
      <c r="M398" s="197">
        <v>0.98687010937499997</v>
      </c>
      <c r="N398" s="197">
        <v>4.0000020382999999</v>
      </c>
      <c r="O398" s="192" t="s">
        <v>71</v>
      </c>
      <c r="P398" s="198">
        <v>1.51578146E-2</v>
      </c>
      <c r="Q398" s="199"/>
      <c r="R398" s="125"/>
    </row>
    <row r="399" spans="2:18" x14ac:dyDescent="0.25">
      <c r="B399" s="98" t="s">
        <v>68</v>
      </c>
      <c r="C399" s="192" t="s">
        <v>227</v>
      </c>
      <c r="D399" s="193" t="s">
        <v>226</v>
      </c>
      <c r="E399" s="192" t="s">
        <v>226</v>
      </c>
      <c r="F399" s="194">
        <v>44225.552025462966</v>
      </c>
      <c r="G399" s="194">
        <v>45320</v>
      </c>
      <c r="H399" s="192" t="s">
        <v>158</v>
      </c>
      <c r="I399" s="195">
        <v>28753.42</v>
      </c>
      <c r="J399" s="196">
        <v>25003.4</v>
      </c>
      <c r="K399" s="195">
        <v>25225.518025544701</v>
      </c>
      <c r="L399" s="195">
        <v>28753.42</v>
      </c>
      <c r="M399" s="197">
        <v>0.87730496148100001</v>
      </c>
      <c r="N399" s="197">
        <v>5.0944993902000002</v>
      </c>
      <c r="O399" s="192" t="s">
        <v>71</v>
      </c>
      <c r="P399" s="198">
        <v>3.6223907499999999E-2</v>
      </c>
      <c r="Q399" s="199"/>
      <c r="R399" s="125"/>
    </row>
    <row r="400" spans="2:18" x14ac:dyDescent="0.25">
      <c r="B400" s="98" t="s">
        <v>68</v>
      </c>
      <c r="C400" s="192" t="s">
        <v>227</v>
      </c>
      <c r="D400" s="193" t="s">
        <v>226</v>
      </c>
      <c r="E400" s="192" t="s">
        <v>226</v>
      </c>
      <c r="F400" s="194">
        <v>44368.552118055559</v>
      </c>
      <c r="G400" s="194">
        <v>44774</v>
      </c>
      <c r="H400" s="192" t="s">
        <v>158</v>
      </c>
      <c r="I400" s="195">
        <v>10535</v>
      </c>
      <c r="J400" s="196">
        <v>10063.75</v>
      </c>
      <c r="K400" s="195">
        <v>10389.9477472202</v>
      </c>
      <c r="L400" s="195">
        <v>10535</v>
      </c>
      <c r="M400" s="197">
        <v>0.98623139508500002</v>
      </c>
      <c r="N400" s="197">
        <v>4.2</v>
      </c>
      <c r="O400" s="192" t="s">
        <v>71</v>
      </c>
      <c r="P400" s="198">
        <v>1.49199912E-2</v>
      </c>
      <c r="Q400" s="199"/>
      <c r="R400" s="125"/>
    </row>
    <row r="401" spans="2:18" x14ac:dyDescent="0.25">
      <c r="B401" s="98"/>
      <c r="C401" s="192" t="s">
        <v>130</v>
      </c>
      <c r="D401" s="193"/>
      <c r="E401" s="192"/>
      <c r="F401" s="194"/>
      <c r="G401" s="194"/>
      <c r="H401" s="192"/>
      <c r="I401" s="195">
        <v>2507858.4999999995</v>
      </c>
      <c r="J401" s="196">
        <v>2322231.1499999994</v>
      </c>
      <c r="K401" s="195">
        <v>2336125.4189707413</v>
      </c>
      <c r="L401" s="195">
        <v>2507858.4999999995</v>
      </c>
      <c r="M401" s="197"/>
      <c r="N401" s="197"/>
      <c r="O401" s="192"/>
      <c r="P401" s="198">
        <v>3.3546819904</v>
      </c>
      <c r="Q401" s="199"/>
      <c r="R401" s="125"/>
    </row>
    <row r="402" spans="2:18" x14ac:dyDescent="0.25">
      <c r="B402" s="98" t="s">
        <v>98</v>
      </c>
      <c r="C402" s="192" t="s">
        <v>83</v>
      </c>
      <c r="D402" s="193" t="s">
        <v>69</v>
      </c>
      <c r="E402" s="192" t="s">
        <v>70</v>
      </c>
      <c r="F402" s="194">
        <v>44490.678425925929</v>
      </c>
      <c r="G402" s="194">
        <v>48094</v>
      </c>
      <c r="H402" s="192" t="s">
        <v>158</v>
      </c>
      <c r="I402" s="195">
        <v>1448767.2</v>
      </c>
      <c r="J402" s="196">
        <v>1004438.36</v>
      </c>
      <c r="K402" s="195">
        <v>1001855.196853321</v>
      </c>
      <c r="L402" s="195">
        <v>1448767.2</v>
      </c>
      <c r="M402" s="197">
        <v>0.69152255576599997</v>
      </c>
      <c r="N402" s="197">
        <v>4.5763851040999999</v>
      </c>
      <c r="O402" s="192" t="s">
        <v>71</v>
      </c>
      <c r="P402" s="198">
        <v>1.4386665877</v>
      </c>
      <c r="Q402" s="199"/>
      <c r="R402" s="125"/>
    </row>
    <row r="403" spans="2:18" x14ac:dyDescent="0.25">
      <c r="B403" s="106" t="s">
        <v>98</v>
      </c>
      <c r="C403" s="200" t="s">
        <v>83</v>
      </c>
      <c r="D403" s="200" t="s">
        <v>69</v>
      </c>
      <c r="E403" s="200" t="s">
        <v>70</v>
      </c>
      <c r="F403" s="200">
        <v>44558.425266203703</v>
      </c>
      <c r="G403" s="200">
        <v>46056</v>
      </c>
      <c r="H403" s="200" t="s">
        <v>158</v>
      </c>
      <c r="I403" s="201">
        <v>6483.42</v>
      </c>
      <c r="J403" s="202">
        <v>5046.99</v>
      </c>
      <c r="K403" s="203">
        <v>5048.8989826641</v>
      </c>
      <c r="L403" s="201">
        <v>6483.42</v>
      </c>
      <c r="M403" s="199">
        <v>0.77874007586500005</v>
      </c>
      <c r="N403" s="199">
        <v>7.1849168884000001</v>
      </c>
      <c r="O403" s="199" t="s">
        <v>71</v>
      </c>
      <c r="P403" s="204">
        <v>7.2502317E-3</v>
      </c>
      <c r="Q403" s="205"/>
      <c r="R403" s="125"/>
    </row>
    <row r="404" spans="2:18" x14ac:dyDescent="0.25">
      <c r="B404" s="98" t="s">
        <v>195</v>
      </c>
      <c r="C404" s="192" t="s">
        <v>83</v>
      </c>
      <c r="D404" s="193" t="s">
        <v>69</v>
      </c>
      <c r="E404" s="192" t="s">
        <v>70</v>
      </c>
      <c r="F404" s="194">
        <v>44537.729155092595</v>
      </c>
      <c r="G404" s="194">
        <v>48094</v>
      </c>
      <c r="H404" s="192" t="s">
        <v>158</v>
      </c>
      <c r="I404" s="195">
        <v>776539.2</v>
      </c>
      <c r="J404" s="196">
        <v>541484.81999999995</v>
      </c>
      <c r="K404" s="195">
        <v>536989.25590935396</v>
      </c>
      <c r="L404" s="195">
        <v>776539.2</v>
      </c>
      <c r="M404" s="197">
        <v>0.69151596713899999</v>
      </c>
      <c r="N404" s="197">
        <v>4.5765140652999996</v>
      </c>
      <c r="O404" s="192" t="s">
        <v>71</v>
      </c>
      <c r="P404" s="198">
        <v>0.77111792489999997</v>
      </c>
      <c r="Q404" s="199"/>
      <c r="R404" s="125"/>
    </row>
    <row r="405" spans="2:18" x14ac:dyDescent="0.25">
      <c r="B405" s="98" t="s">
        <v>98</v>
      </c>
      <c r="C405" s="192" t="s">
        <v>83</v>
      </c>
      <c r="D405" s="193" t="s">
        <v>69</v>
      </c>
      <c r="E405" s="192" t="s">
        <v>70</v>
      </c>
      <c r="F405" s="194">
        <v>44558.43005787037</v>
      </c>
      <c r="G405" s="194">
        <v>46632</v>
      </c>
      <c r="H405" s="192" t="s">
        <v>158</v>
      </c>
      <c r="I405" s="195">
        <v>7042.84</v>
      </c>
      <c r="J405" s="196">
        <v>5018.54</v>
      </c>
      <c r="K405" s="195">
        <v>5020.4882777285002</v>
      </c>
      <c r="L405" s="195">
        <v>7042.84</v>
      </c>
      <c r="M405" s="197">
        <v>0.71284996929199995</v>
      </c>
      <c r="N405" s="197">
        <v>7.3172581902999996</v>
      </c>
      <c r="O405" s="192" t="s">
        <v>71</v>
      </c>
      <c r="P405" s="198">
        <v>7.2094337999999997E-3</v>
      </c>
      <c r="Q405" s="199"/>
      <c r="R405" s="125"/>
    </row>
    <row r="406" spans="2:18" x14ac:dyDescent="0.25">
      <c r="B406" s="98" t="s">
        <v>98</v>
      </c>
      <c r="C406" s="192" t="s">
        <v>83</v>
      </c>
      <c r="D406" s="193" t="s">
        <v>69</v>
      </c>
      <c r="E406" s="192" t="s">
        <v>70</v>
      </c>
      <c r="F406" s="194">
        <v>44474.425127314818</v>
      </c>
      <c r="G406" s="194">
        <v>48094</v>
      </c>
      <c r="H406" s="192" t="s">
        <v>158</v>
      </c>
      <c r="I406" s="195">
        <v>144876.79999999999</v>
      </c>
      <c r="J406" s="196">
        <v>100734.3</v>
      </c>
      <c r="K406" s="195">
        <v>100653.6323481311</v>
      </c>
      <c r="L406" s="195">
        <v>144876.79999999999</v>
      </c>
      <c r="M406" s="197">
        <v>0.69475328243099999</v>
      </c>
      <c r="N406" s="197">
        <v>4.5133176445999998</v>
      </c>
      <c r="O406" s="192" t="s">
        <v>71</v>
      </c>
      <c r="P406" s="198">
        <v>0.14453886969999999</v>
      </c>
      <c r="Q406" s="199"/>
      <c r="R406" s="125"/>
    </row>
    <row r="407" spans="2:18" x14ac:dyDescent="0.25">
      <c r="B407" s="98" t="s">
        <v>98</v>
      </c>
      <c r="C407" s="192" t="s">
        <v>83</v>
      </c>
      <c r="D407" s="193" t="s">
        <v>69</v>
      </c>
      <c r="E407" s="192" t="s">
        <v>70</v>
      </c>
      <c r="F407" s="194">
        <v>44544.596863425926</v>
      </c>
      <c r="G407" s="194">
        <v>48094</v>
      </c>
      <c r="H407" s="192" t="s">
        <v>158</v>
      </c>
      <c r="I407" s="195">
        <v>1159013.6000000001</v>
      </c>
      <c r="J407" s="196">
        <v>808876.71</v>
      </c>
      <c r="K407" s="195">
        <v>801473.09914914612</v>
      </c>
      <c r="L407" s="195">
        <v>1159013.6000000001</v>
      </c>
      <c r="M407" s="197">
        <v>0.69151311007000005</v>
      </c>
      <c r="N407" s="197">
        <v>4.5765698275000002</v>
      </c>
      <c r="O407" s="192" t="s">
        <v>71</v>
      </c>
      <c r="P407" s="198">
        <v>1.1509173904000001</v>
      </c>
      <c r="Q407" s="199"/>
      <c r="R407" s="125"/>
    </row>
    <row r="408" spans="2:18" x14ac:dyDescent="0.25">
      <c r="B408" s="98" t="s">
        <v>98</v>
      </c>
      <c r="C408" s="192" t="s">
        <v>83</v>
      </c>
      <c r="D408" s="193" t="s">
        <v>69</v>
      </c>
      <c r="E408" s="192" t="s">
        <v>70</v>
      </c>
      <c r="F408" s="194">
        <v>44490.678379629629</v>
      </c>
      <c r="G408" s="194">
        <v>48094</v>
      </c>
      <c r="H408" s="192" t="s">
        <v>158</v>
      </c>
      <c r="I408" s="195">
        <v>1448767.2</v>
      </c>
      <c r="J408" s="196">
        <v>1004438.36</v>
      </c>
      <c r="K408" s="195">
        <v>1001855.196853321</v>
      </c>
      <c r="L408" s="195">
        <v>1448767.2</v>
      </c>
      <c r="M408" s="197">
        <v>0.69152255576599997</v>
      </c>
      <c r="N408" s="197">
        <v>4.5763851040999999</v>
      </c>
      <c r="O408" s="192" t="s">
        <v>71</v>
      </c>
      <c r="P408" s="198">
        <v>1.4386665877</v>
      </c>
      <c r="Q408" s="199"/>
      <c r="R408" s="125"/>
    </row>
    <row r="409" spans="2:18" x14ac:dyDescent="0.25">
      <c r="B409" s="98" t="s">
        <v>98</v>
      </c>
      <c r="C409" s="192" t="s">
        <v>83</v>
      </c>
      <c r="D409" s="193" t="s">
        <v>69</v>
      </c>
      <c r="E409" s="192" t="s">
        <v>70</v>
      </c>
      <c r="F409" s="194">
        <v>44550.543495370373</v>
      </c>
      <c r="G409" s="194">
        <v>47458</v>
      </c>
      <c r="H409" s="192" t="s">
        <v>158</v>
      </c>
      <c r="I409" s="195">
        <v>61540.800000000003</v>
      </c>
      <c r="J409" s="196">
        <v>40699.85</v>
      </c>
      <c r="K409" s="195">
        <v>40755.330471034002</v>
      </c>
      <c r="L409" s="195">
        <v>61540.800000000003</v>
      </c>
      <c r="M409" s="197">
        <v>0.66224895469400002</v>
      </c>
      <c r="N409" s="197">
        <v>6.6382745395000002</v>
      </c>
      <c r="O409" s="192" t="s">
        <v>71</v>
      </c>
      <c r="P409" s="198">
        <v>5.8524757300000001E-2</v>
      </c>
      <c r="Q409" s="199"/>
      <c r="R409" s="125"/>
    </row>
    <row r="410" spans="2:18" x14ac:dyDescent="0.25">
      <c r="B410" s="98"/>
      <c r="C410" s="192" t="s">
        <v>84</v>
      </c>
      <c r="D410" s="193"/>
      <c r="E410" s="192"/>
      <c r="F410" s="194"/>
      <c r="G410" s="194"/>
      <c r="H410" s="192"/>
      <c r="I410" s="195">
        <v>5053031.0599999996</v>
      </c>
      <c r="J410" s="196">
        <v>3510737.9299999997</v>
      </c>
      <c r="K410" s="195">
        <v>3493651.0988447</v>
      </c>
      <c r="L410" s="195">
        <v>5053031.0599999996</v>
      </c>
      <c r="M410" s="197"/>
      <c r="N410" s="197"/>
      <c r="O410" s="192"/>
      <c r="P410" s="198">
        <v>5.0168917832000002</v>
      </c>
      <c r="Q410" s="199"/>
      <c r="R410" s="125"/>
    </row>
    <row r="411" spans="2:18" x14ac:dyDescent="0.25">
      <c r="B411" s="98" t="s">
        <v>98</v>
      </c>
      <c r="C411" s="192" t="s">
        <v>85</v>
      </c>
      <c r="D411" s="193" t="s">
        <v>69</v>
      </c>
      <c r="E411" s="192" t="s">
        <v>70</v>
      </c>
      <c r="F411" s="194">
        <v>44194.496817129628</v>
      </c>
      <c r="G411" s="194">
        <v>45035</v>
      </c>
      <c r="H411" s="192" t="s">
        <v>158</v>
      </c>
      <c r="I411" s="195">
        <v>23241.1</v>
      </c>
      <c r="J411" s="196">
        <v>20245.75</v>
      </c>
      <c r="K411" s="195">
        <v>20252.655084475398</v>
      </c>
      <c r="L411" s="195">
        <v>23241.1</v>
      </c>
      <c r="M411" s="197">
        <v>0.87141551322800004</v>
      </c>
      <c r="N411" s="197">
        <v>6.6591484550000004</v>
      </c>
      <c r="O411" s="192" t="s">
        <v>71</v>
      </c>
      <c r="P411" s="198">
        <v>2.9082863699999999E-2</v>
      </c>
      <c r="Q411" s="199"/>
      <c r="R411" s="125"/>
    </row>
    <row r="412" spans="2:18" x14ac:dyDescent="0.25">
      <c r="B412" s="98" t="s">
        <v>98</v>
      </c>
      <c r="C412" s="192" t="s">
        <v>85</v>
      </c>
      <c r="D412" s="193" t="s">
        <v>69</v>
      </c>
      <c r="E412" s="192" t="s">
        <v>70</v>
      </c>
      <c r="F412" s="194">
        <v>43399.577719907407</v>
      </c>
      <c r="G412" s="194">
        <v>45763</v>
      </c>
      <c r="H412" s="192" t="s">
        <v>158</v>
      </c>
      <c r="I412" s="195">
        <v>90656.12</v>
      </c>
      <c r="J412" s="196">
        <v>62588.11</v>
      </c>
      <c r="K412" s="195">
        <v>62711.181195069701</v>
      </c>
      <c r="L412" s="195">
        <v>90656.12</v>
      </c>
      <c r="M412" s="197">
        <v>0.69174790620899995</v>
      </c>
      <c r="N412" s="197">
        <v>7.1907509455999996</v>
      </c>
      <c r="O412" s="192" t="s">
        <v>71</v>
      </c>
      <c r="P412" s="198">
        <v>9.0053414299999995E-2</v>
      </c>
      <c r="Q412" s="199"/>
      <c r="R412" s="125"/>
    </row>
    <row r="413" spans="2:18" x14ac:dyDescent="0.25">
      <c r="B413" s="98" t="s">
        <v>98</v>
      </c>
      <c r="C413" s="192" t="s">
        <v>85</v>
      </c>
      <c r="D413" s="193" t="s">
        <v>69</v>
      </c>
      <c r="E413" s="192" t="s">
        <v>70</v>
      </c>
      <c r="F413" s="194">
        <v>44650.514340277776</v>
      </c>
      <c r="G413" s="194">
        <v>46413</v>
      </c>
      <c r="H413" s="192" t="s">
        <v>158</v>
      </c>
      <c r="I413" s="195">
        <v>289753.40000000002</v>
      </c>
      <c r="J413" s="196">
        <v>227310.98</v>
      </c>
      <c r="K413" s="195">
        <v>227348.39005875841</v>
      </c>
      <c r="L413" s="195">
        <v>289753.40000000002</v>
      </c>
      <c r="M413" s="197">
        <v>0.78462716937499999</v>
      </c>
      <c r="N413" s="197">
        <v>6.1940194683999996</v>
      </c>
      <c r="O413" s="192" t="s">
        <v>71</v>
      </c>
      <c r="P413" s="198">
        <v>0.32647286110000001</v>
      </c>
      <c r="Q413" s="199"/>
      <c r="R413" s="125"/>
    </row>
    <row r="414" spans="2:18" x14ac:dyDescent="0.25">
      <c r="B414" s="98" t="s">
        <v>98</v>
      </c>
      <c r="C414" s="192" t="s">
        <v>85</v>
      </c>
      <c r="D414" s="193" t="s">
        <v>69</v>
      </c>
      <c r="E414" s="192" t="s">
        <v>70</v>
      </c>
      <c r="F414" s="194">
        <v>44091.497372685182</v>
      </c>
      <c r="G414" s="194">
        <v>46063</v>
      </c>
      <c r="H414" s="192" t="s">
        <v>158</v>
      </c>
      <c r="I414" s="195">
        <v>4234.18</v>
      </c>
      <c r="J414" s="196">
        <v>3018.51</v>
      </c>
      <c r="K414" s="195">
        <v>3027.1140102982999</v>
      </c>
      <c r="L414" s="195">
        <v>4234.18</v>
      </c>
      <c r="M414" s="197">
        <v>0.71492331698199996</v>
      </c>
      <c r="N414" s="197">
        <v>7.7128246895999997</v>
      </c>
      <c r="O414" s="192" t="s">
        <v>71</v>
      </c>
      <c r="P414" s="198">
        <v>4.3469433000000004E-3</v>
      </c>
      <c r="Q414" s="199"/>
      <c r="R414" s="125"/>
    </row>
    <row r="415" spans="2:18" x14ac:dyDescent="0.25">
      <c r="B415" s="98" t="s">
        <v>98</v>
      </c>
      <c r="C415" s="192" t="s">
        <v>85</v>
      </c>
      <c r="D415" s="193" t="s">
        <v>69</v>
      </c>
      <c r="E415" s="192" t="s">
        <v>70</v>
      </c>
      <c r="F415" s="194">
        <v>44230.496539351851</v>
      </c>
      <c r="G415" s="194">
        <v>45020</v>
      </c>
      <c r="H415" s="192" t="s">
        <v>158</v>
      </c>
      <c r="I415" s="195">
        <v>12019.42</v>
      </c>
      <c r="J415" s="196">
        <v>10071.51</v>
      </c>
      <c r="K415" s="195">
        <v>10212.188872311601</v>
      </c>
      <c r="L415" s="195">
        <v>12019.42</v>
      </c>
      <c r="M415" s="197">
        <v>0.84964073743299995</v>
      </c>
      <c r="N415" s="197">
        <v>9.3054870083000001</v>
      </c>
      <c r="O415" s="192" t="s">
        <v>71</v>
      </c>
      <c r="P415" s="198">
        <v>1.4664729E-2</v>
      </c>
      <c r="Q415" s="199"/>
      <c r="R415" s="125"/>
    </row>
    <row r="416" spans="2:18" x14ac:dyDescent="0.25">
      <c r="B416" s="98" t="s">
        <v>98</v>
      </c>
      <c r="C416" s="192" t="s">
        <v>85</v>
      </c>
      <c r="D416" s="193" t="s">
        <v>69</v>
      </c>
      <c r="E416" s="192" t="s">
        <v>70</v>
      </c>
      <c r="F416" s="194">
        <v>43402.654861111114</v>
      </c>
      <c r="G416" s="194">
        <v>45763</v>
      </c>
      <c r="H416" s="192" t="s">
        <v>158</v>
      </c>
      <c r="I416" s="195">
        <v>59446.7</v>
      </c>
      <c r="J416" s="196">
        <v>41081.089999999997</v>
      </c>
      <c r="K416" s="195">
        <v>41130.600340188503</v>
      </c>
      <c r="L416" s="195">
        <v>59446.7</v>
      </c>
      <c r="M416" s="197">
        <v>0.69189038820000004</v>
      </c>
      <c r="N416" s="197">
        <v>7.1826066722000004</v>
      </c>
      <c r="O416" s="192" t="s">
        <v>71</v>
      </c>
      <c r="P416" s="198">
        <v>5.9063645800000002E-2</v>
      </c>
      <c r="Q416" s="199"/>
      <c r="R416" s="125"/>
    </row>
    <row r="417" spans="2:18" x14ac:dyDescent="0.25">
      <c r="B417" s="98" t="s">
        <v>98</v>
      </c>
      <c r="C417" s="192" t="s">
        <v>85</v>
      </c>
      <c r="D417" s="193" t="s">
        <v>69</v>
      </c>
      <c r="E417" s="192" t="s">
        <v>70</v>
      </c>
      <c r="F417" s="194">
        <v>44160.677453703705</v>
      </c>
      <c r="G417" s="194">
        <v>46063</v>
      </c>
      <c r="H417" s="192" t="s">
        <v>158</v>
      </c>
      <c r="I417" s="195">
        <v>5570.61</v>
      </c>
      <c r="J417" s="196">
        <v>4006.57</v>
      </c>
      <c r="K417" s="195">
        <v>4036.0373765324998</v>
      </c>
      <c r="L417" s="195">
        <v>5570.61</v>
      </c>
      <c r="M417" s="197">
        <v>0.72452341422800004</v>
      </c>
      <c r="N417" s="197">
        <v>7.7129586663999996</v>
      </c>
      <c r="O417" s="192" t="s">
        <v>71</v>
      </c>
      <c r="P417" s="198">
        <v>5.7957598000000004E-3</v>
      </c>
      <c r="Q417" s="199"/>
      <c r="R417" s="125"/>
    </row>
    <row r="418" spans="2:18" x14ac:dyDescent="0.25">
      <c r="B418" s="98" t="s">
        <v>98</v>
      </c>
      <c r="C418" s="192" t="s">
        <v>85</v>
      </c>
      <c r="D418" s="193" t="s">
        <v>69</v>
      </c>
      <c r="E418" s="192" t="s">
        <v>70</v>
      </c>
      <c r="F418" s="194">
        <v>44375.692488425928</v>
      </c>
      <c r="G418" s="194">
        <v>47401</v>
      </c>
      <c r="H418" s="192" t="s">
        <v>158</v>
      </c>
      <c r="I418" s="195">
        <v>4907.3999999999996</v>
      </c>
      <c r="J418" s="196">
        <v>3041.9</v>
      </c>
      <c r="K418" s="195">
        <v>3043.866930576</v>
      </c>
      <c r="L418" s="195">
        <v>4907.3999999999996</v>
      </c>
      <c r="M418" s="197">
        <v>0.62026061266200005</v>
      </c>
      <c r="N418" s="197">
        <v>7.7132239937999998</v>
      </c>
      <c r="O418" s="192" t="s">
        <v>71</v>
      </c>
      <c r="P418" s="198">
        <v>4.3710006000000001E-3</v>
      </c>
      <c r="Q418" s="199"/>
      <c r="R418" s="125"/>
    </row>
    <row r="419" spans="2:18" x14ac:dyDescent="0.25">
      <c r="B419" s="98" t="s">
        <v>98</v>
      </c>
      <c r="C419" s="192" t="s">
        <v>85</v>
      </c>
      <c r="D419" s="193" t="s">
        <v>69</v>
      </c>
      <c r="E419" s="192" t="s">
        <v>70</v>
      </c>
      <c r="F419" s="194">
        <v>43588.585752314815</v>
      </c>
      <c r="G419" s="194">
        <v>45763</v>
      </c>
      <c r="H419" s="192" t="s">
        <v>158</v>
      </c>
      <c r="I419" s="195">
        <v>36219.279999999999</v>
      </c>
      <c r="J419" s="196">
        <v>25046.25</v>
      </c>
      <c r="K419" s="195">
        <v>25364.201683345502</v>
      </c>
      <c r="L419" s="195">
        <v>36219.279999999999</v>
      </c>
      <c r="M419" s="197">
        <v>0.70029557968400002</v>
      </c>
      <c r="N419" s="197">
        <v>7.713522642</v>
      </c>
      <c r="O419" s="192" t="s">
        <v>71</v>
      </c>
      <c r="P419" s="198">
        <v>3.6423057500000001E-2</v>
      </c>
      <c r="Q419" s="199"/>
      <c r="R419" s="125"/>
    </row>
    <row r="420" spans="2:18" x14ac:dyDescent="0.25">
      <c r="B420" s="98" t="s">
        <v>98</v>
      </c>
      <c r="C420" s="192" t="s">
        <v>85</v>
      </c>
      <c r="D420" s="193" t="s">
        <v>69</v>
      </c>
      <c r="E420" s="192" t="s">
        <v>70</v>
      </c>
      <c r="F420" s="194">
        <v>44183.468958333331</v>
      </c>
      <c r="G420" s="194">
        <v>45020</v>
      </c>
      <c r="H420" s="192" t="s">
        <v>158</v>
      </c>
      <c r="I420" s="195">
        <v>1224383.6000000001</v>
      </c>
      <c r="J420" s="196">
        <v>1088000</v>
      </c>
      <c r="K420" s="195">
        <v>1053195.1278537819</v>
      </c>
      <c r="L420" s="195">
        <v>1224383.6000000001</v>
      </c>
      <c r="M420" s="197">
        <v>0.860183955301</v>
      </c>
      <c r="N420" s="197">
        <v>5.8439755557000002</v>
      </c>
      <c r="O420" s="192" t="s">
        <v>71</v>
      </c>
      <c r="P420" s="198">
        <v>1.5123908580000001</v>
      </c>
      <c r="Q420" s="199"/>
      <c r="R420" s="125"/>
    </row>
    <row r="421" spans="2:18" x14ac:dyDescent="0.25">
      <c r="B421" s="98" t="s">
        <v>98</v>
      </c>
      <c r="C421" s="192" t="s">
        <v>85</v>
      </c>
      <c r="D421" s="193" t="s">
        <v>69</v>
      </c>
      <c r="E421" s="192" t="s">
        <v>70</v>
      </c>
      <c r="F421" s="194">
        <v>43399.569872685184</v>
      </c>
      <c r="G421" s="194">
        <v>45365</v>
      </c>
      <c r="H421" s="192" t="s">
        <v>158</v>
      </c>
      <c r="I421" s="195">
        <v>77669.38</v>
      </c>
      <c r="J421" s="196">
        <v>57089.58</v>
      </c>
      <c r="K421" s="195">
        <v>54062.8878443309</v>
      </c>
      <c r="L421" s="195">
        <v>77669.38</v>
      </c>
      <c r="M421" s="197">
        <v>0.696064367249</v>
      </c>
      <c r="N421" s="197">
        <v>7.1874259008000001</v>
      </c>
      <c r="O421" s="192" t="s">
        <v>71</v>
      </c>
      <c r="P421" s="198">
        <v>7.76344432E-2</v>
      </c>
      <c r="Q421" s="199"/>
      <c r="R421" s="125"/>
    </row>
    <row r="422" spans="2:18" x14ac:dyDescent="0.25">
      <c r="B422" s="98" t="s">
        <v>68</v>
      </c>
      <c r="C422" s="192" t="s">
        <v>85</v>
      </c>
      <c r="D422" s="193" t="s">
        <v>69</v>
      </c>
      <c r="E422" s="192" t="s">
        <v>70</v>
      </c>
      <c r="F422" s="194">
        <v>44558.414456018516</v>
      </c>
      <c r="G422" s="194">
        <v>44655</v>
      </c>
      <c r="H422" s="192" t="s">
        <v>158</v>
      </c>
      <c r="I422" s="195">
        <v>52636</v>
      </c>
      <c r="J422" s="196">
        <v>52023.87</v>
      </c>
      <c r="K422" s="195">
        <v>52610.615722332601</v>
      </c>
      <c r="L422" s="195">
        <v>52636</v>
      </c>
      <c r="M422" s="197">
        <v>0.999517739234</v>
      </c>
      <c r="N422" s="197">
        <v>4.5000025674000002</v>
      </c>
      <c r="O422" s="192" t="s">
        <v>71</v>
      </c>
      <c r="P422" s="198">
        <v>7.5548976800000001E-2</v>
      </c>
      <c r="Q422" s="199"/>
      <c r="R422" s="125"/>
    </row>
    <row r="423" spans="2:18" x14ac:dyDescent="0.25">
      <c r="B423" s="98" t="s">
        <v>98</v>
      </c>
      <c r="C423" s="192" t="s">
        <v>85</v>
      </c>
      <c r="D423" s="193" t="s">
        <v>69</v>
      </c>
      <c r="E423" s="192" t="s">
        <v>70</v>
      </c>
      <c r="F423" s="194">
        <v>43613.527546296296</v>
      </c>
      <c r="G423" s="194">
        <v>45763</v>
      </c>
      <c r="H423" s="192" t="s">
        <v>158</v>
      </c>
      <c r="I423" s="195">
        <v>14487.76</v>
      </c>
      <c r="J423" s="196">
        <v>10069.84</v>
      </c>
      <c r="K423" s="195">
        <v>10145.8244684285</v>
      </c>
      <c r="L423" s="195">
        <v>14487.76</v>
      </c>
      <c r="M423" s="197">
        <v>0.70030318478700004</v>
      </c>
      <c r="N423" s="197">
        <v>7.7130507553000003</v>
      </c>
      <c r="O423" s="192" t="s">
        <v>71</v>
      </c>
      <c r="P423" s="198">
        <v>1.45694295E-2</v>
      </c>
      <c r="Q423" s="199"/>
      <c r="R423" s="125"/>
    </row>
    <row r="424" spans="2:18" x14ac:dyDescent="0.25">
      <c r="B424" s="106"/>
      <c r="C424" s="200" t="s">
        <v>86</v>
      </c>
      <c r="D424" s="200"/>
      <c r="E424" s="200"/>
      <c r="F424" s="200"/>
      <c r="G424" s="200"/>
      <c r="H424" s="200"/>
      <c r="I424" s="201">
        <v>1895224.95</v>
      </c>
      <c r="J424" s="202">
        <v>1603593.9600000004</v>
      </c>
      <c r="K424" s="203">
        <v>1567140.6914404298</v>
      </c>
      <c r="L424" s="201">
        <v>1895224.95</v>
      </c>
      <c r="M424" s="199"/>
      <c r="N424" s="199"/>
      <c r="O424" s="199"/>
      <c r="P424" s="204">
        <v>2.2504179825999997</v>
      </c>
      <c r="Q424" s="205"/>
      <c r="R424" s="125"/>
    </row>
    <row r="425" spans="2:18" x14ac:dyDescent="0.25">
      <c r="B425" s="104"/>
      <c r="C425" s="96"/>
      <c r="D425" s="96"/>
      <c r="E425" s="96"/>
      <c r="F425" s="105" t="s">
        <v>87</v>
      </c>
      <c r="G425" s="105"/>
      <c r="H425" s="105"/>
      <c r="I425" s="131">
        <v>3816926.73</v>
      </c>
      <c r="J425" s="105" t="s">
        <v>88</v>
      </c>
      <c r="K425" s="132" t="s">
        <v>88</v>
      </c>
      <c r="L425" s="132" t="s">
        <v>88</v>
      </c>
      <c r="M425" s="96"/>
      <c r="N425" s="96"/>
      <c r="O425" s="96"/>
      <c r="P425" s="210">
        <v>5.4811164042999998</v>
      </c>
      <c r="Q425" s="96"/>
      <c r="R425" s="120"/>
    </row>
    <row r="426" spans="2:18" x14ac:dyDescent="0.25">
      <c r="B426" s="106"/>
      <c r="C426" s="199"/>
      <c r="D426" s="199"/>
      <c r="E426" s="199"/>
      <c r="F426" s="200" t="s">
        <v>89</v>
      </c>
      <c r="G426" s="200"/>
      <c r="H426" s="200"/>
      <c r="I426" s="201">
        <v>115972.12294290221</v>
      </c>
      <c r="J426" s="200" t="s">
        <v>88</v>
      </c>
      <c r="K426" s="206" t="s">
        <v>88</v>
      </c>
      <c r="L426" s="206" t="s">
        <v>88</v>
      </c>
      <c r="M426" s="199"/>
      <c r="N426" s="199"/>
      <c r="O426" s="199"/>
      <c r="P426" s="199"/>
      <c r="Q426" s="199"/>
      <c r="R426" s="125"/>
    </row>
    <row r="427" spans="2:18" x14ac:dyDescent="0.25">
      <c r="B427" s="106"/>
      <c r="C427" s="199"/>
      <c r="D427" s="199"/>
      <c r="E427" s="199"/>
      <c r="F427" s="200" t="s">
        <v>90</v>
      </c>
      <c r="G427" s="200"/>
      <c r="H427" s="200"/>
      <c r="I427" s="201">
        <v>18566.597883474398</v>
      </c>
      <c r="J427" s="200" t="s">
        <v>88</v>
      </c>
      <c r="K427" s="206" t="s">
        <v>88</v>
      </c>
      <c r="L427" s="206" t="s">
        <v>88</v>
      </c>
      <c r="M427" s="199"/>
      <c r="N427" s="199"/>
      <c r="O427" s="199"/>
      <c r="P427" s="199"/>
      <c r="Q427" s="199"/>
      <c r="R427" s="125"/>
    </row>
    <row r="428" spans="2:18" x14ac:dyDescent="0.25">
      <c r="B428" s="107"/>
      <c r="C428" s="108"/>
      <c r="D428" s="108"/>
      <c r="E428" s="108"/>
      <c r="F428" s="109" t="s">
        <v>91</v>
      </c>
      <c r="G428" s="109"/>
      <c r="H428" s="109"/>
      <c r="I428" s="207">
        <v>81600127.835059464</v>
      </c>
      <c r="J428" s="207">
        <v>65539925.399999954</v>
      </c>
      <c r="K428" s="207">
        <v>65820834.054865792</v>
      </c>
      <c r="L428" s="207">
        <v>77685795.580000028</v>
      </c>
      <c r="M428" s="108"/>
      <c r="N428" s="108"/>
      <c r="O428" s="108"/>
      <c r="P428" s="208">
        <v>99.999999999799854</v>
      </c>
      <c r="Q428" s="108"/>
      <c r="R428" s="209"/>
    </row>
    <row r="430" spans="2:18" x14ac:dyDescent="0.25">
      <c r="B430" s="261" t="s">
        <v>153</v>
      </c>
      <c r="C430" s="262"/>
      <c r="D430" s="262"/>
      <c r="E430" s="262"/>
      <c r="F430" s="262"/>
      <c r="G430" s="262"/>
      <c r="H430" s="262"/>
      <c r="I430" s="262"/>
      <c r="J430" s="262"/>
      <c r="K430" s="262"/>
      <c r="L430" s="262"/>
      <c r="M430" s="262"/>
      <c r="N430" s="262"/>
      <c r="O430" s="262"/>
      <c r="P430" s="262"/>
      <c r="Q430" s="262"/>
      <c r="R430" s="263"/>
    </row>
    <row r="431" spans="2:18" x14ac:dyDescent="0.25">
      <c r="B431" s="261" t="s">
        <v>127</v>
      </c>
      <c r="C431" s="262"/>
      <c r="D431" s="262"/>
      <c r="E431" s="262"/>
      <c r="F431" s="262"/>
      <c r="G431" s="262"/>
      <c r="H431" s="262"/>
      <c r="I431" s="262"/>
      <c r="J431" s="262"/>
      <c r="K431" s="262"/>
      <c r="L431" s="262"/>
      <c r="M431" s="262"/>
      <c r="N431" s="262"/>
      <c r="O431" s="262"/>
      <c r="P431" s="262"/>
      <c r="Q431" s="262"/>
      <c r="R431" s="263"/>
    </row>
    <row r="432" spans="2:18" x14ac:dyDescent="0.25">
      <c r="B432" s="264">
        <v>44286</v>
      </c>
      <c r="C432" s="262"/>
      <c r="D432" s="262"/>
      <c r="E432" s="262"/>
      <c r="F432" s="262"/>
      <c r="G432" s="262"/>
      <c r="H432" s="262"/>
      <c r="I432" s="262"/>
      <c r="J432" s="262"/>
      <c r="K432" s="262"/>
      <c r="L432" s="262"/>
      <c r="M432" s="262"/>
      <c r="N432" s="262"/>
      <c r="O432" s="262"/>
      <c r="P432" s="262"/>
      <c r="Q432" s="262"/>
      <c r="R432" s="263"/>
    </row>
    <row r="433" spans="2:18" x14ac:dyDescent="0.25">
      <c r="B433" s="261" t="s">
        <v>154</v>
      </c>
      <c r="C433" s="262"/>
      <c r="D433" s="262"/>
      <c r="E433" s="262"/>
      <c r="F433" s="262"/>
      <c r="G433" s="262"/>
      <c r="H433" s="262"/>
      <c r="I433" s="262"/>
      <c r="J433" s="262"/>
      <c r="K433" s="262"/>
      <c r="L433" s="262"/>
      <c r="M433" s="262"/>
      <c r="N433" s="262"/>
      <c r="O433" s="262"/>
      <c r="P433" s="262"/>
      <c r="Q433" s="262"/>
      <c r="R433" s="263"/>
    </row>
    <row r="434" spans="2:18" ht="90" x14ac:dyDescent="0.25">
      <c r="B434" s="91" t="s">
        <v>56</v>
      </c>
      <c r="C434" s="91" t="s">
        <v>57</v>
      </c>
      <c r="D434" s="91" t="s">
        <v>58</v>
      </c>
      <c r="E434" s="91" t="s">
        <v>59</v>
      </c>
      <c r="F434" s="91" t="s">
        <v>60</v>
      </c>
      <c r="G434" s="91" t="s">
        <v>61</v>
      </c>
      <c r="H434" s="91" t="s">
        <v>62</v>
      </c>
      <c r="I434" s="91" t="s">
        <v>63</v>
      </c>
      <c r="J434" s="91" t="s">
        <v>64</v>
      </c>
      <c r="K434" s="91" t="s">
        <v>65</v>
      </c>
      <c r="L434" s="91" t="s">
        <v>66</v>
      </c>
      <c r="M434" s="91" t="s">
        <v>128</v>
      </c>
      <c r="N434" s="91" t="s">
        <v>67</v>
      </c>
      <c r="O434" s="91" t="s">
        <v>193</v>
      </c>
      <c r="P434" s="91" t="s">
        <v>155</v>
      </c>
      <c r="Q434" s="91" t="s">
        <v>156</v>
      </c>
      <c r="R434" s="91" t="s">
        <v>157</v>
      </c>
    </row>
    <row r="435" spans="2:18" x14ac:dyDescent="0.25">
      <c r="B435" s="92" t="s">
        <v>68</v>
      </c>
      <c r="C435" s="93" t="s">
        <v>177</v>
      </c>
      <c r="D435" s="94" t="s">
        <v>69</v>
      </c>
      <c r="E435" s="93" t="s">
        <v>70</v>
      </c>
      <c r="F435" s="211">
        <v>44026.601446759261</v>
      </c>
      <c r="G435" s="211">
        <v>44894</v>
      </c>
      <c r="H435" s="94" t="s">
        <v>158</v>
      </c>
      <c r="I435" s="116">
        <v>112049</v>
      </c>
      <c r="J435" s="117">
        <v>101284.37</v>
      </c>
      <c r="K435" s="116">
        <v>101195.4792009572</v>
      </c>
      <c r="L435" s="117">
        <v>112049</v>
      </c>
      <c r="M435" s="112">
        <v>0.90313594231899996</v>
      </c>
      <c r="N435" s="118">
        <v>4.5939816005000003</v>
      </c>
      <c r="O435" s="93" t="s">
        <v>71</v>
      </c>
      <c r="P435" s="119">
        <v>0.20933666009999999</v>
      </c>
      <c r="Q435" s="96"/>
      <c r="R435" s="120"/>
    </row>
    <row r="436" spans="2:18" x14ac:dyDescent="0.25">
      <c r="B436" s="98" t="s">
        <v>98</v>
      </c>
      <c r="C436" s="99" t="s">
        <v>177</v>
      </c>
      <c r="D436" s="100" t="s">
        <v>69</v>
      </c>
      <c r="E436" s="99" t="s">
        <v>70</v>
      </c>
      <c r="F436" s="212">
        <v>43819.654085648152</v>
      </c>
      <c r="G436" s="212">
        <v>45036</v>
      </c>
      <c r="H436" s="100" t="s">
        <v>158</v>
      </c>
      <c r="I436" s="121">
        <v>37863.9</v>
      </c>
      <c r="J436" s="122">
        <v>32262.37</v>
      </c>
      <c r="K436" s="121">
        <v>32317.497947829001</v>
      </c>
      <c r="L436" s="122">
        <v>37863.9</v>
      </c>
      <c r="M436" s="113">
        <v>0.85351741230599998</v>
      </c>
      <c r="N436" s="123">
        <v>5.3536883022000001</v>
      </c>
      <c r="O436" s="99" t="s">
        <v>71</v>
      </c>
      <c r="P436" s="124">
        <v>6.6853155299999995E-2</v>
      </c>
      <c r="Q436" s="101"/>
      <c r="R436" s="125"/>
    </row>
    <row r="437" spans="2:18" x14ac:dyDescent="0.25">
      <c r="B437" s="98" t="s">
        <v>98</v>
      </c>
      <c r="C437" s="99" t="s">
        <v>177</v>
      </c>
      <c r="D437" s="100" t="s">
        <v>69</v>
      </c>
      <c r="E437" s="99" t="s">
        <v>70</v>
      </c>
      <c r="F437" s="212">
        <v>44160.676516203705</v>
      </c>
      <c r="G437" s="212">
        <v>45036</v>
      </c>
      <c r="H437" s="100" t="s">
        <v>158</v>
      </c>
      <c r="I437" s="121">
        <v>5654.5</v>
      </c>
      <c r="J437" s="122">
        <v>5024.46</v>
      </c>
      <c r="K437" s="121">
        <v>5049.6314860450002</v>
      </c>
      <c r="L437" s="122">
        <v>5654.5</v>
      </c>
      <c r="M437" s="113">
        <v>0.89302882412999995</v>
      </c>
      <c r="N437" s="123">
        <v>5.3538764422999998</v>
      </c>
      <c r="O437" s="99" t="s">
        <v>71</v>
      </c>
      <c r="P437" s="124">
        <v>1.0445851900000001E-2</v>
      </c>
      <c r="Q437" s="101"/>
      <c r="R437" s="125"/>
    </row>
    <row r="438" spans="2:18" x14ac:dyDescent="0.25">
      <c r="B438" s="98" t="s">
        <v>68</v>
      </c>
      <c r="C438" s="99" t="s">
        <v>177</v>
      </c>
      <c r="D438" s="100" t="s">
        <v>69</v>
      </c>
      <c r="E438" s="99" t="s">
        <v>70</v>
      </c>
      <c r="F438" s="212">
        <v>43976.699282407404</v>
      </c>
      <c r="G438" s="212">
        <v>44894</v>
      </c>
      <c r="H438" s="100" t="s">
        <v>158</v>
      </c>
      <c r="I438" s="121">
        <v>112860</v>
      </c>
      <c r="J438" s="122">
        <v>99068.34</v>
      </c>
      <c r="K438" s="121">
        <v>99570.072796595006</v>
      </c>
      <c r="L438" s="122">
        <v>112860</v>
      </c>
      <c r="M438" s="113">
        <v>0.88224413252300005</v>
      </c>
      <c r="N438" s="123">
        <v>5.6609743329000004</v>
      </c>
      <c r="O438" s="99" t="s">
        <v>71</v>
      </c>
      <c r="P438" s="124">
        <v>0.20597428509999999</v>
      </c>
      <c r="Q438" s="101"/>
      <c r="R438" s="125"/>
    </row>
    <row r="439" spans="2:18" x14ac:dyDescent="0.25">
      <c r="B439" s="98" t="s">
        <v>98</v>
      </c>
      <c r="C439" s="99" t="s">
        <v>177</v>
      </c>
      <c r="D439" s="100" t="s">
        <v>69</v>
      </c>
      <c r="E439" s="99" t="s">
        <v>70</v>
      </c>
      <c r="F439" s="212">
        <v>43741.616851851853</v>
      </c>
      <c r="G439" s="212">
        <v>45036</v>
      </c>
      <c r="H439" s="100" t="s">
        <v>158</v>
      </c>
      <c r="I439" s="121">
        <v>370864</v>
      </c>
      <c r="J439" s="122">
        <v>313121.21000000002</v>
      </c>
      <c r="K439" s="121">
        <v>313074.6204071524</v>
      </c>
      <c r="L439" s="122">
        <v>370864</v>
      </c>
      <c r="M439" s="113">
        <v>0.84417635685100001</v>
      </c>
      <c r="N439" s="123">
        <v>5.3538721411000001</v>
      </c>
      <c r="O439" s="99" t="s">
        <v>71</v>
      </c>
      <c r="P439" s="124">
        <v>0.64763758140000005</v>
      </c>
      <c r="Q439" s="101"/>
      <c r="R439" s="125"/>
    </row>
    <row r="440" spans="2:18" x14ac:dyDescent="0.25">
      <c r="B440" s="98" t="s">
        <v>68</v>
      </c>
      <c r="C440" s="99" t="s">
        <v>177</v>
      </c>
      <c r="D440" s="100" t="s">
        <v>69</v>
      </c>
      <c r="E440" s="99" t="s">
        <v>70</v>
      </c>
      <c r="F440" s="212">
        <v>44026.602326388886</v>
      </c>
      <c r="G440" s="212">
        <v>44894</v>
      </c>
      <c r="H440" s="100" t="s">
        <v>158</v>
      </c>
      <c r="I440" s="121">
        <v>112049</v>
      </c>
      <c r="J440" s="122">
        <v>101284.37</v>
      </c>
      <c r="K440" s="121">
        <v>101195.4792009572</v>
      </c>
      <c r="L440" s="122">
        <v>112049</v>
      </c>
      <c r="M440" s="113">
        <v>0.90313594231899996</v>
      </c>
      <c r="N440" s="123">
        <v>4.5939816005000003</v>
      </c>
      <c r="O440" s="99" t="s">
        <v>71</v>
      </c>
      <c r="P440" s="124">
        <v>0.20933666009999999</v>
      </c>
      <c r="Q440" s="101"/>
      <c r="R440" s="125"/>
    </row>
    <row r="441" spans="2:18" x14ac:dyDescent="0.25">
      <c r="B441" s="98" t="s">
        <v>98</v>
      </c>
      <c r="C441" s="99" t="s">
        <v>177</v>
      </c>
      <c r="D441" s="100" t="s">
        <v>69</v>
      </c>
      <c r="E441" s="99" t="s">
        <v>70</v>
      </c>
      <c r="F441" s="212">
        <v>43857.543749999997</v>
      </c>
      <c r="G441" s="212">
        <v>45036</v>
      </c>
      <c r="H441" s="100" t="s">
        <v>158</v>
      </c>
      <c r="I441" s="121">
        <v>356898.08</v>
      </c>
      <c r="J441" s="122">
        <v>305175.46000000002</v>
      </c>
      <c r="K441" s="121">
        <v>308022.97282798763</v>
      </c>
      <c r="L441" s="122">
        <v>356898.08</v>
      </c>
      <c r="M441" s="113">
        <v>0.86305584167899996</v>
      </c>
      <c r="N441" s="123">
        <v>5.3542421108999996</v>
      </c>
      <c r="O441" s="99" t="s">
        <v>71</v>
      </c>
      <c r="P441" s="124">
        <v>0.63718755890000001</v>
      </c>
      <c r="Q441" s="101"/>
      <c r="R441" s="125"/>
    </row>
    <row r="442" spans="2:18" x14ac:dyDescent="0.25">
      <c r="B442" s="98" t="s">
        <v>98</v>
      </c>
      <c r="C442" s="99" t="s">
        <v>177</v>
      </c>
      <c r="D442" s="100" t="s">
        <v>69</v>
      </c>
      <c r="E442" s="99" t="s">
        <v>70</v>
      </c>
      <c r="F442" s="212">
        <v>44160.67696759259</v>
      </c>
      <c r="G442" s="212">
        <v>45155</v>
      </c>
      <c r="H442" s="100" t="s">
        <v>158</v>
      </c>
      <c r="I442" s="121">
        <v>6987.25</v>
      </c>
      <c r="J442" s="122">
        <v>6005.91</v>
      </c>
      <c r="K442" s="121">
        <v>6040.3101727413996</v>
      </c>
      <c r="L442" s="122">
        <v>6987.25</v>
      </c>
      <c r="M442" s="113">
        <v>0.86447603459800004</v>
      </c>
      <c r="N442" s="123">
        <v>6.1359413588000002</v>
      </c>
      <c r="O442" s="99" t="s">
        <v>71</v>
      </c>
      <c r="P442" s="124">
        <v>1.2495206E-2</v>
      </c>
      <c r="Q442" s="101"/>
      <c r="R442" s="125"/>
    </row>
    <row r="443" spans="2:18" x14ac:dyDescent="0.25">
      <c r="B443" s="98" t="s">
        <v>68</v>
      </c>
      <c r="C443" s="99" t="s">
        <v>177</v>
      </c>
      <c r="D443" s="100" t="s">
        <v>69</v>
      </c>
      <c r="E443" s="99" t="s">
        <v>70</v>
      </c>
      <c r="F443" s="212">
        <v>43976.700023148151</v>
      </c>
      <c r="G443" s="212">
        <v>44894</v>
      </c>
      <c r="H443" s="100" t="s">
        <v>158</v>
      </c>
      <c r="I443" s="121">
        <v>112860</v>
      </c>
      <c r="J443" s="122">
        <v>99068.34</v>
      </c>
      <c r="K443" s="121">
        <v>99570.072796595006</v>
      </c>
      <c r="L443" s="122">
        <v>112860</v>
      </c>
      <c r="M443" s="113">
        <v>0.88224413252300005</v>
      </c>
      <c r="N443" s="123">
        <v>5.6609743329000004</v>
      </c>
      <c r="O443" s="99" t="s">
        <v>71</v>
      </c>
      <c r="P443" s="124">
        <v>0.20597428509999999</v>
      </c>
      <c r="Q443" s="101"/>
      <c r="R443" s="125"/>
    </row>
    <row r="444" spans="2:18" x14ac:dyDescent="0.25">
      <c r="B444" s="98" t="s">
        <v>98</v>
      </c>
      <c r="C444" s="99" t="s">
        <v>177</v>
      </c>
      <c r="D444" s="100" t="s">
        <v>69</v>
      </c>
      <c r="E444" s="99" t="s">
        <v>70</v>
      </c>
      <c r="F444" s="212">
        <v>43788.484675925924</v>
      </c>
      <c r="G444" s="212">
        <v>45036</v>
      </c>
      <c r="H444" s="100" t="s">
        <v>158</v>
      </c>
      <c r="I444" s="121">
        <v>182219.94</v>
      </c>
      <c r="J444" s="122">
        <v>154575.93</v>
      </c>
      <c r="K444" s="121">
        <v>155527.65484166969</v>
      </c>
      <c r="L444" s="122">
        <v>182219.94</v>
      </c>
      <c r="M444" s="113">
        <v>0.85351611268000005</v>
      </c>
      <c r="N444" s="123">
        <v>5.3537776198999998</v>
      </c>
      <c r="O444" s="99" t="s">
        <v>71</v>
      </c>
      <c r="P444" s="124">
        <v>0.32173018079999999</v>
      </c>
      <c r="Q444" s="101"/>
      <c r="R444" s="125"/>
    </row>
    <row r="445" spans="2:18" x14ac:dyDescent="0.25">
      <c r="B445" s="98" t="s">
        <v>68</v>
      </c>
      <c r="C445" s="99" t="s">
        <v>177</v>
      </c>
      <c r="D445" s="100" t="s">
        <v>69</v>
      </c>
      <c r="E445" s="99" t="s">
        <v>70</v>
      </c>
      <c r="F445" s="212">
        <v>44026.602685185186</v>
      </c>
      <c r="G445" s="212">
        <v>44894</v>
      </c>
      <c r="H445" s="100" t="s">
        <v>158</v>
      </c>
      <c r="I445" s="121">
        <v>112049</v>
      </c>
      <c r="J445" s="122">
        <v>101284.37</v>
      </c>
      <c r="K445" s="121">
        <v>101195.4792009572</v>
      </c>
      <c r="L445" s="122">
        <v>112049</v>
      </c>
      <c r="M445" s="113">
        <v>0.90313594231899996</v>
      </c>
      <c r="N445" s="123">
        <v>4.5939816005000003</v>
      </c>
      <c r="O445" s="99" t="s">
        <v>71</v>
      </c>
      <c r="P445" s="124">
        <v>0.20933666009999999</v>
      </c>
      <c r="Q445" s="101"/>
      <c r="R445" s="125"/>
    </row>
    <row r="446" spans="2:18" x14ac:dyDescent="0.25">
      <c r="B446" s="98" t="s">
        <v>98</v>
      </c>
      <c r="C446" s="99" t="s">
        <v>177</v>
      </c>
      <c r="D446" s="100" t="s">
        <v>69</v>
      </c>
      <c r="E446" s="99" t="s">
        <v>70</v>
      </c>
      <c r="F446" s="212">
        <v>43895.634027777778</v>
      </c>
      <c r="G446" s="212">
        <v>45036</v>
      </c>
      <c r="H446" s="100" t="s">
        <v>158</v>
      </c>
      <c r="I446" s="121">
        <v>108824.64</v>
      </c>
      <c r="J446" s="122">
        <v>93561.83</v>
      </c>
      <c r="K446" s="121">
        <v>93922.867518011495</v>
      </c>
      <c r="L446" s="122">
        <v>108824.64</v>
      </c>
      <c r="M446" s="113">
        <v>0.86306619087400005</v>
      </c>
      <c r="N446" s="123">
        <v>5.3535941223999997</v>
      </c>
      <c r="O446" s="99" t="s">
        <v>71</v>
      </c>
      <c r="P446" s="124">
        <v>0.19429227029999999</v>
      </c>
      <c r="Q446" s="101"/>
      <c r="R446" s="125"/>
    </row>
    <row r="447" spans="2:18" x14ac:dyDescent="0.25">
      <c r="B447" s="98" t="s">
        <v>68</v>
      </c>
      <c r="C447" s="99" t="s">
        <v>177</v>
      </c>
      <c r="D447" s="100" t="s">
        <v>69</v>
      </c>
      <c r="E447" s="99" t="s">
        <v>70</v>
      </c>
      <c r="F447" s="212">
        <v>44224.707638888889</v>
      </c>
      <c r="G447" s="212">
        <v>44578</v>
      </c>
      <c r="H447" s="100" t="s">
        <v>158</v>
      </c>
      <c r="I447" s="121">
        <v>26447</v>
      </c>
      <c r="J447" s="122">
        <v>25052.33</v>
      </c>
      <c r="K447" s="121">
        <v>25296.459424088302</v>
      </c>
      <c r="L447" s="122">
        <v>26447</v>
      </c>
      <c r="M447" s="113">
        <v>0.95649636722800002</v>
      </c>
      <c r="N447" s="123">
        <v>5.8751876380999999</v>
      </c>
      <c r="O447" s="99" t="s">
        <v>71</v>
      </c>
      <c r="P447" s="124">
        <v>5.2329178800000001E-2</v>
      </c>
      <c r="Q447" s="101"/>
      <c r="R447" s="125"/>
    </row>
    <row r="448" spans="2:18" x14ac:dyDescent="0.25">
      <c r="B448" s="98" t="s">
        <v>68</v>
      </c>
      <c r="C448" s="99" t="s">
        <v>177</v>
      </c>
      <c r="D448" s="100" t="s">
        <v>69</v>
      </c>
      <c r="E448" s="99" t="s">
        <v>70</v>
      </c>
      <c r="F448" s="212">
        <v>43976.700462962966</v>
      </c>
      <c r="G448" s="212">
        <v>44894</v>
      </c>
      <c r="H448" s="100" t="s">
        <v>158</v>
      </c>
      <c r="I448" s="121">
        <v>112860</v>
      </c>
      <c r="J448" s="122">
        <v>99068.34</v>
      </c>
      <c r="K448" s="121">
        <v>99570.072796595006</v>
      </c>
      <c r="L448" s="122">
        <v>112860</v>
      </c>
      <c r="M448" s="113">
        <v>0.88224413252300005</v>
      </c>
      <c r="N448" s="123">
        <v>5.6609743329000004</v>
      </c>
      <c r="O448" s="99" t="s">
        <v>71</v>
      </c>
      <c r="P448" s="124">
        <v>0.20597428509999999</v>
      </c>
      <c r="Q448" s="101"/>
      <c r="R448" s="125"/>
    </row>
    <row r="449" spans="2:18" x14ac:dyDescent="0.25">
      <c r="B449" s="98" t="s">
        <v>98</v>
      </c>
      <c r="C449" s="99" t="s">
        <v>177</v>
      </c>
      <c r="D449" s="100" t="s">
        <v>69</v>
      </c>
      <c r="E449" s="99" t="s">
        <v>70</v>
      </c>
      <c r="F449" s="212">
        <v>43810.564953703702</v>
      </c>
      <c r="G449" s="212">
        <v>45036</v>
      </c>
      <c r="H449" s="100" t="s">
        <v>158</v>
      </c>
      <c r="I449" s="121">
        <v>139623.14000000001</v>
      </c>
      <c r="J449" s="122">
        <v>118814.69</v>
      </c>
      <c r="K449" s="121">
        <v>119170.84799615201</v>
      </c>
      <c r="L449" s="122">
        <v>139623.14000000001</v>
      </c>
      <c r="M449" s="113">
        <v>0.85351789106099996</v>
      </c>
      <c r="N449" s="123">
        <v>5.3536569012999999</v>
      </c>
      <c r="O449" s="99" t="s">
        <v>71</v>
      </c>
      <c r="P449" s="124">
        <v>0.2465211638</v>
      </c>
      <c r="Q449" s="101"/>
      <c r="R449" s="125"/>
    </row>
    <row r="450" spans="2:18" x14ac:dyDescent="0.25">
      <c r="B450" s="98" t="s">
        <v>68</v>
      </c>
      <c r="C450" s="99" t="s">
        <v>177</v>
      </c>
      <c r="D450" s="100" t="s">
        <v>69</v>
      </c>
      <c r="E450" s="99" t="s">
        <v>70</v>
      </c>
      <c r="F450" s="212">
        <v>44035.54755787037</v>
      </c>
      <c r="G450" s="212">
        <v>44894</v>
      </c>
      <c r="H450" s="100" t="s">
        <v>158</v>
      </c>
      <c r="I450" s="121">
        <v>112052</v>
      </c>
      <c r="J450" s="122">
        <v>101404.59</v>
      </c>
      <c r="K450" s="121">
        <v>101199.036325238</v>
      </c>
      <c r="L450" s="122">
        <v>112052</v>
      </c>
      <c r="M450" s="113">
        <v>0.90314350770399998</v>
      </c>
      <c r="N450" s="123">
        <v>4.5916776953999996</v>
      </c>
      <c r="O450" s="99" t="s">
        <v>71</v>
      </c>
      <c r="P450" s="124">
        <v>0.20934401850000001</v>
      </c>
      <c r="Q450" s="101"/>
      <c r="R450" s="125"/>
    </row>
    <row r="451" spans="2:18" x14ac:dyDescent="0.25">
      <c r="B451" s="98" t="s">
        <v>68</v>
      </c>
      <c r="C451" s="99" t="s">
        <v>177</v>
      </c>
      <c r="D451" s="100" t="s">
        <v>69</v>
      </c>
      <c r="E451" s="99" t="s">
        <v>70</v>
      </c>
      <c r="F451" s="212">
        <v>43976.698634259257</v>
      </c>
      <c r="G451" s="212">
        <v>44894</v>
      </c>
      <c r="H451" s="100" t="s">
        <v>158</v>
      </c>
      <c r="I451" s="121">
        <v>112860</v>
      </c>
      <c r="J451" s="122">
        <v>99068.34</v>
      </c>
      <c r="K451" s="121">
        <v>99570.072796595006</v>
      </c>
      <c r="L451" s="122">
        <v>112860</v>
      </c>
      <c r="M451" s="113">
        <v>0.88224413252300005</v>
      </c>
      <c r="N451" s="123">
        <v>5.6609743329000004</v>
      </c>
      <c r="O451" s="99" t="s">
        <v>71</v>
      </c>
      <c r="P451" s="124">
        <v>0.20597428509999999</v>
      </c>
      <c r="Q451" s="101"/>
      <c r="R451" s="125"/>
    </row>
    <row r="452" spans="2:18" x14ac:dyDescent="0.25">
      <c r="B452" s="98" t="s">
        <v>195</v>
      </c>
      <c r="C452" s="99" t="s">
        <v>177</v>
      </c>
      <c r="D452" s="100" t="s">
        <v>69</v>
      </c>
      <c r="E452" s="99" t="s">
        <v>70</v>
      </c>
      <c r="F452" s="212">
        <v>44280.628148148149</v>
      </c>
      <c r="G452" s="212">
        <v>44294</v>
      </c>
      <c r="H452" s="100" t="s">
        <v>158</v>
      </c>
      <c r="I452" s="121">
        <v>227296.98</v>
      </c>
      <c r="J452" s="122">
        <v>227079.23</v>
      </c>
      <c r="K452" s="121">
        <v>227172.52587076699</v>
      </c>
      <c r="L452" s="122">
        <v>227296.98</v>
      </c>
      <c r="M452" s="113">
        <v>0.99945246026000001</v>
      </c>
      <c r="N452" s="123">
        <v>2.5303168030999998</v>
      </c>
      <c r="O452" s="99" t="s">
        <v>71</v>
      </c>
      <c r="P452" s="124">
        <v>0.46993737470000002</v>
      </c>
      <c r="Q452" s="101"/>
      <c r="R452" s="125"/>
    </row>
    <row r="453" spans="2:18" x14ac:dyDescent="0.25">
      <c r="B453" s="102" t="s">
        <v>178</v>
      </c>
      <c r="C453" s="103"/>
      <c r="D453" s="103"/>
      <c r="E453" s="103"/>
      <c r="F453" s="103"/>
      <c r="G453" s="103"/>
      <c r="H453" s="100"/>
      <c r="I453" s="126">
        <v>2362318.4299999997</v>
      </c>
      <c r="J453" s="127">
        <v>2082204.4800000002</v>
      </c>
      <c r="K453" s="126">
        <v>2088661.1536069333</v>
      </c>
      <c r="L453" s="127">
        <v>2362318.4299999997</v>
      </c>
      <c r="M453" s="101"/>
      <c r="N453" s="128"/>
      <c r="O453" s="101"/>
      <c r="P453" s="129">
        <v>4.3206806610999999</v>
      </c>
      <c r="Q453" s="103"/>
      <c r="R453" s="130"/>
    </row>
    <row r="454" spans="2:18" x14ac:dyDescent="0.25">
      <c r="B454" s="98" t="s">
        <v>68</v>
      </c>
      <c r="C454" s="99" t="s">
        <v>103</v>
      </c>
      <c r="D454" s="100" t="s">
        <v>69</v>
      </c>
      <c r="E454" s="99" t="s">
        <v>70</v>
      </c>
      <c r="F454" s="212">
        <v>44172.710231481484</v>
      </c>
      <c r="G454" s="212">
        <v>44599</v>
      </c>
      <c r="H454" s="100" t="s">
        <v>158</v>
      </c>
      <c r="I454" s="121">
        <v>160822.62</v>
      </c>
      <c r="J454" s="122">
        <v>154766.73000000001</v>
      </c>
      <c r="K454" s="121">
        <v>154224.42076933221</v>
      </c>
      <c r="L454" s="122">
        <v>160822.62</v>
      </c>
      <c r="M454" s="113">
        <v>0.95897219414400003</v>
      </c>
      <c r="N454" s="123">
        <v>3.4375251597999998</v>
      </c>
      <c r="O454" s="99" t="s">
        <v>71</v>
      </c>
      <c r="P454" s="124">
        <v>0.3190342632</v>
      </c>
      <c r="Q454" s="101"/>
      <c r="R454" s="125"/>
    </row>
    <row r="455" spans="2:18" x14ac:dyDescent="0.25">
      <c r="B455" s="98" t="s">
        <v>68</v>
      </c>
      <c r="C455" s="99" t="s">
        <v>103</v>
      </c>
      <c r="D455" s="100" t="s">
        <v>69</v>
      </c>
      <c r="E455" s="99" t="s">
        <v>70</v>
      </c>
      <c r="F455" s="212">
        <v>43964.711863425924</v>
      </c>
      <c r="G455" s="212">
        <v>44515</v>
      </c>
      <c r="H455" s="100" t="s">
        <v>158</v>
      </c>
      <c r="I455" s="121">
        <v>106038.36</v>
      </c>
      <c r="J455" s="122">
        <v>100000</v>
      </c>
      <c r="K455" s="121">
        <v>100502.87649520861</v>
      </c>
      <c r="L455" s="122">
        <v>106038.36</v>
      </c>
      <c r="M455" s="113">
        <v>0.94779734895199996</v>
      </c>
      <c r="N455" s="123">
        <v>4.0602711297000003</v>
      </c>
      <c r="O455" s="99" t="s">
        <v>71</v>
      </c>
      <c r="P455" s="124">
        <v>0.20790391690000001</v>
      </c>
      <c r="Q455" s="101"/>
      <c r="R455" s="125"/>
    </row>
    <row r="456" spans="2:18" x14ac:dyDescent="0.25">
      <c r="B456" s="98" t="s">
        <v>68</v>
      </c>
      <c r="C456" s="99" t="s">
        <v>103</v>
      </c>
      <c r="D456" s="100" t="s">
        <v>69</v>
      </c>
      <c r="E456" s="99" t="s">
        <v>70</v>
      </c>
      <c r="F456" s="212">
        <v>43748.636574074073</v>
      </c>
      <c r="G456" s="212">
        <v>44488</v>
      </c>
      <c r="H456" s="100" t="s">
        <v>158</v>
      </c>
      <c r="I456" s="121">
        <v>109135.62</v>
      </c>
      <c r="J456" s="122">
        <v>100012.32</v>
      </c>
      <c r="K456" s="121">
        <v>100911.4113621031</v>
      </c>
      <c r="L456" s="122">
        <v>109135.62</v>
      </c>
      <c r="M456" s="113">
        <v>0.92464230616999998</v>
      </c>
      <c r="N456" s="123">
        <v>4.5760733107</v>
      </c>
      <c r="O456" s="99" t="s">
        <v>71</v>
      </c>
      <c r="P456" s="124">
        <v>0.208749027</v>
      </c>
      <c r="Q456" s="101"/>
      <c r="R456" s="125"/>
    </row>
    <row r="457" spans="2:18" x14ac:dyDescent="0.25">
      <c r="B457" s="98" t="s">
        <v>98</v>
      </c>
      <c r="C457" s="99" t="s">
        <v>103</v>
      </c>
      <c r="D457" s="100" t="s">
        <v>69</v>
      </c>
      <c r="E457" s="99" t="s">
        <v>70</v>
      </c>
      <c r="F457" s="212">
        <v>44228.464560185188</v>
      </c>
      <c r="G457" s="212">
        <v>46885</v>
      </c>
      <c r="H457" s="100" t="s">
        <v>158</v>
      </c>
      <c r="I457" s="121">
        <v>301268.53000000003</v>
      </c>
      <c r="J457" s="122">
        <v>217795.9</v>
      </c>
      <c r="K457" s="121">
        <v>219682.03426380639</v>
      </c>
      <c r="L457" s="122">
        <v>301268.53000000003</v>
      </c>
      <c r="M457" s="113">
        <v>0.72919011575399995</v>
      </c>
      <c r="N457" s="123">
        <v>5.5763882759000003</v>
      </c>
      <c r="O457" s="99" t="s">
        <v>71</v>
      </c>
      <c r="P457" s="124">
        <v>0.45444227050000002</v>
      </c>
      <c r="Q457" s="101"/>
      <c r="R457" s="125"/>
    </row>
    <row r="458" spans="2:18" x14ac:dyDescent="0.25">
      <c r="B458" s="98" t="s">
        <v>68</v>
      </c>
      <c r="C458" s="99" t="s">
        <v>103</v>
      </c>
      <c r="D458" s="100" t="s">
        <v>69</v>
      </c>
      <c r="E458" s="99" t="s">
        <v>70</v>
      </c>
      <c r="F458" s="212">
        <v>44161.418310185189</v>
      </c>
      <c r="G458" s="212">
        <v>45086</v>
      </c>
      <c r="H458" s="100" t="s">
        <v>158</v>
      </c>
      <c r="I458" s="121">
        <v>56904.11</v>
      </c>
      <c r="J458" s="122">
        <v>50567.99</v>
      </c>
      <c r="K458" s="121">
        <v>50163.504152813999</v>
      </c>
      <c r="L458" s="122">
        <v>56904.11</v>
      </c>
      <c r="M458" s="113">
        <v>0.88154448163400001</v>
      </c>
      <c r="N458" s="123">
        <v>5.0945327149999997</v>
      </c>
      <c r="O458" s="99" t="s">
        <v>71</v>
      </c>
      <c r="P458" s="124">
        <v>0.1037700548</v>
      </c>
      <c r="Q458" s="101"/>
      <c r="R458" s="125"/>
    </row>
    <row r="459" spans="2:18" x14ac:dyDescent="0.25">
      <c r="B459" s="98" t="s">
        <v>68</v>
      </c>
      <c r="C459" s="99" t="s">
        <v>103</v>
      </c>
      <c r="D459" s="100" t="s">
        <v>69</v>
      </c>
      <c r="E459" s="99" t="s">
        <v>70</v>
      </c>
      <c r="F459" s="212">
        <v>43753.505752314813</v>
      </c>
      <c r="G459" s="212">
        <v>44494</v>
      </c>
      <c r="H459" s="100" t="s">
        <v>158</v>
      </c>
      <c r="I459" s="121">
        <v>109147.95</v>
      </c>
      <c r="J459" s="122">
        <v>100012.31</v>
      </c>
      <c r="K459" s="121">
        <v>100849.5311560783</v>
      </c>
      <c r="L459" s="122">
        <v>109147.95</v>
      </c>
      <c r="M459" s="113">
        <v>0.92397091430599998</v>
      </c>
      <c r="N459" s="123">
        <v>4.5760412288000003</v>
      </c>
      <c r="O459" s="99" t="s">
        <v>71</v>
      </c>
      <c r="P459" s="124">
        <v>0.2086210194</v>
      </c>
      <c r="Q459" s="101"/>
      <c r="R459" s="125"/>
    </row>
    <row r="460" spans="2:18" x14ac:dyDescent="0.25">
      <c r="B460" s="98" t="s">
        <v>98</v>
      </c>
      <c r="C460" s="99" t="s">
        <v>103</v>
      </c>
      <c r="D460" s="100" t="s">
        <v>69</v>
      </c>
      <c r="E460" s="99" t="s">
        <v>70</v>
      </c>
      <c r="F460" s="212">
        <v>43405.635879629626</v>
      </c>
      <c r="G460" s="212">
        <v>46885</v>
      </c>
      <c r="H460" s="100" t="s">
        <v>158</v>
      </c>
      <c r="I460" s="121">
        <v>1674.84</v>
      </c>
      <c r="J460" s="122">
        <v>1066.77</v>
      </c>
      <c r="K460" s="121">
        <v>1054.0201669205001</v>
      </c>
      <c r="L460" s="122">
        <v>1674.84</v>
      </c>
      <c r="M460" s="113">
        <v>0.62932588600700001</v>
      </c>
      <c r="N460" s="123">
        <v>6.3476488715999997</v>
      </c>
      <c r="O460" s="99" t="s">
        <v>71</v>
      </c>
      <c r="P460" s="124">
        <v>2.1803845999999998E-3</v>
      </c>
      <c r="Q460" s="101"/>
      <c r="R460" s="125"/>
    </row>
    <row r="461" spans="2:18" x14ac:dyDescent="0.25">
      <c r="B461" s="98" t="s">
        <v>68</v>
      </c>
      <c r="C461" s="99" t="s">
        <v>103</v>
      </c>
      <c r="D461" s="100" t="s">
        <v>69</v>
      </c>
      <c r="E461" s="99" t="s">
        <v>70</v>
      </c>
      <c r="F461" s="212">
        <v>44181.389733796299</v>
      </c>
      <c r="G461" s="212">
        <v>45086</v>
      </c>
      <c r="H461" s="100" t="s">
        <v>158</v>
      </c>
      <c r="I461" s="121">
        <v>56273.97</v>
      </c>
      <c r="J461" s="122">
        <v>50074.79</v>
      </c>
      <c r="K461" s="121">
        <v>50163.506880677996</v>
      </c>
      <c r="L461" s="122">
        <v>56273.97</v>
      </c>
      <c r="M461" s="113">
        <v>0.89141581588600005</v>
      </c>
      <c r="N461" s="123">
        <v>5.0945299715000001</v>
      </c>
      <c r="O461" s="99" t="s">
        <v>71</v>
      </c>
      <c r="P461" s="124">
        <v>0.1037700604</v>
      </c>
      <c r="Q461" s="101"/>
      <c r="R461" s="125"/>
    </row>
    <row r="462" spans="2:18" x14ac:dyDescent="0.25">
      <c r="B462" s="98" t="s">
        <v>68</v>
      </c>
      <c r="C462" s="99" t="s">
        <v>103</v>
      </c>
      <c r="D462" s="100" t="s">
        <v>69</v>
      </c>
      <c r="E462" s="99" t="s">
        <v>70</v>
      </c>
      <c r="F462" s="212">
        <v>44159.386134259257</v>
      </c>
      <c r="G462" s="212">
        <v>45086</v>
      </c>
      <c r="H462" s="100" t="s">
        <v>158</v>
      </c>
      <c r="I462" s="121">
        <v>56904.11</v>
      </c>
      <c r="J462" s="122">
        <v>50554.21</v>
      </c>
      <c r="K462" s="121">
        <v>50163.5011012135</v>
      </c>
      <c r="L462" s="122">
        <v>56904.11</v>
      </c>
      <c r="M462" s="113">
        <v>0.88154442800699995</v>
      </c>
      <c r="N462" s="123">
        <v>5.0945357840999996</v>
      </c>
      <c r="O462" s="99" t="s">
        <v>71</v>
      </c>
      <c r="P462" s="124">
        <v>0.1037700484</v>
      </c>
      <c r="Q462" s="101"/>
      <c r="R462" s="125"/>
    </row>
    <row r="463" spans="2:18" x14ac:dyDescent="0.25">
      <c r="B463" s="98" t="s">
        <v>68</v>
      </c>
      <c r="C463" s="99" t="s">
        <v>103</v>
      </c>
      <c r="D463" s="100" t="s">
        <v>69</v>
      </c>
      <c r="E463" s="99" t="s">
        <v>70</v>
      </c>
      <c r="F463" s="212">
        <v>43748.636874999997</v>
      </c>
      <c r="G463" s="212">
        <v>44488</v>
      </c>
      <c r="H463" s="100" t="s">
        <v>158</v>
      </c>
      <c r="I463" s="121">
        <v>109135.62</v>
      </c>
      <c r="J463" s="122">
        <v>100012.32</v>
      </c>
      <c r="K463" s="121">
        <v>100911.4113621031</v>
      </c>
      <c r="L463" s="122">
        <v>109135.62</v>
      </c>
      <c r="M463" s="113">
        <v>0.92464230616999998</v>
      </c>
      <c r="N463" s="123">
        <v>4.5760733107</v>
      </c>
      <c r="O463" s="99" t="s">
        <v>71</v>
      </c>
      <c r="P463" s="124">
        <v>0.208749027</v>
      </c>
      <c r="Q463" s="101"/>
      <c r="R463" s="125"/>
    </row>
    <row r="464" spans="2:18" x14ac:dyDescent="0.25">
      <c r="B464" s="98" t="s">
        <v>68</v>
      </c>
      <c r="C464" s="99" t="s">
        <v>103</v>
      </c>
      <c r="D464" s="100" t="s">
        <v>69</v>
      </c>
      <c r="E464" s="99" t="s">
        <v>70</v>
      </c>
      <c r="F464" s="212">
        <v>44285.417812500003</v>
      </c>
      <c r="G464" s="212">
        <v>45086</v>
      </c>
      <c r="H464" s="100" t="s">
        <v>158</v>
      </c>
      <c r="I464" s="121">
        <v>55643.83</v>
      </c>
      <c r="J464" s="122">
        <v>50156.68</v>
      </c>
      <c r="K464" s="121">
        <v>50163.498655547199</v>
      </c>
      <c r="L464" s="122">
        <v>55643.83</v>
      </c>
      <c r="M464" s="113">
        <v>0.90151052965900003</v>
      </c>
      <c r="N464" s="123">
        <v>5.0945382436999997</v>
      </c>
      <c r="O464" s="99" t="s">
        <v>71</v>
      </c>
      <c r="P464" s="124">
        <v>0.1037700434</v>
      </c>
      <c r="Q464" s="101"/>
      <c r="R464" s="125"/>
    </row>
    <row r="465" spans="2:18" x14ac:dyDescent="0.25">
      <c r="B465" s="98" t="s">
        <v>68</v>
      </c>
      <c r="C465" s="99" t="s">
        <v>103</v>
      </c>
      <c r="D465" s="100" t="s">
        <v>69</v>
      </c>
      <c r="E465" s="99" t="s">
        <v>70</v>
      </c>
      <c r="F465" s="212">
        <v>44165.409363425926</v>
      </c>
      <c r="G465" s="212">
        <v>45086</v>
      </c>
      <c r="H465" s="100" t="s">
        <v>158</v>
      </c>
      <c r="I465" s="121">
        <v>56904.11</v>
      </c>
      <c r="J465" s="122">
        <v>50595.51</v>
      </c>
      <c r="K465" s="121">
        <v>50163.5004450782</v>
      </c>
      <c r="L465" s="122">
        <v>56904.11</v>
      </c>
      <c r="M465" s="113">
        <v>0.88154441647699999</v>
      </c>
      <c r="N465" s="123">
        <v>5.0945364440000001</v>
      </c>
      <c r="O465" s="99" t="s">
        <v>71</v>
      </c>
      <c r="P465" s="124">
        <v>0.1037700471</v>
      </c>
      <c r="Q465" s="101"/>
      <c r="R465" s="125"/>
    </row>
    <row r="466" spans="2:18" x14ac:dyDescent="0.25">
      <c r="B466" s="98" t="s">
        <v>68</v>
      </c>
      <c r="C466" s="99" t="s">
        <v>103</v>
      </c>
      <c r="D466" s="100" t="s">
        <v>69</v>
      </c>
      <c r="E466" s="99" t="s">
        <v>70</v>
      </c>
      <c r="F466" s="212">
        <v>43964.710821759261</v>
      </c>
      <c r="G466" s="212">
        <v>44515</v>
      </c>
      <c r="H466" s="100" t="s">
        <v>158</v>
      </c>
      <c r="I466" s="121">
        <v>106038.36</v>
      </c>
      <c r="J466" s="122">
        <v>100000</v>
      </c>
      <c r="K466" s="121">
        <v>100502.87649520861</v>
      </c>
      <c r="L466" s="122">
        <v>106038.36</v>
      </c>
      <c r="M466" s="113">
        <v>0.94779734895199996</v>
      </c>
      <c r="N466" s="123">
        <v>4.0602711297000003</v>
      </c>
      <c r="O466" s="99" t="s">
        <v>71</v>
      </c>
      <c r="P466" s="124">
        <v>0.20790391690000001</v>
      </c>
      <c r="Q466" s="101"/>
      <c r="R466" s="125"/>
    </row>
    <row r="467" spans="2:18" x14ac:dyDescent="0.25">
      <c r="B467" s="98" t="s">
        <v>98</v>
      </c>
      <c r="C467" s="99" t="s">
        <v>103</v>
      </c>
      <c r="D467" s="100" t="s">
        <v>69</v>
      </c>
      <c r="E467" s="99" t="s">
        <v>70</v>
      </c>
      <c r="F467" s="212">
        <v>43529.479733796295</v>
      </c>
      <c r="G467" s="212">
        <v>45595</v>
      </c>
      <c r="H467" s="100" t="s">
        <v>158</v>
      </c>
      <c r="I467" s="121">
        <v>2660.31</v>
      </c>
      <c r="J467" s="122">
        <v>2037.69</v>
      </c>
      <c r="K467" s="121">
        <v>2046.4106043121999</v>
      </c>
      <c r="L467" s="122">
        <v>2660.31</v>
      </c>
      <c r="M467" s="113">
        <v>0.769237646858</v>
      </c>
      <c r="N467" s="123">
        <v>5.5739870754999998</v>
      </c>
      <c r="O467" s="99" t="s">
        <v>71</v>
      </c>
      <c r="P467" s="124">
        <v>4.2332795999999997E-3</v>
      </c>
      <c r="Q467" s="101"/>
      <c r="R467" s="125"/>
    </row>
    <row r="468" spans="2:18" x14ac:dyDescent="0.25">
      <c r="B468" s="98" t="s">
        <v>68</v>
      </c>
      <c r="C468" s="99" t="s">
        <v>103</v>
      </c>
      <c r="D468" s="100" t="s">
        <v>69</v>
      </c>
      <c r="E468" s="99" t="s">
        <v>70</v>
      </c>
      <c r="F468" s="212">
        <v>44195.443159722221</v>
      </c>
      <c r="G468" s="212">
        <v>45086</v>
      </c>
      <c r="H468" s="100" t="s">
        <v>158</v>
      </c>
      <c r="I468" s="121">
        <v>56273.97</v>
      </c>
      <c r="J468" s="122">
        <v>50170.31</v>
      </c>
      <c r="K468" s="121">
        <v>50163.506880677996</v>
      </c>
      <c r="L468" s="122">
        <v>56273.97</v>
      </c>
      <c r="M468" s="113">
        <v>0.89141581588600005</v>
      </c>
      <c r="N468" s="123">
        <v>5.0945299715000001</v>
      </c>
      <c r="O468" s="99" t="s">
        <v>71</v>
      </c>
      <c r="P468" s="124">
        <v>0.1037700604</v>
      </c>
      <c r="Q468" s="101"/>
      <c r="R468" s="125"/>
    </row>
    <row r="469" spans="2:18" x14ac:dyDescent="0.25">
      <c r="B469" s="98" t="s">
        <v>68</v>
      </c>
      <c r="C469" s="99" t="s">
        <v>103</v>
      </c>
      <c r="D469" s="100" t="s">
        <v>69</v>
      </c>
      <c r="E469" s="99" t="s">
        <v>70</v>
      </c>
      <c r="F469" s="212">
        <v>44159.386493055557</v>
      </c>
      <c r="G469" s="212">
        <v>45086</v>
      </c>
      <c r="H469" s="100" t="s">
        <v>158</v>
      </c>
      <c r="I469" s="121">
        <v>56904.11</v>
      </c>
      <c r="J469" s="122">
        <v>50554.21</v>
      </c>
      <c r="K469" s="121">
        <v>50163.5011012135</v>
      </c>
      <c r="L469" s="122">
        <v>56904.11</v>
      </c>
      <c r="M469" s="113">
        <v>0.88154442800699995</v>
      </c>
      <c r="N469" s="123">
        <v>5.0945357840999996</v>
      </c>
      <c r="O469" s="99" t="s">
        <v>71</v>
      </c>
      <c r="P469" s="124">
        <v>0.1037700484</v>
      </c>
      <c r="Q469" s="101"/>
      <c r="R469" s="125"/>
    </row>
    <row r="470" spans="2:18" x14ac:dyDescent="0.25">
      <c r="B470" s="98" t="s">
        <v>68</v>
      </c>
      <c r="C470" s="99" t="s">
        <v>103</v>
      </c>
      <c r="D470" s="100" t="s">
        <v>69</v>
      </c>
      <c r="E470" s="99" t="s">
        <v>70</v>
      </c>
      <c r="F470" s="212">
        <v>43753.504374999997</v>
      </c>
      <c r="G470" s="212">
        <v>44494</v>
      </c>
      <c r="H470" s="100" t="s">
        <v>158</v>
      </c>
      <c r="I470" s="121">
        <v>109147.95</v>
      </c>
      <c r="J470" s="122">
        <v>100012.31</v>
      </c>
      <c r="K470" s="121">
        <v>100849.5311560783</v>
      </c>
      <c r="L470" s="122">
        <v>109147.95</v>
      </c>
      <c r="M470" s="113">
        <v>0.92397091430599998</v>
      </c>
      <c r="N470" s="123">
        <v>4.5760412288000003</v>
      </c>
      <c r="O470" s="99" t="s">
        <v>71</v>
      </c>
      <c r="P470" s="124">
        <v>0.2086210194</v>
      </c>
      <c r="Q470" s="101"/>
      <c r="R470" s="125"/>
    </row>
    <row r="471" spans="2:18" x14ac:dyDescent="0.25">
      <c r="B471" s="98" t="s">
        <v>68</v>
      </c>
      <c r="C471" s="99" t="s">
        <v>103</v>
      </c>
      <c r="D471" s="100" t="s">
        <v>69</v>
      </c>
      <c r="E471" s="99" t="s">
        <v>70</v>
      </c>
      <c r="F471" s="212">
        <v>44165.40966435185</v>
      </c>
      <c r="G471" s="212">
        <v>45086</v>
      </c>
      <c r="H471" s="100" t="s">
        <v>158</v>
      </c>
      <c r="I471" s="121">
        <v>56904.11</v>
      </c>
      <c r="J471" s="122">
        <v>50595.51</v>
      </c>
      <c r="K471" s="121">
        <v>50163.5004450782</v>
      </c>
      <c r="L471" s="122">
        <v>56904.11</v>
      </c>
      <c r="M471" s="113">
        <v>0.88154441647699999</v>
      </c>
      <c r="N471" s="123">
        <v>5.0945364440000001</v>
      </c>
      <c r="O471" s="99" t="s">
        <v>71</v>
      </c>
      <c r="P471" s="124">
        <v>0.1037700471</v>
      </c>
      <c r="Q471" s="101"/>
      <c r="R471" s="125"/>
    </row>
    <row r="472" spans="2:18" x14ac:dyDescent="0.25">
      <c r="B472" s="98" t="s">
        <v>68</v>
      </c>
      <c r="C472" s="99" t="s">
        <v>103</v>
      </c>
      <c r="D472" s="100" t="s">
        <v>69</v>
      </c>
      <c r="E472" s="99" t="s">
        <v>70</v>
      </c>
      <c r="F472" s="212">
        <v>43964.711342592593</v>
      </c>
      <c r="G472" s="212">
        <v>44515</v>
      </c>
      <c r="H472" s="100" t="s">
        <v>158</v>
      </c>
      <c r="I472" s="121">
        <v>106038.36</v>
      </c>
      <c r="J472" s="122">
        <v>100000</v>
      </c>
      <c r="K472" s="121">
        <v>100502.87649520861</v>
      </c>
      <c r="L472" s="122">
        <v>106038.36</v>
      </c>
      <c r="M472" s="113">
        <v>0.94779734895199996</v>
      </c>
      <c r="N472" s="123">
        <v>4.0602711297000003</v>
      </c>
      <c r="O472" s="99" t="s">
        <v>71</v>
      </c>
      <c r="P472" s="124">
        <v>0.20790391690000001</v>
      </c>
      <c r="Q472" s="101"/>
      <c r="R472" s="125"/>
    </row>
    <row r="473" spans="2:18" x14ac:dyDescent="0.25">
      <c r="B473" s="98" t="s">
        <v>68</v>
      </c>
      <c r="C473" s="99" t="s">
        <v>103</v>
      </c>
      <c r="D473" s="100" t="s">
        <v>69</v>
      </c>
      <c r="E473" s="99" t="s">
        <v>70</v>
      </c>
      <c r="F473" s="212">
        <v>43748.63622685185</v>
      </c>
      <c r="G473" s="212">
        <v>44488</v>
      </c>
      <c r="H473" s="100" t="s">
        <v>158</v>
      </c>
      <c r="I473" s="121">
        <v>109135.62</v>
      </c>
      <c r="J473" s="122">
        <v>100012.32</v>
      </c>
      <c r="K473" s="121">
        <v>100911.4113621031</v>
      </c>
      <c r="L473" s="122">
        <v>109135.62</v>
      </c>
      <c r="M473" s="113">
        <v>0.92464230616999998</v>
      </c>
      <c r="N473" s="123">
        <v>4.5760733107</v>
      </c>
      <c r="O473" s="99" t="s">
        <v>71</v>
      </c>
      <c r="P473" s="124">
        <v>0.208749027</v>
      </c>
      <c r="Q473" s="101"/>
      <c r="R473" s="125"/>
    </row>
    <row r="474" spans="2:18" x14ac:dyDescent="0.25">
      <c r="B474" s="98" t="s">
        <v>68</v>
      </c>
      <c r="C474" s="99" t="s">
        <v>103</v>
      </c>
      <c r="D474" s="100" t="s">
        <v>69</v>
      </c>
      <c r="E474" s="99" t="s">
        <v>70</v>
      </c>
      <c r="F474" s="212">
        <v>44195.443553240744</v>
      </c>
      <c r="G474" s="212">
        <v>45086</v>
      </c>
      <c r="H474" s="100" t="s">
        <v>158</v>
      </c>
      <c r="I474" s="121">
        <v>56273.97</v>
      </c>
      <c r="J474" s="122">
        <v>50170.31</v>
      </c>
      <c r="K474" s="121">
        <v>50163.506880677996</v>
      </c>
      <c r="L474" s="122">
        <v>56273.97</v>
      </c>
      <c r="M474" s="113">
        <v>0.89141581588600005</v>
      </c>
      <c r="N474" s="123">
        <v>5.0945299715000001</v>
      </c>
      <c r="O474" s="99" t="s">
        <v>71</v>
      </c>
      <c r="P474" s="124">
        <v>0.1037700604</v>
      </c>
      <c r="Q474" s="101"/>
      <c r="R474" s="125"/>
    </row>
    <row r="475" spans="2:18" x14ac:dyDescent="0.25">
      <c r="B475" s="98" t="s">
        <v>68</v>
      </c>
      <c r="C475" s="99" t="s">
        <v>103</v>
      </c>
      <c r="D475" s="100" t="s">
        <v>69</v>
      </c>
      <c r="E475" s="99" t="s">
        <v>70</v>
      </c>
      <c r="F475" s="212">
        <v>44161.417939814812</v>
      </c>
      <c r="G475" s="212">
        <v>45086</v>
      </c>
      <c r="H475" s="100" t="s">
        <v>158</v>
      </c>
      <c r="I475" s="121">
        <v>56904.11</v>
      </c>
      <c r="J475" s="122">
        <v>50567.99</v>
      </c>
      <c r="K475" s="121">
        <v>50163.504152813999</v>
      </c>
      <c r="L475" s="122">
        <v>56904.11</v>
      </c>
      <c r="M475" s="113">
        <v>0.88154448163400001</v>
      </c>
      <c r="N475" s="123">
        <v>5.0945327149999997</v>
      </c>
      <c r="O475" s="99" t="s">
        <v>71</v>
      </c>
      <c r="P475" s="124">
        <v>0.1037700548</v>
      </c>
      <c r="Q475" s="101"/>
      <c r="R475" s="125"/>
    </row>
    <row r="476" spans="2:18" x14ac:dyDescent="0.25">
      <c r="B476" s="98" t="s">
        <v>68</v>
      </c>
      <c r="C476" s="99" t="s">
        <v>103</v>
      </c>
      <c r="D476" s="100" t="s">
        <v>69</v>
      </c>
      <c r="E476" s="99" t="s">
        <v>70</v>
      </c>
      <c r="F476" s="212">
        <v>43753.504999999997</v>
      </c>
      <c r="G476" s="212">
        <v>44494</v>
      </c>
      <c r="H476" s="100" t="s">
        <v>158</v>
      </c>
      <c r="I476" s="121">
        <v>109147.95</v>
      </c>
      <c r="J476" s="122">
        <v>100012.31</v>
      </c>
      <c r="K476" s="121">
        <v>100849.5311560783</v>
      </c>
      <c r="L476" s="122">
        <v>109147.95</v>
      </c>
      <c r="M476" s="113">
        <v>0.92397091430599998</v>
      </c>
      <c r="N476" s="123">
        <v>4.5760412288000003</v>
      </c>
      <c r="O476" s="99" t="s">
        <v>71</v>
      </c>
      <c r="P476" s="124">
        <v>0.2086210194</v>
      </c>
      <c r="Q476" s="101"/>
      <c r="R476" s="125"/>
    </row>
    <row r="477" spans="2:18" x14ac:dyDescent="0.25">
      <c r="B477" s="102" t="s">
        <v>72</v>
      </c>
      <c r="C477" s="103"/>
      <c r="D477" s="103"/>
      <c r="E477" s="103"/>
      <c r="F477" s="103"/>
      <c r="G477" s="103"/>
      <c r="H477" s="100"/>
      <c r="I477" s="126">
        <v>2005282.4900000005</v>
      </c>
      <c r="J477" s="127">
        <v>1779748.4900000005</v>
      </c>
      <c r="K477" s="126">
        <v>1785433.3735403337</v>
      </c>
      <c r="L477" s="127">
        <v>2005282.4900000005</v>
      </c>
      <c r="M477" s="101"/>
      <c r="N477" s="128"/>
      <c r="O477" s="101"/>
      <c r="P477" s="129">
        <v>3.6934126129999996</v>
      </c>
      <c r="Q477" s="103"/>
      <c r="R477" s="130"/>
    </row>
    <row r="478" spans="2:18" x14ac:dyDescent="0.25">
      <c r="B478" s="98" t="s">
        <v>68</v>
      </c>
      <c r="C478" s="99" t="s">
        <v>73</v>
      </c>
      <c r="D478" s="100" t="s">
        <v>69</v>
      </c>
      <c r="E478" s="99" t="s">
        <v>70</v>
      </c>
      <c r="F478" s="212">
        <v>44022.479780092595</v>
      </c>
      <c r="G478" s="212">
        <v>44571</v>
      </c>
      <c r="H478" s="100" t="s">
        <v>158</v>
      </c>
      <c r="I478" s="121">
        <v>105273.96</v>
      </c>
      <c r="J478" s="122">
        <v>100009.55</v>
      </c>
      <c r="K478" s="121">
        <v>100815.0475158902</v>
      </c>
      <c r="L478" s="122">
        <v>105273.96</v>
      </c>
      <c r="M478" s="113">
        <v>0.95764467790399999</v>
      </c>
      <c r="N478" s="123">
        <v>3.5466526101000002</v>
      </c>
      <c r="O478" s="99" t="s">
        <v>71</v>
      </c>
      <c r="P478" s="124">
        <v>0.2085496852</v>
      </c>
      <c r="Q478" s="101"/>
      <c r="R478" s="125"/>
    </row>
    <row r="479" spans="2:18" x14ac:dyDescent="0.25">
      <c r="B479" s="98" t="s">
        <v>68</v>
      </c>
      <c r="C479" s="99" t="s">
        <v>73</v>
      </c>
      <c r="D479" s="100" t="s">
        <v>69</v>
      </c>
      <c r="E479" s="99" t="s">
        <v>70</v>
      </c>
      <c r="F479" s="212">
        <v>44063.447094907409</v>
      </c>
      <c r="G479" s="212">
        <v>44610</v>
      </c>
      <c r="H479" s="100" t="s">
        <v>158</v>
      </c>
      <c r="I479" s="121">
        <v>105349.31</v>
      </c>
      <c r="J479" s="122">
        <v>100029.06</v>
      </c>
      <c r="K479" s="121">
        <v>100427.2179093787</v>
      </c>
      <c r="L479" s="122">
        <v>105349.31</v>
      </c>
      <c r="M479" s="113">
        <v>0.95327836422800005</v>
      </c>
      <c r="N479" s="123">
        <v>3.5980080996999999</v>
      </c>
      <c r="O479" s="99" t="s">
        <v>71</v>
      </c>
      <c r="P479" s="124">
        <v>0.20774740680000001</v>
      </c>
      <c r="Q479" s="101"/>
      <c r="R479" s="125"/>
    </row>
    <row r="480" spans="2:18" x14ac:dyDescent="0.25">
      <c r="B480" s="98" t="s">
        <v>68</v>
      </c>
      <c r="C480" s="99" t="s">
        <v>73</v>
      </c>
      <c r="D480" s="100" t="s">
        <v>69</v>
      </c>
      <c r="E480" s="99" t="s">
        <v>70</v>
      </c>
      <c r="F480" s="212">
        <v>44055.470011574071</v>
      </c>
      <c r="G480" s="212">
        <v>44606</v>
      </c>
      <c r="H480" s="100" t="s">
        <v>158</v>
      </c>
      <c r="I480" s="121">
        <v>105368.76</v>
      </c>
      <c r="J480" s="122">
        <v>100009.68</v>
      </c>
      <c r="K480" s="121">
        <v>100495.3112239512</v>
      </c>
      <c r="L480" s="122">
        <v>105368.76</v>
      </c>
      <c r="M480" s="113">
        <v>0.95374863692</v>
      </c>
      <c r="N480" s="123">
        <v>3.5980466524999999</v>
      </c>
      <c r="O480" s="99" t="s">
        <v>71</v>
      </c>
      <c r="P480" s="124">
        <v>0.2078882671</v>
      </c>
      <c r="Q480" s="101"/>
      <c r="R480" s="125"/>
    </row>
    <row r="481" spans="2:18" x14ac:dyDescent="0.25">
      <c r="B481" s="98" t="s">
        <v>68</v>
      </c>
      <c r="C481" s="99" t="s">
        <v>73</v>
      </c>
      <c r="D481" s="100" t="s">
        <v>69</v>
      </c>
      <c r="E481" s="99" t="s">
        <v>70</v>
      </c>
      <c r="F481" s="212">
        <v>44042.699201388888</v>
      </c>
      <c r="G481" s="212">
        <v>44585</v>
      </c>
      <c r="H481" s="100" t="s">
        <v>158</v>
      </c>
      <c r="I481" s="121">
        <v>105283.55</v>
      </c>
      <c r="J481" s="122">
        <v>100076.8</v>
      </c>
      <c r="K481" s="121">
        <v>100690.20946486251</v>
      </c>
      <c r="L481" s="122">
        <v>105283.55</v>
      </c>
      <c r="M481" s="113">
        <v>0.95637171680499999</v>
      </c>
      <c r="N481" s="123">
        <v>3.5464028035999999</v>
      </c>
      <c r="O481" s="99" t="s">
        <v>71</v>
      </c>
      <c r="P481" s="124">
        <v>0.2082914407</v>
      </c>
      <c r="Q481" s="101"/>
      <c r="R481" s="125"/>
    </row>
    <row r="482" spans="2:18" x14ac:dyDescent="0.25">
      <c r="B482" s="98" t="s">
        <v>68</v>
      </c>
      <c r="C482" s="99" t="s">
        <v>73</v>
      </c>
      <c r="D482" s="100" t="s">
        <v>69</v>
      </c>
      <c r="E482" s="99" t="s">
        <v>70</v>
      </c>
      <c r="F482" s="212">
        <v>44216.393634259257</v>
      </c>
      <c r="G482" s="212">
        <v>44944</v>
      </c>
      <c r="H482" s="100" t="s">
        <v>158</v>
      </c>
      <c r="I482" s="121">
        <v>106600.01</v>
      </c>
      <c r="J482" s="122">
        <v>100018.04</v>
      </c>
      <c r="K482" s="121">
        <v>100650.4823753317</v>
      </c>
      <c r="L482" s="122">
        <v>106600.01</v>
      </c>
      <c r="M482" s="113">
        <v>0.94418830143900001</v>
      </c>
      <c r="N482" s="123">
        <v>3.3413704043000001</v>
      </c>
      <c r="O482" s="99" t="s">
        <v>71</v>
      </c>
      <c r="P482" s="124">
        <v>0.20820925979999999</v>
      </c>
      <c r="Q482" s="101"/>
      <c r="R482" s="125"/>
    </row>
    <row r="483" spans="2:18" x14ac:dyDescent="0.25">
      <c r="B483" s="98" t="s">
        <v>68</v>
      </c>
      <c r="C483" s="99" t="s">
        <v>73</v>
      </c>
      <c r="D483" s="100" t="s">
        <v>69</v>
      </c>
      <c r="E483" s="99" t="s">
        <v>70</v>
      </c>
      <c r="F483" s="212">
        <v>44055.479884259257</v>
      </c>
      <c r="G483" s="212">
        <v>44603</v>
      </c>
      <c r="H483" s="100" t="s">
        <v>158</v>
      </c>
      <c r="I483" s="121">
        <v>105349.31</v>
      </c>
      <c r="J483" s="122">
        <v>100019.35</v>
      </c>
      <c r="K483" s="121">
        <v>100495.3249919128</v>
      </c>
      <c r="L483" s="122">
        <v>105349.31</v>
      </c>
      <c r="M483" s="113">
        <v>0.95392485239699998</v>
      </c>
      <c r="N483" s="123">
        <v>3.5980080996999999</v>
      </c>
      <c r="O483" s="99" t="s">
        <v>71</v>
      </c>
      <c r="P483" s="124">
        <v>0.20788829559999999</v>
      </c>
      <c r="Q483" s="101"/>
      <c r="R483" s="125"/>
    </row>
    <row r="484" spans="2:18" x14ac:dyDescent="0.25">
      <c r="B484" s="98" t="s">
        <v>68</v>
      </c>
      <c r="C484" s="99" t="s">
        <v>73</v>
      </c>
      <c r="D484" s="100" t="s">
        <v>69</v>
      </c>
      <c r="E484" s="99" t="s">
        <v>70</v>
      </c>
      <c r="F484" s="212">
        <v>44042.701805555553</v>
      </c>
      <c r="G484" s="212">
        <v>44585</v>
      </c>
      <c r="H484" s="100" t="s">
        <v>158</v>
      </c>
      <c r="I484" s="121">
        <v>105283.55</v>
      </c>
      <c r="J484" s="122">
        <v>100076.8</v>
      </c>
      <c r="K484" s="121">
        <v>100690.20946486251</v>
      </c>
      <c r="L484" s="122">
        <v>105283.55</v>
      </c>
      <c r="M484" s="113">
        <v>0.95637171680499999</v>
      </c>
      <c r="N484" s="123">
        <v>3.5464028035999999</v>
      </c>
      <c r="O484" s="99" t="s">
        <v>71</v>
      </c>
      <c r="P484" s="124">
        <v>0.2082914407</v>
      </c>
      <c r="Q484" s="101"/>
      <c r="R484" s="125"/>
    </row>
    <row r="485" spans="2:18" x14ac:dyDescent="0.25">
      <c r="B485" s="98" t="s">
        <v>68</v>
      </c>
      <c r="C485" s="99" t="s">
        <v>73</v>
      </c>
      <c r="D485" s="100" t="s">
        <v>69</v>
      </c>
      <c r="E485" s="99" t="s">
        <v>70</v>
      </c>
      <c r="F485" s="212">
        <v>44022.480219907404</v>
      </c>
      <c r="G485" s="212">
        <v>44571</v>
      </c>
      <c r="H485" s="100" t="s">
        <v>158</v>
      </c>
      <c r="I485" s="121">
        <v>105273.96</v>
      </c>
      <c r="J485" s="122">
        <v>100009.55</v>
      </c>
      <c r="K485" s="121">
        <v>100815.0475158902</v>
      </c>
      <c r="L485" s="122">
        <v>105273.96</v>
      </c>
      <c r="M485" s="113">
        <v>0.95764467790399999</v>
      </c>
      <c r="N485" s="123">
        <v>3.5466526101000002</v>
      </c>
      <c r="O485" s="99" t="s">
        <v>71</v>
      </c>
      <c r="P485" s="124">
        <v>0.2085496852</v>
      </c>
      <c r="Q485" s="101"/>
      <c r="R485" s="125"/>
    </row>
    <row r="486" spans="2:18" x14ac:dyDescent="0.25">
      <c r="B486" s="98" t="s">
        <v>68</v>
      </c>
      <c r="C486" s="99" t="s">
        <v>73</v>
      </c>
      <c r="D486" s="100" t="s">
        <v>69</v>
      </c>
      <c r="E486" s="99" t="s">
        <v>70</v>
      </c>
      <c r="F486" s="212">
        <v>44216.392060185186</v>
      </c>
      <c r="G486" s="212">
        <v>44944</v>
      </c>
      <c r="H486" s="100" t="s">
        <v>158</v>
      </c>
      <c r="I486" s="121">
        <v>106600.01</v>
      </c>
      <c r="J486" s="122">
        <v>100018.04</v>
      </c>
      <c r="K486" s="121">
        <v>100650.4823753317</v>
      </c>
      <c r="L486" s="122">
        <v>106600.01</v>
      </c>
      <c r="M486" s="113">
        <v>0.94418830143900001</v>
      </c>
      <c r="N486" s="123">
        <v>3.3413704043000001</v>
      </c>
      <c r="O486" s="99" t="s">
        <v>71</v>
      </c>
      <c r="P486" s="124">
        <v>0.20820925979999999</v>
      </c>
      <c r="Q486" s="101"/>
      <c r="R486" s="125"/>
    </row>
    <row r="487" spans="2:18" x14ac:dyDescent="0.25">
      <c r="B487" s="98" t="s">
        <v>68</v>
      </c>
      <c r="C487" s="99" t="s">
        <v>73</v>
      </c>
      <c r="D487" s="100" t="s">
        <v>69</v>
      </c>
      <c r="E487" s="99" t="s">
        <v>70</v>
      </c>
      <c r="F487" s="212">
        <v>44055.470370370371</v>
      </c>
      <c r="G487" s="212">
        <v>44606</v>
      </c>
      <c r="H487" s="100" t="s">
        <v>158</v>
      </c>
      <c r="I487" s="121">
        <v>105368.76</v>
      </c>
      <c r="J487" s="122">
        <v>100009.68</v>
      </c>
      <c r="K487" s="121">
        <v>100495.3112239512</v>
      </c>
      <c r="L487" s="122">
        <v>105368.76</v>
      </c>
      <c r="M487" s="113">
        <v>0.95374863692</v>
      </c>
      <c r="N487" s="123">
        <v>3.5980466524999999</v>
      </c>
      <c r="O487" s="99" t="s">
        <v>71</v>
      </c>
      <c r="P487" s="124">
        <v>0.2078882671</v>
      </c>
      <c r="Q487" s="101"/>
      <c r="R487" s="125"/>
    </row>
    <row r="488" spans="2:18" x14ac:dyDescent="0.25">
      <c r="B488" s="98" t="s">
        <v>68</v>
      </c>
      <c r="C488" s="99" t="s">
        <v>73</v>
      </c>
      <c r="D488" s="100" t="s">
        <v>69</v>
      </c>
      <c r="E488" s="99" t="s">
        <v>70</v>
      </c>
      <c r="F488" s="212">
        <v>44042.699675925927</v>
      </c>
      <c r="G488" s="212">
        <v>44585</v>
      </c>
      <c r="H488" s="100" t="s">
        <v>158</v>
      </c>
      <c r="I488" s="121">
        <v>105283.55</v>
      </c>
      <c r="J488" s="122">
        <v>100076.8</v>
      </c>
      <c r="K488" s="121">
        <v>100690.20946486251</v>
      </c>
      <c r="L488" s="122">
        <v>105283.55</v>
      </c>
      <c r="M488" s="113">
        <v>0.95637171680499999</v>
      </c>
      <c r="N488" s="123">
        <v>3.5464028035999999</v>
      </c>
      <c r="O488" s="99" t="s">
        <v>71</v>
      </c>
      <c r="P488" s="124">
        <v>0.2082914407</v>
      </c>
      <c r="Q488" s="101"/>
      <c r="R488" s="125"/>
    </row>
    <row r="489" spans="2:18" x14ac:dyDescent="0.25">
      <c r="B489" s="98" t="s">
        <v>68</v>
      </c>
      <c r="C489" s="99" t="s">
        <v>73</v>
      </c>
      <c r="D489" s="100" t="s">
        <v>69</v>
      </c>
      <c r="E489" s="99" t="s">
        <v>70</v>
      </c>
      <c r="F489" s="212">
        <v>44216.396307870367</v>
      </c>
      <c r="G489" s="212">
        <v>44944</v>
      </c>
      <c r="H489" s="100" t="s">
        <v>158</v>
      </c>
      <c r="I489" s="121">
        <v>106600.01</v>
      </c>
      <c r="J489" s="122">
        <v>100018.04</v>
      </c>
      <c r="K489" s="121">
        <v>100650.4823753317</v>
      </c>
      <c r="L489" s="122">
        <v>106600.01</v>
      </c>
      <c r="M489" s="113">
        <v>0.94418830143900001</v>
      </c>
      <c r="N489" s="123">
        <v>3.3413704043000001</v>
      </c>
      <c r="O489" s="99" t="s">
        <v>71</v>
      </c>
      <c r="P489" s="124">
        <v>0.20820925979999999</v>
      </c>
      <c r="Q489" s="101"/>
      <c r="R489" s="125"/>
    </row>
    <row r="490" spans="2:18" x14ac:dyDescent="0.25">
      <c r="B490" s="98" t="s">
        <v>68</v>
      </c>
      <c r="C490" s="99" t="s">
        <v>73</v>
      </c>
      <c r="D490" s="100" t="s">
        <v>69</v>
      </c>
      <c r="E490" s="99" t="s">
        <v>70</v>
      </c>
      <c r="F490" s="212">
        <v>44063.442650462966</v>
      </c>
      <c r="G490" s="212">
        <v>44610</v>
      </c>
      <c r="H490" s="100" t="s">
        <v>158</v>
      </c>
      <c r="I490" s="121">
        <v>105349.31</v>
      </c>
      <c r="J490" s="122">
        <v>100029.06</v>
      </c>
      <c r="K490" s="121">
        <v>100427.2179093787</v>
      </c>
      <c r="L490" s="122">
        <v>105349.31</v>
      </c>
      <c r="M490" s="113">
        <v>0.95327836422800005</v>
      </c>
      <c r="N490" s="123">
        <v>3.5980080996999999</v>
      </c>
      <c r="O490" s="99" t="s">
        <v>71</v>
      </c>
      <c r="P490" s="124">
        <v>0.20774740680000001</v>
      </c>
      <c r="Q490" s="101"/>
      <c r="R490" s="125"/>
    </row>
    <row r="491" spans="2:18" x14ac:dyDescent="0.25">
      <c r="B491" s="98" t="s">
        <v>68</v>
      </c>
      <c r="C491" s="99" t="s">
        <v>73</v>
      </c>
      <c r="D491" s="100" t="s">
        <v>69</v>
      </c>
      <c r="E491" s="99" t="s">
        <v>70</v>
      </c>
      <c r="F491" s="212">
        <v>44042.703275462962</v>
      </c>
      <c r="G491" s="212">
        <v>44585</v>
      </c>
      <c r="H491" s="100" t="s">
        <v>158</v>
      </c>
      <c r="I491" s="121">
        <v>105273.96</v>
      </c>
      <c r="J491" s="122">
        <v>100067.18</v>
      </c>
      <c r="K491" s="121">
        <v>100680.5453906581</v>
      </c>
      <c r="L491" s="122">
        <v>105273.96</v>
      </c>
      <c r="M491" s="113">
        <v>0.95636703882600005</v>
      </c>
      <c r="N491" s="123">
        <v>3.5464272000000001</v>
      </c>
      <c r="O491" s="99" t="s">
        <v>71</v>
      </c>
      <c r="P491" s="124">
        <v>0.20827144919999999</v>
      </c>
      <c r="Q491" s="101"/>
      <c r="R491" s="125"/>
    </row>
    <row r="492" spans="2:18" x14ac:dyDescent="0.25">
      <c r="B492" s="98" t="s">
        <v>68</v>
      </c>
      <c r="C492" s="99" t="s">
        <v>73</v>
      </c>
      <c r="D492" s="100" t="s">
        <v>69</v>
      </c>
      <c r="E492" s="99" t="s">
        <v>70</v>
      </c>
      <c r="F492" s="212">
        <v>44022.482303240744</v>
      </c>
      <c r="G492" s="212">
        <v>44571</v>
      </c>
      <c r="H492" s="100" t="s">
        <v>158</v>
      </c>
      <c r="I492" s="121">
        <v>105273.96</v>
      </c>
      <c r="J492" s="122">
        <v>100009.55</v>
      </c>
      <c r="K492" s="121">
        <v>100815.0475158902</v>
      </c>
      <c r="L492" s="122">
        <v>105273.96</v>
      </c>
      <c r="M492" s="113">
        <v>0.95764467790399999</v>
      </c>
      <c r="N492" s="123">
        <v>3.5466526101000002</v>
      </c>
      <c r="O492" s="99" t="s">
        <v>71</v>
      </c>
      <c r="P492" s="124">
        <v>0.2085496852</v>
      </c>
      <c r="Q492" s="101"/>
      <c r="R492" s="125"/>
    </row>
    <row r="493" spans="2:18" x14ac:dyDescent="0.25">
      <c r="B493" s="98" t="s">
        <v>68</v>
      </c>
      <c r="C493" s="99" t="s">
        <v>73</v>
      </c>
      <c r="D493" s="100" t="s">
        <v>69</v>
      </c>
      <c r="E493" s="99" t="s">
        <v>70</v>
      </c>
      <c r="F493" s="212">
        <v>44216.392546296294</v>
      </c>
      <c r="G493" s="212">
        <v>44944</v>
      </c>
      <c r="H493" s="100" t="s">
        <v>158</v>
      </c>
      <c r="I493" s="121">
        <v>106600.01</v>
      </c>
      <c r="J493" s="122">
        <v>100018.04</v>
      </c>
      <c r="K493" s="121">
        <v>100650.4823753317</v>
      </c>
      <c r="L493" s="122">
        <v>106600.01</v>
      </c>
      <c r="M493" s="113">
        <v>0.94418830143900001</v>
      </c>
      <c r="N493" s="123">
        <v>3.3413704043000001</v>
      </c>
      <c r="O493" s="99" t="s">
        <v>71</v>
      </c>
      <c r="P493" s="124">
        <v>0.20820925979999999</v>
      </c>
      <c r="Q493" s="101"/>
      <c r="R493" s="125"/>
    </row>
    <row r="494" spans="2:18" x14ac:dyDescent="0.25">
      <c r="B494" s="98" t="s">
        <v>68</v>
      </c>
      <c r="C494" s="99" t="s">
        <v>73</v>
      </c>
      <c r="D494" s="100" t="s">
        <v>69</v>
      </c>
      <c r="E494" s="99" t="s">
        <v>70</v>
      </c>
      <c r="F494" s="212">
        <v>44055.479155092595</v>
      </c>
      <c r="G494" s="212">
        <v>44603</v>
      </c>
      <c r="H494" s="100" t="s">
        <v>158</v>
      </c>
      <c r="I494" s="121">
        <v>105349.31</v>
      </c>
      <c r="J494" s="122">
        <v>100019.35</v>
      </c>
      <c r="K494" s="121">
        <v>100495.3249919128</v>
      </c>
      <c r="L494" s="122">
        <v>105349.31</v>
      </c>
      <c r="M494" s="113">
        <v>0.95392485239699998</v>
      </c>
      <c r="N494" s="123">
        <v>3.5980080996999999</v>
      </c>
      <c r="O494" s="99" t="s">
        <v>71</v>
      </c>
      <c r="P494" s="124">
        <v>0.20788829559999999</v>
      </c>
      <c r="Q494" s="101"/>
      <c r="R494" s="125"/>
    </row>
    <row r="495" spans="2:18" x14ac:dyDescent="0.25">
      <c r="B495" s="98" t="s">
        <v>68</v>
      </c>
      <c r="C495" s="99" t="s">
        <v>73</v>
      </c>
      <c r="D495" s="100" t="s">
        <v>69</v>
      </c>
      <c r="E495" s="99" t="s">
        <v>70</v>
      </c>
      <c r="F495" s="212">
        <v>44042.700636574074</v>
      </c>
      <c r="G495" s="212">
        <v>44585</v>
      </c>
      <c r="H495" s="100" t="s">
        <v>158</v>
      </c>
      <c r="I495" s="121">
        <v>105283.55</v>
      </c>
      <c r="J495" s="122">
        <v>100076.8</v>
      </c>
      <c r="K495" s="121">
        <v>100690.20946486251</v>
      </c>
      <c r="L495" s="122">
        <v>105283.55</v>
      </c>
      <c r="M495" s="113">
        <v>0.95637171680499999</v>
      </c>
      <c r="N495" s="123">
        <v>3.5464028035999999</v>
      </c>
      <c r="O495" s="99" t="s">
        <v>71</v>
      </c>
      <c r="P495" s="124">
        <v>0.2082914407</v>
      </c>
      <c r="Q495" s="101"/>
      <c r="R495" s="125"/>
    </row>
    <row r="496" spans="2:18" x14ac:dyDescent="0.25">
      <c r="B496" s="98" t="s">
        <v>68</v>
      </c>
      <c r="C496" s="99" t="s">
        <v>73</v>
      </c>
      <c r="D496" s="100" t="s">
        <v>69</v>
      </c>
      <c r="E496" s="99" t="s">
        <v>70</v>
      </c>
      <c r="F496" s="212">
        <v>44022.479351851849</v>
      </c>
      <c r="G496" s="212">
        <v>44571</v>
      </c>
      <c r="H496" s="100" t="s">
        <v>158</v>
      </c>
      <c r="I496" s="121">
        <v>105273.96</v>
      </c>
      <c r="J496" s="122">
        <v>100009.55</v>
      </c>
      <c r="K496" s="121">
        <v>100815.0475158902</v>
      </c>
      <c r="L496" s="122">
        <v>105273.96</v>
      </c>
      <c r="M496" s="113">
        <v>0.95764467790399999</v>
      </c>
      <c r="N496" s="123">
        <v>3.5466526101000002</v>
      </c>
      <c r="O496" s="99" t="s">
        <v>71</v>
      </c>
      <c r="P496" s="124">
        <v>0.2085496852</v>
      </c>
      <c r="Q496" s="101"/>
      <c r="R496" s="125"/>
    </row>
    <row r="497" spans="2:18" x14ac:dyDescent="0.25">
      <c r="B497" s="98" t="s">
        <v>68</v>
      </c>
      <c r="C497" s="99" t="s">
        <v>73</v>
      </c>
      <c r="D497" s="100" t="s">
        <v>69</v>
      </c>
      <c r="E497" s="99" t="s">
        <v>70</v>
      </c>
      <c r="F497" s="212">
        <v>44218.660729166666</v>
      </c>
      <c r="G497" s="212">
        <v>44662</v>
      </c>
      <c r="H497" s="100" t="s">
        <v>158</v>
      </c>
      <c r="I497" s="121">
        <v>105523.27</v>
      </c>
      <c r="J497" s="122">
        <v>100049.2</v>
      </c>
      <c r="K497" s="121">
        <v>100172.359362109</v>
      </c>
      <c r="L497" s="122">
        <v>105523.27</v>
      </c>
      <c r="M497" s="113">
        <v>0.94929165256299997</v>
      </c>
      <c r="N497" s="123">
        <v>4.5941436192999996</v>
      </c>
      <c r="O497" s="99" t="s">
        <v>71</v>
      </c>
      <c r="P497" s="124">
        <v>0.2072201971</v>
      </c>
      <c r="Q497" s="101"/>
      <c r="R497" s="125"/>
    </row>
    <row r="498" spans="2:18" x14ac:dyDescent="0.25">
      <c r="B498" s="98" t="s">
        <v>68</v>
      </c>
      <c r="C498" s="99" t="s">
        <v>73</v>
      </c>
      <c r="D498" s="100" t="s">
        <v>69</v>
      </c>
      <c r="E498" s="99" t="s">
        <v>70</v>
      </c>
      <c r="F498" s="212">
        <v>44063.442916666667</v>
      </c>
      <c r="G498" s="212">
        <v>44610</v>
      </c>
      <c r="H498" s="100" t="s">
        <v>158</v>
      </c>
      <c r="I498" s="121">
        <v>105349.31</v>
      </c>
      <c r="J498" s="122">
        <v>100029.06</v>
      </c>
      <c r="K498" s="121">
        <v>100427.2179093787</v>
      </c>
      <c r="L498" s="122">
        <v>105349.31</v>
      </c>
      <c r="M498" s="113">
        <v>0.95327836422800005</v>
      </c>
      <c r="N498" s="123">
        <v>3.5980080996999999</v>
      </c>
      <c r="O498" s="99" t="s">
        <v>71</v>
      </c>
      <c r="P498" s="124">
        <v>0.20774740680000001</v>
      </c>
      <c r="Q498" s="101"/>
      <c r="R498" s="125"/>
    </row>
    <row r="499" spans="2:18" x14ac:dyDescent="0.25">
      <c r="B499" s="98" t="s">
        <v>68</v>
      </c>
      <c r="C499" s="99" t="s">
        <v>73</v>
      </c>
      <c r="D499" s="100" t="s">
        <v>69</v>
      </c>
      <c r="E499" s="99" t="s">
        <v>70</v>
      </c>
      <c r="F499" s="212">
        <v>44055.46974537037</v>
      </c>
      <c r="G499" s="212">
        <v>44606</v>
      </c>
      <c r="H499" s="100" t="s">
        <v>158</v>
      </c>
      <c r="I499" s="121">
        <v>105368.76</v>
      </c>
      <c r="J499" s="122">
        <v>100009.68</v>
      </c>
      <c r="K499" s="121">
        <v>100495.3112239512</v>
      </c>
      <c r="L499" s="122">
        <v>105368.76</v>
      </c>
      <c r="M499" s="113">
        <v>0.95374863692</v>
      </c>
      <c r="N499" s="123">
        <v>3.5980466524999999</v>
      </c>
      <c r="O499" s="99" t="s">
        <v>71</v>
      </c>
      <c r="P499" s="124">
        <v>0.2078882671</v>
      </c>
      <c r="Q499" s="101"/>
      <c r="R499" s="125"/>
    </row>
    <row r="500" spans="2:18" x14ac:dyDescent="0.25">
      <c r="B500" s="98" t="s">
        <v>68</v>
      </c>
      <c r="C500" s="99" t="s">
        <v>73</v>
      </c>
      <c r="D500" s="100" t="s">
        <v>69</v>
      </c>
      <c r="E500" s="99" t="s">
        <v>70</v>
      </c>
      <c r="F500" s="212">
        <v>44022.482893518521</v>
      </c>
      <c r="G500" s="212">
        <v>44571</v>
      </c>
      <c r="H500" s="100" t="s">
        <v>158</v>
      </c>
      <c r="I500" s="121">
        <v>105273.96</v>
      </c>
      <c r="J500" s="122">
        <v>100009.55</v>
      </c>
      <c r="K500" s="121">
        <v>100815.0475158902</v>
      </c>
      <c r="L500" s="122">
        <v>105273.96</v>
      </c>
      <c r="M500" s="113">
        <v>0.95764467790399999</v>
      </c>
      <c r="N500" s="123">
        <v>3.5466526101000002</v>
      </c>
      <c r="O500" s="99" t="s">
        <v>71</v>
      </c>
      <c r="P500" s="124">
        <v>0.2085496852</v>
      </c>
      <c r="Q500" s="101"/>
      <c r="R500" s="125"/>
    </row>
    <row r="501" spans="2:18" x14ac:dyDescent="0.25">
      <c r="B501" s="98" t="s">
        <v>68</v>
      </c>
      <c r="C501" s="99" t="s">
        <v>73</v>
      </c>
      <c r="D501" s="100" t="s">
        <v>69</v>
      </c>
      <c r="E501" s="99" t="s">
        <v>70</v>
      </c>
      <c r="F501" s="212">
        <v>44216.393078703702</v>
      </c>
      <c r="G501" s="212">
        <v>44944</v>
      </c>
      <c r="H501" s="100" t="s">
        <v>158</v>
      </c>
      <c r="I501" s="121">
        <v>106600.01</v>
      </c>
      <c r="J501" s="122">
        <v>100018.04</v>
      </c>
      <c r="K501" s="121">
        <v>100650.4823753317</v>
      </c>
      <c r="L501" s="122">
        <v>106600.01</v>
      </c>
      <c r="M501" s="113">
        <v>0.94418830143900001</v>
      </c>
      <c r="N501" s="123">
        <v>3.3413704043000001</v>
      </c>
      <c r="O501" s="99" t="s">
        <v>71</v>
      </c>
      <c r="P501" s="124">
        <v>0.20820925979999999</v>
      </c>
      <c r="Q501" s="101"/>
      <c r="R501" s="125"/>
    </row>
    <row r="502" spans="2:18" x14ac:dyDescent="0.25">
      <c r="B502" s="98" t="s">
        <v>68</v>
      </c>
      <c r="C502" s="99" t="s">
        <v>73</v>
      </c>
      <c r="D502" s="100" t="s">
        <v>69</v>
      </c>
      <c r="E502" s="99" t="s">
        <v>70</v>
      </c>
      <c r="F502" s="212">
        <v>44055.479594907411</v>
      </c>
      <c r="G502" s="212">
        <v>44603</v>
      </c>
      <c r="H502" s="100" t="s">
        <v>158</v>
      </c>
      <c r="I502" s="121">
        <v>105349.31</v>
      </c>
      <c r="J502" s="122">
        <v>100019.35</v>
      </c>
      <c r="K502" s="121">
        <v>100495.3249919128</v>
      </c>
      <c r="L502" s="122">
        <v>105349.31</v>
      </c>
      <c r="M502" s="113">
        <v>0.95392485239699998</v>
      </c>
      <c r="N502" s="123">
        <v>3.5980080996999999</v>
      </c>
      <c r="O502" s="99" t="s">
        <v>71</v>
      </c>
      <c r="P502" s="124">
        <v>0.20788829559999999</v>
      </c>
      <c r="Q502" s="101"/>
      <c r="R502" s="125"/>
    </row>
    <row r="503" spans="2:18" x14ac:dyDescent="0.25">
      <c r="B503" s="98" t="s">
        <v>68</v>
      </c>
      <c r="C503" s="99" t="s">
        <v>73</v>
      </c>
      <c r="D503" s="100" t="s">
        <v>69</v>
      </c>
      <c r="E503" s="99" t="s">
        <v>70</v>
      </c>
      <c r="F503" s="212">
        <v>44042.701192129629</v>
      </c>
      <c r="G503" s="212">
        <v>44585</v>
      </c>
      <c r="H503" s="100" t="s">
        <v>158</v>
      </c>
      <c r="I503" s="121">
        <v>105283.55</v>
      </c>
      <c r="J503" s="122">
        <v>100076.8</v>
      </c>
      <c r="K503" s="121">
        <v>100690.20946486251</v>
      </c>
      <c r="L503" s="122">
        <v>105283.55</v>
      </c>
      <c r="M503" s="113">
        <v>0.95637171680499999</v>
      </c>
      <c r="N503" s="123">
        <v>3.5464028035999999</v>
      </c>
      <c r="O503" s="99" t="s">
        <v>71</v>
      </c>
      <c r="P503" s="124">
        <v>0.2082914407</v>
      </c>
      <c r="Q503" s="101"/>
      <c r="R503" s="125"/>
    </row>
    <row r="504" spans="2:18" x14ac:dyDescent="0.25">
      <c r="B504" s="102" t="s">
        <v>74</v>
      </c>
      <c r="C504" s="103"/>
      <c r="D504" s="103"/>
      <c r="E504" s="103"/>
      <c r="F504" s="103"/>
      <c r="G504" s="103"/>
      <c r="H504" s="100"/>
      <c r="I504" s="126">
        <v>2744786.9699999993</v>
      </c>
      <c r="J504" s="127">
        <v>2600812.6</v>
      </c>
      <c r="K504" s="126">
        <v>2615885.1639089165</v>
      </c>
      <c r="L504" s="127">
        <v>2744786.9699999993</v>
      </c>
      <c r="M504" s="101"/>
      <c r="N504" s="128"/>
      <c r="O504" s="101"/>
      <c r="P504" s="129">
        <v>5.4113154833000019</v>
      </c>
      <c r="Q504" s="103"/>
      <c r="R504" s="130"/>
    </row>
    <row r="505" spans="2:18" x14ac:dyDescent="0.25">
      <c r="B505" s="98" t="s">
        <v>68</v>
      </c>
      <c r="C505" s="99" t="s">
        <v>75</v>
      </c>
      <c r="D505" s="100" t="s">
        <v>69</v>
      </c>
      <c r="E505" s="99" t="s">
        <v>70</v>
      </c>
      <c r="F505" s="212">
        <v>43742.656747685185</v>
      </c>
      <c r="G505" s="212">
        <v>45349</v>
      </c>
      <c r="H505" s="100" t="s">
        <v>158</v>
      </c>
      <c r="I505" s="121">
        <v>97910.57</v>
      </c>
      <c r="J505" s="122">
        <v>77531.789999999994</v>
      </c>
      <c r="K505" s="121">
        <v>78620.144599265099</v>
      </c>
      <c r="L505" s="122">
        <v>97910.57</v>
      </c>
      <c r="M505" s="113">
        <v>0.80297913288900002</v>
      </c>
      <c r="N505" s="123">
        <v>6.0094287816999996</v>
      </c>
      <c r="O505" s="99" t="s">
        <v>71</v>
      </c>
      <c r="P505" s="124">
        <v>0.16263649929999999</v>
      </c>
      <c r="Q505" s="101"/>
      <c r="R505" s="125"/>
    </row>
    <row r="506" spans="2:18" x14ac:dyDescent="0.25">
      <c r="B506" s="98" t="s">
        <v>68</v>
      </c>
      <c r="C506" s="99" t="s">
        <v>75</v>
      </c>
      <c r="D506" s="100" t="s">
        <v>69</v>
      </c>
      <c r="E506" s="99" t="s">
        <v>70</v>
      </c>
      <c r="F506" s="212">
        <v>43461.704942129632</v>
      </c>
      <c r="G506" s="212">
        <v>44958</v>
      </c>
      <c r="H506" s="100" t="s">
        <v>158</v>
      </c>
      <c r="I506" s="121">
        <v>59425.68</v>
      </c>
      <c r="J506" s="122">
        <v>50708.77</v>
      </c>
      <c r="K506" s="121">
        <v>50174.495130833602</v>
      </c>
      <c r="L506" s="122">
        <v>59425.68</v>
      </c>
      <c r="M506" s="113">
        <v>0.84432344957299998</v>
      </c>
      <c r="N506" s="123">
        <v>4.2951540540000002</v>
      </c>
      <c r="O506" s="99" t="s">
        <v>71</v>
      </c>
      <c r="P506" s="124">
        <v>0.1037927911</v>
      </c>
      <c r="Q506" s="101"/>
      <c r="R506" s="125"/>
    </row>
    <row r="507" spans="2:18" x14ac:dyDescent="0.25">
      <c r="B507" s="98" t="s">
        <v>68</v>
      </c>
      <c r="C507" s="99" t="s">
        <v>75</v>
      </c>
      <c r="D507" s="100" t="s">
        <v>69</v>
      </c>
      <c r="E507" s="99" t="s">
        <v>70</v>
      </c>
      <c r="F507" s="212">
        <v>43461.7112037037</v>
      </c>
      <c r="G507" s="212">
        <v>44958</v>
      </c>
      <c r="H507" s="100" t="s">
        <v>158</v>
      </c>
      <c r="I507" s="121">
        <v>59425.68</v>
      </c>
      <c r="J507" s="122">
        <v>50708.77</v>
      </c>
      <c r="K507" s="121">
        <v>50174.495130833602</v>
      </c>
      <c r="L507" s="122">
        <v>59425.68</v>
      </c>
      <c r="M507" s="113">
        <v>0.84432344957299998</v>
      </c>
      <c r="N507" s="123">
        <v>4.2951540540000002</v>
      </c>
      <c r="O507" s="99" t="s">
        <v>71</v>
      </c>
      <c r="P507" s="124">
        <v>0.1037927911</v>
      </c>
      <c r="Q507" s="101"/>
      <c r="R507" s="125"/>
    </row>
    <row r="508" spans="2:18" x14ac:dyDescent="0.25">
      <c r="B508" s="98" t="s">
        <v>68</v>
      </c>
      <c r="C508" s="99" t="s">
        <v>75</v>
      </c>
      <c r="D508" s="100" t="s">
        <v>69</v>
      </c>
      <c r="E508" s="99" t="s">
        <v>70</v>
      </c>
      <c r="F508" s="212">
        <v>43763.582430555558</v>
      </c>
      <c r="G508" s="212">
        <v>45421</v>
      </c>
      <c r="H508" s="100" t="s">
        <v>158</v>
      </c>
      <c r="I508" s="121">
        <v>120579.98</v>
      </c>
      <c r="J508" s="122">
        <v>94883.87</v>
      </c>
      <c r="K508" s="121">
        <v>96206.7462985108</v>
      </c>
      <c r="L508" s="122">
        <v>120579.98</v>
      </c>
      <c r="M508" s="113">
        <v>0.79786666326</v>
      </c>
      <c r="N508" s="123">
        <v>6.0094312146000002</v>
      </c>
      <c r="O508" s="99" t="s">
        <v>71</v>
      </c>
      <c r="P508" s="124">
        <v>0.19901678519999999</v>
      </c>
      <c r="Q508" s="101"/>
      <c r="R508" s="125"/>
    </row>
    <row r="509" spans="2:18" x14ac:dyDescent="0.25">
      <c r="B509" s="98" t="s">
        <v>68</v>
      </c>
      <c r="C509" s="99" t="s">
        <v>75</v>
      </c>
      <c r="D509" s="100" t="s">
        <v>69</v>
      </c>
      <c r="E509" s="99" t="s">
        <v>70</v>
      </c>
      <c r="F509" s="212">
        <v>43461.705451388887</v>
      </c>
      <c r="G509" s="212">
        <v>44958</v>
      </c>
      <c r="H509" s="100" t="s">
        <v>158</v>
      </c>
      <c r="I509" s="121">
        <v>59425.68</v>
      </c>
      <c r="J509" s="122">
        <v>50708.77</v>
      </c>
      <c r="K509" s="121">
        <v>50174.495130833602</v>
      </c>
      <c r="L509" s="122">
        <v>59425.68</v>
      </c>
      <c r="M509" s="113">
        <v>0.84432344957299998</v>
      </c>
      <c r="N509" s="123">
        <v>4.2951540540000002</v>
      </c>
      <c r="O509" s="99" t="s">
        <v>71</v>
      </c>
      <c r="P509" s="124">
        <v>0.1037927911</v>
      </c>
      <c r="Q509" s="101"/>
      <c r="R509" s="125"/>
    </row>
    <row r="510" spans="2:18" x14ac:dyDescent="0.25">
      <c r="B510" s="98" t="s">
        <v>68</v>
      </c>
      <c r="C510" s="99" t="s">
        <v>75</v>
      </c>
      <c r="D510" s="100" t="s">
        <v>69</v>
      </c>
      <c r="E510" s="99" t="s">
        <v>70</v>
      </c>
      <c r="F510" s="212">
        <v>43461.711678240739</v>
      </c>
      <c r="G510" s="212">
        <v>44958</v>
      </c>
      <c r="H510" s="100" t="s">
        <v>158</v>
      </c>
      <c r="I510" s="121">
        <v>59425.68</v>
      </c>
      <c r="J510" s="122">
        <v>50708.77</v>
      </c>
      <c r="K510" s="121">
        <v>50174.495130833602</v>
      </c>
      <c r="L510" s="122">
        <v>59425.68</v>
      </c>
      <c r="M510" s="113">
        <v>0.84432344957299998</v>
      </c>
      <c r="N510" s="123">
        <v>4.2951540540000002</v>
      </c>
      <c r="O510" s="99" t="s">
        <v>71</v>
      </c>
      <c r="P510" s="124">
        <v>0.1037927911</v>
      </c>
      <c r="Q510" s="101"/>
      <c r="R510" s="125"/>
    </row>
    <row r="511" spans="2:18" x14ac:dyDescent="0.25">
      <c r="B511" s="98" t="s">
        <v>68</v>
      </c>
      <c r="C511" s="99" t="s">
        <v>75</v>
      </c>
      <c r="D511" s="100" t="s">
        <v>69</v>
      </c>
      <c r="E511" s="99" t="s">
        <v>70</v>
      </c>
      <c r="F511" s="212">
        <v>44225.567071759258</v>
      </c>
      <c r="G511" s="212">
        <v>45335</v>
      </c>
      <c r="H511" s="100" t="s">
        <v>158</v>
      </c>
      <c r="I511" s="121">
        <v>68414.89</v>
      </c>
      <c r="J511" s="122">
        <v>58458.36</v>
      </c>
      <c r="K511" s="121">
        <v>58553.293105141798</v>
      </c>
      <c r="L511" s="122">
        <v>68414.89</v>
      </c>
      <c r="M511" s="113">
        <v>0.855855985519</v>
      </c>
      <c r="N511" s="123">
        <v>5.6933775238999997</v>
      </c>
      <c r="O511" s="99" t="s">
        <v>71</v>
      </c>
      <c r="P511" s="124">
        <v>0.12112547830000001</v>
      </c>
      <c r="Q511" s="101"/>
      <c r="R511" s="125"/>
    </row>
    <row r="512" spans="2:18" x14ac:dyDescent="0.25">
      <c r="B512" s="98" t="s">
        <v>68</v>
      </c>
      <c r="C512" s="99" t="s">
        <v>75</v>
      </c>
      <c r="D512" s="100" t="s">
        <v>69</v>
      </c>
      <c r="E512" s="99" t="s">
        <v>70</v>
      </c>
      <c r="F512" s="212">
        <v>43461.706041666665</v>
      </c>
      <c r="G512" s="212">
        <v>44958</v>
      </c>
      <c r="H512" s="100" t="s">
        <v>158</v>
      </c>
      <c r="I512" s="121">
        <v>59425.68</v>
      </c>
      <c r="J512" s="122">
        <v>50708.77</v>
      </c>
      <c r="K512" s="121">
        <v>50174.495130833602</v>
      </c>
      <c r="L512" s="122">
        <v>59425.68</v>
      </c>
      <c r="M512" s="113">
        <v>0.84432344957299998</v>
      </c>
      <c r="N512" s="123">
        <v>4.2951540540000002</v>
      </c>
      <c r="O512" s="99" t="s">
        <v>71</v>
      </c>
      <c r="P512" s="124">
        <v>0.1037927911</v>
      </c>
      <c r="Q512" s="101"/>
      <c r="R512" s="125"/>
    </row>
    <row r="513" spans="2:18" x14ac:dyDescent="0.25">
      <c r="B513" s="98" t="s">
        <v>68</v>
      </c>
      <c r="C513" s="99" t="s">
        <v>75</v>
      </c>
      <c r="D513" s="100" t="s">
        <v>69</v>
      </c>
      <c r="E513" s="99" t="s">
        <v>70</v>
      </c>
      <c r="F513" s="212">
        <v>43557.641944444447</v>
      </c>
      <c r="G513" s="212">
        <v>44958</v>
      </c>
      <c r="H513" s="100" t="s">
        <v>158</v>
      </c>
      <c r="I513" s="121">
        <v>58354.45</v>
      </c>
      <c r="J513" s="122">
        <v>50197.33</v>
      </c>
      <c r="K513" s="121">
        <v>50174.491702655003</v>
      </c>
      <c r="L513" s="122">
        <v>58354.45</v>
      </c>
      <c r="M513" s="113">
        <v>0.85982288758900005</v>
      </c>
      <c r="N513" s="123">
        <v>4.2951580479000002</v>
      </c>
      <c r="O513" s="99" t="s">
        <v>71</v>
      </c>
      <c r="P513" s="124">
        <v>0.103792784</v>
      </c>
      <c r="Q513" s="101"/>
      <c r="R513" s="125"/>
    </row>
    <row r="514" spans="2:18" x14ac:dyDescent="0.25">
      <c r="B514" s="98" t="s">
        <v>68</v>
      </c>
      <c r="C514" s="99" t="s">
        <v>75</v>
      </c>
      <c r="D514" s="100" t="s">
        <v>69</v>
      </c>
      <c r="E514" s="99" t="s">
        <v>70</v>
      </c>
      <c r="F514" s="212">
        <v>43461.710763888892</v>
      </c>
      <c r="G514" s="212">
        <v>44958</v>
      </c>
      <c r="H514" s="100" t="s">
        <v>158</v>
      </c>
      <c r="I514" s="121">
        <v>59425.68</v>
      </c>
      <c r="J514" s="122">
        <v>50708.77</v>
      </c>
      <c r="K514" s="121">
        <v>50174.495130833602</v>
      </c>
      <c r="L514" s="122">
        <v>59425.68</v>
      </c>
      <c r="M514" s="113">
        <v>0.84432344957299998</v>
      </c>
      <c r="N514" s="123">
        <v>4.2951540540000002</v>
      </c>
      <c r="O514" s="99" t="s">
        <v>71</v>
      </c>
      <c r="P514" s="124">
        <v>0.1037927911</v>
      </c>
      <c r="Q514" s="101"/>
      <c r="R514" s="125"/>
    </row>
    <row r="515" spans="2:18" x14ac:dyDescent="0.25">
      <c r="B515" s="102" t="s">
        <v>76</v>
      </c>
      <c r="C515" s="103"/>
      <c r="D515" s="103"/>
      <c r="E515" s="103"/>
      <c r="F515" s="103"/>
      <c r="G515" s="103"/>
      <c r="H515" s="100"/>
      <c r="I515" s="126">
        <v>701813.97</v>
      </c>
      <c r="J515" s="127">
        <v>585323.97</v>
      </c>
      <c r="K515" s="126">
        <v>584601.64649057423</v>
      </c>
      <c r="L515" s="127">
        <v>701813.97</v>
      </c>
      <c r="M515" s="101"/>
      <c r="N515" s="128"/>
      <c r="O515" s="101"/>
      <c r="P515" s="129">
        <v>1.2093282934</v>
      </c>
      <c r="Q515" s="103"/>
      <c r="R515" s="130"/>
    </row>
    <row r="516" spans="2:18" x14ac:dyDescent="0.25">
      <c r="B516" s="98" t="s">
        <v>68</v>
      </c>
      <c r="C516" s="99" t="s">
        <v>100</v>
      </c>
      <c r="D516" s="100" t="s">
        <v>69</v>
      </c>
      <c r="E516" s="99" t="s">
        <v>70</v>
      </c>
      <c r="F516" s="212">
        <v>44277.739872685182</v>
      </c>
      <c r="G516" s="212">
        <v>45373</v>
      </c>
      <c r="H516" s="100" t="s">
        <v>158</v>
      </c>
      <c r="I516" s="121">
        <v>560422.68999999994</v>
      </c>
      <c r="J516" s="122">
        <v>500999.99</v>
      </c>
      <c r="K516" s="121">
        <v>501483.431910616</v>
      </c>
      <c r="L516" s="122">
        <v>560422.68999999994</v>
      </c>
      <c r="M516" s="113">
        <v>0.89483070699800005</v>
      </c>
      <c r="N516" s="123">
        <v>3.9889646102</v>
      </c>
      <c r="O516" s="99" t="s">
        <v>71</v>
      </c>
      <c r="P516" s="124">
        <v>1.0373869224000001</v>
      </c>
      <c r="Q516" s="101"/>
      <c r="R516" s="125"/>
    </row>
    <row r="517" spans="2:18" x14ac:dyDescent="0.25">
      <c r="B517" s="98" t="s">
        <v>68</v>
      </c>
      <c r="C517" s="99" t="s">
        <v>100</v>
      </c>
      <c r="D517" s="100" t="s">
        <v>69</v>
      </c>
      <c r="E517" s="99" t="s">
        <v>70</v>
      </c>
      <c r="F517" s="212">
        <v>44204.468321759261</v>
      </c>
      <c r="G517" s="212">
        <v>45299</v>
      </c>
      <c r="H517" s="100" t="s">
        <v>158</v>
      </c>
      <c r="I517" s="121">
        <v>560422.68999999994</v>
      </c>
      <c r="J517" s="122">
        <v>501053.69</v>
      </c>
      <c r="K517" s="121">
        <v>505476.04558825778</v>
      </c>
      <c r="L517" s="122">
        <v>560422.68999999994</v>
      </c>
      <c r="M517" s="113">
        <v>0.90195499684000002</v>
      </c>
      <c r="N517" s="123">
        <v>3.9889647224</v>
      </c>
      <c r="O517" s="99" t="s">
        <v>71</v>
      </c>
      <c r="P517" s="124">
        <v>1.0456461886999999</v>
      </c>
      <c r="Q517" s="101"/>
      <c r="R517" s="125"/>
    </row>
    <row r="518" spans="2:18" x14ac:dyDescent="0.25">
      <c r="B518" s="98" t="s">
        <v>68</v>
      </c>
      <c r="C518" s="99" t="s">
        <v>100</v>
      </c>
      <c r="D518" s="100" t="s">
        <v>69</v>
      </c>
      <c r="E518" s="99" t="s">
        <v>70</v>
      </c>
      <c r="F518" s="212">
        <v>44074.693483796298</v>
      </c>
      <c r="G518" s="212">
        <v>45173</v>
      </c>
      <c r="H518" s="100" t="s">
        <v>158</v>
      </c>
      <c r="I518" s="121">
        <v>113512.13</v>
      </c>
      <c r="J518" s="122">
        <v>100100.01</v>
      </c>
      <c r="K518" s="121">
        <v>100462.78613250059</v>
      </c>
      <c r="L518" s="122">
        <v>113512.13</v>
      </c>
      <c r="M518" s="113">
        <v>0.88504009335800005</v>
      </c>
      <c r="N518" s="123">
        <v>4.4996631955000002</v>
      </c>
      <c r="O518" s="99" t="s">
        <v>71</v>
      </c>
      <c r="P518" s="124">
        <v>0.2078209845</v>
      </c>
      <c r="Q518" s="101"/>
      <c r="R518" s="125"/>
    </row>
    <row r="519" spans="2:18" x14ac:dyDescent="0.25">
      <c r="B519" s="98" t="s">
        <v>68</v>
      </c>
      <c r="C519" s="99" t="s">
        <v>100</v>
      </c>
      <c r="D519" s="100" t="s">
        <v>69</v>
      </c>
      <c r="E519" s="99" t="s">
        <v>70</v>
      </c>
      <c r="F519" s="212">
        <v>44077.490162037036</v>
      </c>
      <c r="G519" s="212">
        <v>45173</v>
      </c>
      <c r="H519" s="100" t="s">
        <v>158</v>
      </c>
      <c r="I519" s="121">
        <v>113487.72</v>
      </c>
      <c r="J519" s="122">
        <v>100111.99</v>
      </c>
      <c r="K519" s="121">
        <v>100450.3410602659</v>
      </c>
      <c r="L519" s="122">
        <v>113487.72</v>
      </c>
      <c r="M519" s="113">
        <v>0.88512079597899995</v>
      </c>
      <c r="N519" s="123">
        <v>4.4994316304000002</v>
      </c>
      <c r="O519" s="99" t="s">
        <v>71</v>
      </c>
      <c r="P519" s="124">
        <v>0.20779524020000001</v>
      </c>
      <c r="Q519" s="101"/>
      <c r="R519" s="125"/>
    </row>
    <row r="520" spans="2:18" x14ac:dyDescent="0.25">
      <c r="B520" s="98" t="s">
        <v>68</v>
      </c>
      <c r="C520" s="99" t="s">
        <v>100</v>
      </c>
      <c r="D520" s="100" t="s">
        <v>69</v>
      </c>
      <c r="E520" s="99" t="s">
        <v>70</v>
      </c>
      <c r="F520" s="212">
        <v>44074.694699074076</v>
      </c>
      <c r="G520" s="212">
        <v>45173</v>
      </c>
      <c r="H520" s="100" t="s">
        <v>158</v>
      </c>
      <c r="I520" s="121">
        <v>113512.13</v>
      </c>
      <c r="J520" s="122">
        <v>100100.01</v>
      </c>
      <c r="K520" s="121">
        <v>100462.78613250059</v>
      </c>
      <c r="L520" s="122">
        <v>113512.13</v>
      </c>
      <c r="M520" s="113">
        <v>0.88504009335800005</v>
      </c>
      <c r="N520" s="123">
        <v>4.4996631955000002</v>
      </c>
      <c r="O520" s="99" t="s">
        <v>71</v>
      </c>
      <c r="P520" s="124">
        <v>0.2078209845</v>
      </c>
      <c r="Q520" s="101"/>
      <c r="R520" s="125"/>
    </row>
    <row r="521" spans="2:18" x14ac:dyDescent="0.25">
      <c r="B521" s="98" t="s">
        <v>68</v>
      </c>
      <c r="C521" s="99" t="s">
        <v>100</v>
      </c>
      <c r="D521" s="100" t="s">
        <v>69</v>
      </c>
      <c r="E521" s="99" t="s">
        <v>70</v>
      </c>
      <c r="F521" s="212">
        <v>44060.659328703703</v>
      </c>
      <c r="G521" s="212">
        <v>45159</v>
      </c>
      <c r="H521" s="100" t="s">
        <v>158</v>
      </c>
      <c r="I521" s="121">
        <v>113512.13</v>
      </c>
      <c r="J521" s="122">
        <v>100100.01</v>
      </c>
      <c r="K521" s="121">
        <v>100608.52913487131</v>
      </c>
      <c r="L521" s="122">
        <v>113512.13</v>
      </c>
      <c r="M521" s="113">
        <v>0.886324035457</v>
      </c>
      <c r="N521" s="123">
        <v>4.4996543496000001</v>
      </c>
      <c r="O521" s="99" t="s">
        <v>71</v>
      </c>
      <c r="P521" s="124">
        <v>0.20812247380000001</v>
      </c>
      <c r="Q521" s="101"/>
      <c r="R521" s="125"/>
    </row>
    <row r="522" spans="2:18" x14ac:dyDescent="0.25">
      <c r="B522" s="98" t="s">
        <v>68</v>
      </c>
      <c r="C522" s="99" t="s">
        <v>100</v>
      </c>
      <c r="D522" s="100" t="s">
        <v>69</v>
      </c>
      <c r="E522" s="99" t="s">
        <v>70</v>
      </c>
      <c r="F522" s="212">
        <v>44060.657395833332</v>
      </c>
      <c r="G522" s="212">
        <v>45159</v>
      </c>
      <c r="H522" s="100" t="s">
        <v>158</v>
      </c>
      <c r="I522" s="121">
        <v>113512.13</v>
      </c>
      <c r="J522" s="122">
        <v>100100.01</v>
      </c>
      <c r="K522" s="121">
        <v>100608.52913487131</v>
      </c>
      <c r="L522" s="122">
        <v>113512.13</v>
      </c>
      <c r="M522" s="113">
        <v>0.886324035457</v>
      </c>
      <c r="N522" s="123">
        <v>4.4996543496000001</v>
      </c>
      <c r="O522" s="99" t="s">
        <v>71</v>
      </c>
      <c r="P522" s="124">
        <v>0.20812247380000001</v>
      </c>
      <c r="Q522" s="101"/>
      <c r="R522" s="125"/>
    </row>
    <row r="523" spans="2:18" x14ac:dyDescent="0.25">
      <c r="B523" s="98" t="s">
        <v>68</v>
      </c>
      <c r="C523" s="99" t="s">
        <v>100</v>
      </c>
      <c r="D523" s="100" t="s">
        <v>69</v>
      </c>
      <c r="E523" s="99" t="s">
        <v>70</v>
      </c>
      <c r="F523" s="212">
        <v>44221.691851851851</v>
      </c>
      <c r="G523" s="212">
        <v>45317</v>
      </c>
      <c r="H523" s="100" t="s">
        <v>158</v>
      </c>
      <c r="I523" s="121">
        <v>560422.68000000005</v>
      </c>
      <c r="J523" s="122">
        <v>501000</v>
      </c>
      <c r="K523" s="121">
        <v>504502.01836659719</v>
      </c>
      <c r="L523" s="122">
        <v>560422.68000000005</v>
      </c>
      <c r="M523" s="113">
        <v>0.90021699044500003</v>
      </c>
      <c r="N523" s="123">
        <v>3.9890382290000002</v>
      </c>
      <c r="O523" s="99" t="s">
        <v>71</v>
      </c>
      <c r="P523" s="124">
        <v>1.0436312805000001</v>
      </c>
      <c r="Q523" s="101"/>
      <c r="R523" s="125"/>
    </row>
    <row r="524" spans="2:18" x14ac:dyDescent="0.25">
      <c r="B524" s="98" t="s">
        <v>68</v>
      </c>
      <c r="C524" s="99" t="s">
        <v>100</v>
      </c>
      <c r="D524" s="100" t="s">
        <v>69</v>
      </c>
      <c r="E524" s="99" t="s">
        <v>70</v>
      </c>
      <c r="F524" s="212">
        <v>44077.491886574076</v>
      </c>
      <c r="G524" s="212">
        <v>45173</v>
      </c>
      <c r="H524" s="100" t="s">
        <v>158</v>
      </c>
      <c r="I524" s="121">
        <v>113487.72</v>
      </c>
      <c r="J524" s="122">
        <v>100111.99</v>
      </c>
      <c r="K524" s="121">
        <v>100450.3410602659</v>
      </c>
      <c r="L524" s="122">
        <v>113487.72</v>
      </c>
      <c r="M524" s="113">
        <v>0.88512079597899995</v>
      </c>
      <c r="N524" s="123">
        <v>4.4994316304000002</v>
      </c>
      <c r="O524" s="99" t="s">
        <v>71</v>
      </c>
      <c r="P524" s="124">
        <v>0.20779524020000001</v>
      </c>
      <c r="Q524" s="101"/>
      <c r="R524" s="125"/>
    </row>
    <row r="525" spans="2:18" x14ac:dyDescent="0.25">
      <c r="B525" s="98" t="s">
        <v>68</v>
      </c>
      <c r="C525" s="99" t="s">
        <v>100</v>
      </c>
      <c r="D525" s="100" t="s">
        <v>69</v>
      </c>
      <c r="E525" s="99" t="s">
        <v>70</v>
      </c>
      <c r="F525" s="212">
        <v>44074.691354166665</v>
      </c>
      <c r="G525" s="212">
        <v>45173</v>
      </c>
      <c r="H525" s="100" t="s">
        <v>158</v>
      </c>
      <c r="I525" s="121">
        <v>113512.13</v>
      </c>
      <c r="J525" s="122">
        <v>100100.01</v>
      </c>
      <c r="K525" s="121">
        <v>100462.78613250059</v>
      </c>
      <c r="L525" s="122">
        <v>113512.13</v>
      </c>
      <c r="M525" s="113">
        <v>0.88504009335800005</v>
      </c>
      <c r="N525" s="123">
        <v>4.4996631955000002</v>
      </c>
      <c r="O525" s="99" t="s">
        <v>71</v>
      </c>
      <c r="P525" s="124">
        <v>0.2078209845</v>
      </c>
      <c r="Q525" s="101"/>
      <c r="R525" s="125"/>
    </row>
    <row r="526" spans="2:18" x14ac:dyDescent="0.25">
      <c r="B526" s="98" t="s">
        <v>68</v>
      </c>
      <c r="C526" s="99" t="s">
        <v>100</v>
      </c>
      <c r="D526" s="100" t="s">
        <v>69</v>
      </c>
      <c r="E526" s="99" t="s">
        <v>70</v>
      </c>
      <c r="F526" s="212">
        <v>44077.48709490741</v>
      </c>
      <c r="G526" s="212">
        <v>45173</v>
      </c>
      <c r="H526" s="100" t="s">
        <v>158</v>
      </c>
      <c r="I526" s="121">
        <v>113487.72</v>
      </c>
      <c r="J526" s="122">
        <v>100111.99</v>
      </c>
      <c r="K526" s="121">
        <v>100450.3410602659</v>
      </c>
      <c r="L526" s="122">
        <v>113487.72</v>
      </c>
      <c r="M526" s="113">
        <v>0.88512079597899995</v>
      </c>
      <c r="N526" s="123">
        <v>4.4994316304000002</v>
      </c>
      <c r="O526" s="99" t="s">
        <v>71</v>
      </c>
      <c r="P526" s="124">
        <v>0.20779524020000001</v>
      </c>
      <c r="Q526" s="101"/>
      <c r="R526" s="125"/>
    </row>
    <row r="527" spans="2:18" x14ac:dyDescent="0.25">
      <c r="B527" s="98" t="s">
        <v>68</v>
      </c>
      <c r="C527" s="99" t="s">
        <v>100</v>
      </c>
      <c r="D527" s="100" t="s">
        <v>69</v>
      </c>
      <c r="E527" s="99" t="s">
        <v>70</v>
      </c>
      <c r="F527" s="212">
        <v>44060.658506944441</v>
      </c>
      <c r="G527" s="212">
        <v>45159</v>
      </c>
      <c r="H527" s="100" t="s">
        <v>158</v>
      </c>
      <c r="I527" s="121">
        <v>113512.13</v>
      </c>
      <c r="J527" s="122">
        <v>100100.01</v>
      </c>
      <c r="K527" s="121">
        <v>100608.52913487131</v>
      </c>
      <c r="L527" s="122">
        <v>113512.13</v>
      </c>
      <c r="M527" s="113">
        <v>0.886324035457</v>
      </c>
      <c r="N527" s="123">
        <v>4.4996543496000001</v>
      </c>
      <c r="O527" s="99" t="s">
        <v>71</v>
      </c>
      <c r="P527" s="124">
        <v>0.20812247380000001</v>
      </c>
      <c r="Q527" s="101"/>
      <c r="R527" s="125"/>
    </row>
    <row r="528" spans="2:18" x14ac:dyDescent="0.25">
      <c r="B528" s="98" t="s">
        <v>68</v>
      </c>
      <c r="C528" s="99" t="s">
        <v>100</v>
      </c>
      <c r="D528" s="100" t="s">
        <v>69</v>
      </c>
      <c r="E528" s="99" t="s">
        <v>70</v>
      </c>
      <c r="F528" s="212">
        <v>44277.740624999999</v>
      </c>
      <c r="G528" s="212">
        <v>45373</v>
      </c>
      <c r="H528" s="100" t="s">
        <v>158</v>
      </c>
      <c r="I528" s="121">
        <v>560422.68999999994</v>
      </c>
      <c r="J528" s="122">
        <v>500999.99</v>
      </c>
      <c r="K528" s="121">
        <v>501483.431910616</v>
      </c>
      <c r="L528" s="122">
        <v>560422.68999999994</v>
      </c>
      <c r="M528" s="113">
        <v>0.89483070699800005</v>
      </c>
      <c r="N528" s="123">
        <v>3.9889646102</v>
      </c>
      <c r="O528" s="99" t="s">
        <v>71</v>
      </c>
      <c r="P528" s="124">
        <v>1.0373869224000001</v>
      </c>
      <c r="Q528" s="101"/>
      <c r="R528" s="125"/>
    </row>
    <row r="529" spans="2:18" x14ac:dyDescent="0.25">
      <c r="B529" s="98" t="s">
        <v>68</v>
      </c>
      <c r="C529" s="99" t="s">
        <v>100</v>
      </c>
      <c r="D529" s="100" t="s">
        <v>69</v>
      </c>
      <c r="E529" s="99" t="s">
        <v>70</v>
      </c>
      <c r="F529" s="212">
        <v>44207.698275462964</v>
      </c>
      <c r="G529" s="212">
        <v>45303</v>
      </c>
      <c r="H529" s="100" t="s">
        <v>158</v>
      </c>
      <c r="I529" s="121">
        <v>560422.68000000005</v>
      </c>
      <c r="J529" s="122">
        <v>501000</v>
      </c>
      <c r="K529" s="121">
        <v>505259.4967400126</v>
      </c>
      <c r="L529" s="122">
        <v>560422.68000000005</v>
      </c>
      <c r="M529" s="113">
        <v>0.90156861021400003</v>
      </c>
      <c r="N529" s="123">
        <v>3.9890382844999999</v>
      </c>
      <c r="O529" s="99" t="s">
        <v>71</v>
      </c>
      <c r="P529" s="124">
        <v>1.0451982279000001</v>
      </c>
      <c r="Q529" s="101"/>
      <c r="R529" s="125"/>
    </row>
    <row r="530" spans="2:18" x14ac:dyDescent="0.25">
      <c r="B530" s="98" t="s">
        <v>68</v>
      </c>
      <c r="C530" s="99" t="s">
        <v>100</v>
      </c>
      <c r="D530" s="100" t="s">
        <v>69</v>
      </c>
      <c r="E530" s="99" t="s">
        <v>70</v>
      </c>
      <c r="F530" s="212">
        <v>44074.693865740737</v>
      </c>
      <c r="G530" s="212">
        <v>45173</v>
      </c>
      <c r="H530" s="100" t="s">
        <v>158</v>
      </c>
      <c r="I530" s="121">
        <v>113512.13</v>
      </c>
      <c r="J530" s="122">
        <v>100100.01</v>
      </c>
      <c r="K530" s="121">
        <v>100462.78613250059</v>
      </c>
      <c r="L530" s="122">
        <v>113512.13</v>
      </c>
      <c r="M530" s="113">
        <v>0.88504009335800005</v>
      </c>
      <c r="N530" s="123">
        <v>4.4996631955000002</v>
      </c>
      <c r="O530" s="99" t="s">
        <v>71</v>
      </c>
      <c r="P530" s="124">
        <v>0.2078209845</v>
      </c>
      <c r="Q530" s="101"/>
      <c r="R530" s="125"/>
    </row>
    <row r="531" spans="2:18" x14ac:dyDescent="0.25">
      <c r="B531" s="98" t="s">
        <v>68</v>
      </c>
      <c r="C531" s="99" t="s">
        <v>100</v>
      </c>
      <c r="D531" s="100" t="s">
        <v>69</v>
      </c>
      <c r="E531" s="99" t="s">
        <v>70</v>
      </c>
      <c r="F531" s="212">
        <v>44077.490543981483</v>
      </c>
      <c r="G531" s="212">
        <v>45173</v>
      </c>
      <c r="H531" s="100" t="s">
        <v>158</v>
      </c>
      <c r="I531" s="121">
        <v>113487.72</v>
      </c>
      <c r="J531" s="122">
        <v>100111.99</v>
      </c>
      <c r="K531" s="121">
        <v>100450.3410602659</v>
      </c>
      <c r="L531" s="122">
        <v>113487.72</v>
      </c>
      <c r="M531" s="113">
        <v>0.88512079597899995</v>
      </c>
      <c r="N531" s="123">
        <v>4.4994316304000002</v>
      </c>
      <c r="O531" s="99" t="s">
        <v>71</v>
      </c>
      <c r="P531" s="124">
        <v>0.20779524020000001</v>
      </c>
      <c r="Q531" s="101"/>
      <c r="R531" s="125"/>
    </row>
    <row r="532" spans="2:18" x14ac:dyDescent="0.25">
      <c r="B532" s="98" t="s">
        <v>68</v>
      </c>
      <c r="C532" s="99" t="s">
        <v>100</v>
      </c>
      <c r="D532" s="100" t="s">
        <v>69</v>
      </c>
      <c r="E532" s="99" t="s">
        <v>70</v>
      </c>
      <c r="F532" s="212">
        <v>44060.659629629627</v>
      </c>
      <c r="G532" s="212">
        <v>45159</v>
      </c>
      <c r="H532" s="100" t="s">
        <v>158</v>
      </c>
      <c r="I532" s="121">
        <v>113512.13</v>
      </c>
      <c r="J532" s="122">
        <v>100100.01</v>
      </c>
      <c r="K532" s="121">
        <v>100608.52913487131</v>
      </c>
      <c r="L532" s="122">
        <v>113512.13</v>
      </c>
      <c r="M532" s="113">
        <v>0.886324035457</v>
      </c>
      <c r="N532" s="123">
        <v>4.4996543496000001</v>
      </c>
      <c r="O532" s="99" t="s">
        <v>71</v>
      </c>
      <c r="P532" s="124">
        <v>0.20812247380000001</v>
      </c>
      <c r="Q532" s="101"/>
      <c r="R532" s="125"/>
    </row>
    <row r="533" spans="2:18" x14ac:dyDescent="0.25">
      <c r="B533" s="98" t="s">
        <v>68</v>
      </c>
      <c r="C533" s="99" t="s">
        <v>100</v>
      </c>
      <c r="D533" s="100" t="s">
        <v>69</v>
      </c>
      <c r="E533" s="99" t="s">
        <v>70</v>
      </c>
      <c r="F533" s="212">
        <v>44074.695405092592</v>
      </c>
      <c r="G533" s="212">
        <v>45173</v>
      </c>
      <c r="H533" s="100" t="s">
        <v>158</v>
      </c>
      <c r="I533" s="121">
        <v>113512.13</v>
      </c>
      <c r="J533" s="122">
        <v>100100.01</v>
      </c>
      <c r="K533" s="121">
        <v>100462.78613250059</v>
      </c>
      <c r="L533" s="122">
        <v>113512.13</v>
      </c>
      <c r="M533" s="113">
        <v>0.88504009335800005</v>
      </c>
      <c r="N533" s="123">
        <v>4.4996631955000002</v>
      </c>
      <c r="O533" s="99" t="s">
        <v>71</v>
      </c>
      <c r="P533" s="124">
        <v>0.2078209845</v>
      </c>
      <c r="Q533" s="101"/>
      <c r="R533" s="125"/>
    </row>
    <row r="534" spans="2:18" x14ac:dyDescent="0.25">
      <c r="B534" s="98" t="s">
        <v>68</v>
      </c>
      <c r="C534" s="99" t="s">
        <v>100</v>
      </c>
      <c r="D534" s="100" t="s">
        <v>69</v>
      </c>
      <c r="E534" s="99" t="s">
        <v>70</v>
      </c>
      <c r="F534" s="212">
        <v>44060.65766203704</v>
      </c>
      <c r="G534" s="212">
        <v>45159</v>
      </c>
      <c r="H534" s="100" t="s">
        <v>158</v>
      </c>
      <c r="I534" s="121">
        <v>113512.13</v>
      </c>
      <c r="J534" s="122">
        <v>100100.01</v>
      </c>
      <c r="K534" s="121">
        <v>100608.52913487131</v>
      </c>
      <c r="L534" s="122">
        <v>113512.13</v>
      </c>
      <c r="M534" s="113">
        <v>0.886324035457</v>
      </c>
      <c r="N534" s="123">
        <v>4.4996543496000001</v>
      </c>
      <c r="O534" s="99" t="s">
        <v>71</v>
      </c>
      <c r="P534" s="124">
        <v>0.20812247380000001</v>
      </c>
      <c r="Q534" s="101"/>
      <c r="R534" s="125"/>
    </row>
    <row r="535" spans="2:18" x14ac:dyDescent="0.25">
      <c r="B535" s="98" t="s">
        <v>68</v>
      </c>
      <c r="C535" s="99" t="s">
        <v>100</v>
      </c>
      <c r="D535" s="100" t="s">
        <v>69</v>
      </c>
      <c r="E535" s="99" t="s">
        <v>70</v>
      </c>
      <c r="F535" s="212">
        <v>44221.69226851852</v>
      </c>
      <c r="G535" s="212">
        <v>45317</v>
      </c>
      <c r="H535" s="100" t="s">
        <v>158</v>
      </c>
      <c r="I535" s="121">
        <v>560422.68000000005</v>
      </c>
      <c r="J535" s="122">
        <v>501000</v>
      </c>
      <c r="K535" s="121">
        <v>504502.01836659719</v>
      </c>
      <c r="L535" s="122">
        <v>560422.68000000005</v>
      </c>
      <c r="M535" s="113">
        <v>0.90021699044500003</v>
      </c>
      <c r="N535" s="123">
        <v>3.9890382290000002</v>
      </c>
      <c r="O535" s="99" t="s">
        <v>71</v>
      </c>
      <c r="P535" s="124">
        <v>1.0436312805000001</v>
      </c>
      <c r="Q535" s="101"/>
      <c r="R535" s="125"/>
    </row>
    <row r="536" spans="2:18" x14ac:dyDescent="0.25">
      <c r="B536" s="98" t="s">
        <v>68</v>
      </c>
      <c r="C536" s="99" t="s">
        <v>100</v>
      </c>
      <c r="D536" s="100" t="s">
        <v>69</v>
      </c>
      <c r="E536" s="99" t="s">
        <v>70</v>
      </c>
      <c r="F536" s="212">
        <v>44123.624837962961</v>
      </c>
      <c r="G536" s="212">
        <v>45217</v>
      </c>
      <c r="H536" s="100" t="s">
        <v>158</v>
      </c>
      <c r="I536" s="121">
        <v>568005.61</v>
      </c>
      <c r="J536" s="122">
        <v>501181.27</v>
      </c>
      <c r="K536" s="121">
        <v>511129.46637509851</v>
      </c>
      <c r="L536" s="122">
        <v>568005.61</v>
      </c>
      <c r="M536" s="113">
        <v>0.89986693331300005</v>
      </c>
      <c r="N536" s="123">
        <v>4.4995814030999997</v>
      </c>
      <c r="O536" s="99" t="s">
        <v>71</v>
      </c>
      <c r="P536" s="124">
        <v>1.0573410612</v>
      </c>
      <c r="Q536" s="101"/>
      <c r="R536" s="125"/>
    </row>
    <row r="537" spans="2:18" x14ac:dyDescent="0.25">
      <c r="B537" s="98" t="s">
        <v>68</v>
      </c>
      <c r="C537" s="99" t="s">
        <v>100</v>
      </c>
      <c r="D537" s="100" t="s">
        <v>69</v>
      </c>
      <c r="E537" s="99" t="s">
        <v>70</v>
      </c>
      <c r="F537" s="212">
        <v>44074.691747685189</v>
      </c>
      <c r="G537" s="212">
        <v>45173</v>
      </c>
      <c r="H537" s="100" t="s">
        <v>158</v>
      </c>
      <c r="I537" s="121">
        <v>113512.13</v>
      </c>
      <c r="J537" s="122">
        <v>100100.01</v>
      </c>
      <c r="K537" s="121">
        <v>100462.78613250059</v>
      </c>
      <c r="L537" s="122">
        <v>113512.13</v>
      </c>
      <c r="M537" s="113">
        <v>0.88504009335800005</v>
      </c>
      <c r="N537" s="123">
        <v>4.4996631955000002</v>
      </c>
      <c r="O537" s="99" t="s">
        <v>71</v>
      </c>
      <c r="P537" s="124">
        <v>0.2078209845</v>
      </c>
      <c r="Q537" s="101"/>
      <c r="R537" s="125"/>
    </row>
    <row r="538" spans="2:18" x14ac:dyDescent="0.25">
      <c r="B538" s="98" t="s">
        <v>68</v>
      </c>
      <c r="C538" s="99" t="s">
        <v>100</v>
      </c>
      <c r="D538" s="100" t="s">
        <v>69</v>
      </c>
      <c r="E538" s="99" t="s">
        <v>70</v>
      </c>
      <c r="F538" s="212">
        <v>44077.487546296295</v>
      </c>
      <c r="G538" s="212">
        <v>45173</v>
      </c>
      <c r="H538" s="100" t="s">
        <v>158</v>
      </c>
      <c r="I538" s="121">
        <v>113487.72</v>
      </c>
      <c r="J538" s="122">
        <v>100111.99</v>
      </c>
      <c r="K538" s="121">
        <v>100450.3410602659</v>
      </c>
      <c r="L538" s="122">
        <v>113487.72</v>
      </c>
      <c r="M538" s="113">
        <v>0.88512079597899995</v>
      </c>
      <c r="N538" s="123">
        <v>4.4994316304000002</v>
      </c>
      <c r="O538" s="99" t="s">
        <v>71</v>
      </c>
      <c r="P538" s="124">
        <v>0.20779524020000001</v>
      </c>
      <c r="Q538" s="101"/>
      <c r="R538" s="125"/>
    </row>
    <row r="539" spans="2:18" x14ac:dyDescent="0.25">
      <c r="B539" s="98" t="s">
        <v>68</v>
      </c>
      <c r="C539" s="99" t="s">
        <v>100</v>
      </c>
      <c r="D539" s="100" t="s">
        <v>69</v>
      </c>
      <c r="E539" s="99" t="s">
        <v>70</v>
      </c>
      <c r="F539" s="212">
        <v>44060.658796296295</v>
      </c>
      <c r="G539" s="212">
        <v>45159</v>
      </c>
      <c r="H539" s="100" t="s">
        <v>158</v>
      </c>
      <c r="I539" s="121">
        <v>113512.13</v>
      </c>
      <c r="J539" s="122">
        <v>100100.01</v>
      </c>
      <c r="K539" s="121">
        <v>100608.52913487131</v>
      </c>
      <c r="L539" s="122">
        <v>113512.13</v>
      </c>
      <c r="M539" s="113">
        <v>0.886324035457</v>
      </c>
      <c r="N539" s="123">
        <v>4.4996543496000001</v>
      </c>
      <c r="O539" s="99" t="s">
        <v>71</v>
      </c>
      <c r="P539" s="124">
        <v>0.20812247380000001</v>
      </c>
      <c r="Q539" s="101"/>
      <c r="R539" s="125"/>
    </row>
    <row r="540" spans="2:18" x14ac:dyDescent="0.25">
      <c r="B540" s="98" t="s">
        <v>68</v>
      </c>
      <c r="C540" s="99" t="s">
        <v>100</v>
      </c>
      <c r="D540" s="100" t="s">
        <v>69</v>
      </c>
      <c r="E540" s="99" t="s">
        <v>70</v>
      </c>
      <c r="F540" s="212">
        <v>44207.698553240742</v>
      </c>
      <c r="G540" s="212">
        <v>45303</v>
      </c>
      <c r="H540" s="100" t="s">
        <v>158</v>
      </c>
      <c r="I540" s="121">
        <v>560422.68000000005</v>
      </c>
      <c r="J540" s="122">
        <v>501000</v>
      </c>
      <c r="K540" s="121">
        <v>505259.4967400126</v>
      </c>
      <c r="L540" s="122">
        <v>560422.68000000005</v>
      </c>
      <c r="M540" s="113">
        <v>0.90156861021400003</v>
      </c>
      <c r="N540" s="123">
        <v>3.9890382844999999</v>
      </c>
      <c r="O540" s="99" t="s">
        <v>71</v>
      </c>
      <c r="P540" s="124">
        <v>1.0451982279000001</v>
      </c>
      <c r="Q540" s="101"/>
      <c r="R540" s="125"/>
    </row>
    <row r="541" spans="2:18" x14ac:dyDescent="0.25">
      <c r="B541" s="98" t="s">
        <v>68</v>
      </c>
      <c r="C541" s="99" t="s">
        <v>100</v>
      </c>
      <c r="D541" s="100" t="s">
        <v>69</v>
      </c>
      <c r="E541" s="99" t="s">
        <v>70</v>
      </c>
      <c r="F541" s="212">
        <v>44077.491053240738</v>
      </c>
      <c r="G541" s="212">
        <v>45173</v>
      </c>
      <c r="H541" s="100" t="s">
        <v>158</v>
      </c>
      <c r="I541" s="121">
        <v>113487.72</v>
      </c>
      <c r="J541" s="122">
        <v>100111.99</v>
      </c>
      <c r="K541" s="121">
        <v>100450.3410602659</v>
      </c>
      <c r="L541" s="122">
        <v>113487.72</v>
      </c>
      <c r="M541" s="113">
        <v>0.88512079597899995</v>
      </c>
      <c r="N541" s="123">
        <v>4.4994316304000002</v>
      </c>
      <c r="O541" s="99" t="s">
        <v>71</v>
      </c>
      <c r="P541" s="124">
        <v>0.20779524020000001</v>
      </c>
      <c r="Q541" s="101"/>
      <c r="R541" s="125"/>
    </row>
    <row r="542" spans="2:18" x14ac:dyDescent="0.25">
      <c r="B542" s="98" t="s">
        <v>68</v>
      </c>
      <c r="C542" s="99" t="s">
        <v>100</v>
      </c>
      <c r="D542" s="100" t="s">
        <v>69</v>
      </c>
      <c r="E542" s="99" t="s">
        <v>70</v>
      </c>
      <c r="F542" s="212">
        <v>44074.690497685187</v>
      </c>
      <c r="G542" s="212">
        <v>45173</v>
      </c>
      <c r="H542" s="100" t="s">
        <v>158</v>
      </c>
      <c r="I542" s="121">
        <v>113512.13</v>
      </c>
      <c r="J542" s="122">
        <v>100100.01</v>
      </c>
      <c r="K542" s="121">
        <v>100462.78613250059</v>
      </c>
      <c r="L542" s="122">
        <v>113512.13</v>
      </c>
      <c r="M542" s="113">
        <v>0.88504009335800005</v>
      </c>
      <c r="N542" s="123">
        <v>4.4996631955000002</v>
      </c>
      <c r="O542" s="99" t="s">
        <v>71</v>
      </c>
      <c r="P542" s="124">
        <v>0.2078209845</v>
      </c>
      <c r="Q542" s="101"/>
      <c r="R542" s="125"/>
    </row>
    <row r="543" spans="2:18" x14ac:dyDescent="0.25">
      <c r="B543" s="98" t="s">
        <v>68</v>
      </c>
      <c r="C543" s="99" t="s">
        <v>100</v>
      </c>
      <c r="D543" s="100" t="s">
        <v>69</v>
      </c>
      <c r="E543" s="99" t="s">
        <v>70</v>
      </c>
      <c r="F543" s="212">
        <v>44077.485254629632</v>
      </c>
      <c r="G543" s="212">
        <v>45173</v>
      </c>
      <c r="H543" s="100" t="s">
        <v>158</v>
      </c>
      <c r="I543" s="121">
        <v>113487.72</v>
      </c>
      <c r="J543" s="122">
        <v>100111.99</v>
      </c>
      <c r="K543" s="121">
        <v>100450.3410602659</v>
      </c>
      <c r="L543" s="122">
        <v>113487.72</v>
      </c>
      <c r="M543" s="113">
        <v>0.88512079597899995</v>
      </c>
      <c r="N543" s="123">
        <v>4.4994316304000002</v>
      </c>
      <c r="O543" s="99" t="s">
        <v>71</v>
      </c>
      <c r="P543" s="124">
        <v>0.20779524020000001</v>
      </c>
      <c r="Q543" s="101"/>
      <c r="R543" s="125"/>
    </row>
    <row r="544" spans="2:18" x14ac:dyDescent="0.25">
      <c r="B544" s="98" t="s">
        <v>68</v>
      </c>
      <c r="C544" s="99" t="s">
        <v>100</v>
      </c>
      <c r="D544" s="100" t="s">
        <v>69</v>
      </c>
      <c r="E544" s="99" t="s">
        <v>70</v>
      </c>
      <c r="F544" s="212">
        <v>44060.65792824074</v>
      </c>
      <c r="G544" s="212">
        <v>45159</v>
      </c>
      <c r="H544" s="100" t="s">
        <v>158</v>
      </c>
      <c r="I544" s="121">
        <v>113512.13</v>
      </c>
      <c r="J544" s="122">
        <v>100100.01</v>
      </c>
      <c r="K544" s="121">
        <v>100608.52913487131</v>
      </c>
      <c r="L544" s="122">
        <v>113512.13</v>
      </c>
      <c r="M544" s="113">
        <v>0.886324035457</v>
      </c>
      <c r="N544" s="123">
        <v>4.4996543496000001</v>
      </c>
      <c r="O544" s="99" t="s">
        <v>71</v>
      </c>
      <c r="P544" s="124">
        <v>0.20812247380000001</v>
      </c>
      <c r="Q544" s="101"/>
      <c r="R544" s="125"/>
    </row>
    <row r="545" spans="2:18" x14ac:dyDescent="0.25">
      <c r="B545" s="98" t="s">
        <v>68</v>
      </c>
      <c r="C545" s="99" t="s">
        <v>100</v>
      </c>
      <c r="D545" s="100" t="s">
        <v>69</v>
      </c>
      <c r="E545" s="99" t="s">
        <v>70</v>
      </c>
      <c r="F545" s="212">
        <v>44272.648032407407</v>
      </c>
      <c r="G545" s="212">
        <v>45005</v>
      </c>
      <c r="H545" s="100" t="s">
        <v>158</v>
      </c>
      <c r="I545" s="121">
        <v>532189.63</v>
      </c>
      <c r="J545" s="122">
        <v>501000</v>
      </c>
      <c r="K545" s="121">
        <v>501591.50439855619</v>
      </c>
      <c r="L545" s="122">
        <v>532189.63</v>
      </c>
      <c r="M545" s="113">
        <v>0.94250522017600002</v>
      </c>
      <c r="N545" s="123">
        <v>3.1241100634999999</v>
      </c>
      <c r="O545" s="99" t="s">
        <v>71</v>
      </c>
      <c r="P545" s="124">
        <v>1.0376104851000001</v>
      </c>
      <c r="Q545" s="101"/>
      <c r="R545" s="125"/>
    </row>
    <row r="546" spans="2:18" x14ac:dyDescent="0.25">
      <c r="B546" s="98" t="s">
        <v>68</v>
      </c>
      <c r="C546" s="99" t="s">
        <v>100</v>
      </c>
      <c r="D546" s="100" t="s">
        <v>69</v>
      </c>
      <c r="E546" s="99" t="s">
        <v>70</v>
      </c>
      <c r="F546" s="212">
        <v>44204.468055555553</v>
      </c>
      <c r="G546" s="212">
        <v>45299</v>
      </c>
      <c r="H546" s="100" t="s">
        <v>158</v>
      </c>
      <c r="I546" s="121">
        <v>560422.68999999994</v>
      </c>
      <c r="J546" s="122">
        <v>501053.69</v>
      </c>
      <c r="K546" s="121">
        <v>505476.04558825778</v>
      </c>
      <c r="L546" s="122">
        <v>560422.68999999994</v>
      </c>
      <c r="M546" s="113">
        <v>0.90195499684000002</v>
      </c>
      <c r="N546" s="123">
        <v>3.9889647224</v>
      </c>
      <c r="O546" s="99" t="s">
        <v>71</v>
      </c>
      <c r="P546" s="124">
        <v>1.0456461886999999</v>
      </c>
      <c r="Q546" s="101"/>
      <c r="R546" s="125"/>
    </row>
    <row r="547" spans="2:18" x14ac:dyDescent="0.25">
      <c r="B547" s="98" t="s">
        <v>68</v>
      </c>
      <c r="C547" s="99" t="s">
        <v>100</v>
      </c>
      <c r="D547" s="100" t="s">
        <v>69</v>
      </c>
      <c r="E547" s="99" t="s">
        <v>70</v>
      </c>
      <c r="F547" s="212">
        <v>44074.693136574075</v>
      </c>
      <c r="G547" s="212">
        <v>45173</v>
      </c>
      <c r="H547" s="100" t="s">
        <v>158</v>
      </c>
      <c r="I547" s="121">
        <v>113512.13</v>
      </c>
      <c r="J547" s="122">
        <v>100100.01</v>
      </c>
      <c r="K547" s="121">
        <v>100462.78613250059</v>
      </c>
      <c r="L547" s="122">
        <v>113512.13</v>
      </c>
      <c r="M547" s="113">
        <v>0.88504009335800005</v>
      </c>
      <c r="N547" s="123">
        <v>4.4996631955000002</v>
      </c>
      <c r="O547" s="99" t="s">
        <v>71</v>
      </c>
      <c r="P547" s="124">
        <v>0.2078209845</v>
      </c>
      <c r="Q547" s="101"/>
      <c r="R547" s="125"/>
    </row>
    <row r="548" spans="2:18" x14ac:dyDescent="0.25">
      <c r="B548" s="98" t="s">
        <v>68</v>
      </c>
      <c r="C548" s="99" t="s">
        <v>100</v>
      </c>
      <c r="D548" s="100" t="s">
        <v>69</v>
      </c>
      <c r="E548" s="99" t="s">
        <v>70</v>
      </c>
      <c r="F548" s="212">
        <v>44077.488067129627</v>
      </c>
      <c r="G548" s="212">
        <v>45173</v>
      </c>
      <c r="H548" s="100" t="s">
        <v>158</v>
      </c>
      <c r="I548" s="121">
        <v>113487.72</v>
      </c>
      <c r="J548" s="122">
        <v>100111.99</v>
      </c>
      <c r="K548" s="121">
        <v>100450.3410602659</v>
      </c>
      <c r="L548" s="122">
        <v>113487.72</v>
      </c>
      <c r="M548" s="113">
        <v>0.88512079597899995</v>
      </c>
      <c r="N548" s="123">
        <v>4.4994316304000002</v>
      </c>
      <c r="O548" s="99" t="s">
        <v>71</v>
      </c>
      <c r="P548" s="124">
        <v>0.20779524020000001</v>
      </c>
      <c r="Q548" s="101"/>
      <c r="R548" s="125"/>
    </row>
    <row r="549" spans="2:18" x14ac:dyDescent="0.25">
      <c r="B549" s="98" t="s">
        <v>68</v>
      </c>
      <c r="C549" s="99" t="s">
        <v>100</v>
      </c>
      <c r="D549" s="100" t="s">
        <v>69</v>
      </c>
      <c r="E549" s="99" t="s">
        <v>70</v>
      </c>
      <c r="F549" s="212">
        <v>44074.694224537037</v>
      </c>
      <c r="G549" s="212">
        <v>45173</v>
      </c>
      <c r="H549" s="100" t="s">
        <v>158</v>
      </c>
      <c r="I549" s="121">
        <v>113512.13</v>
      </c>
      <c r="J549" s="122">
        <v>100100.01</v>
      </c>
      <c r="K549" s="121">
        <v>100462.78613250059</v>
      </c>
      <c r="L549" s="122">
        <v>113512.13</v>
      </c>
      <c r="M549" s="113">
        <v>0.88504009335800005</v>
      </c>
      <c r="N549" s="123">
        <v>4.4996631955000002</v>
      </c>
      <c r="O549" s="99" t="s">
        <v>71</v>
      </c>
      <c r="P549" s="124">
        <v>0.2078209845</v>
      </c>
      <c r="Q549" s="101"/>
      <c r="R549" s="125"/>
    </row>
    <row r="550" spans="2:18" x14ac:dyDescent="0.25">
      <c r="B550" s="98" t="s">
        <v>68</v>
      </c>
      <c r="C550" s="99" t="s">
        <v>100</v>
      </c>
      <c r="D550" s="100" t="s">
        <v>69</v>
      </c>
      <c r="E550" s="99" t="s">
        <v>70</v>
      </c>
      <c r="F550" s="212">
        <v>44060.659062500003</v>
      </c>
      <c r="G550" s="212">
        <v>45159</v>
      </c>
      <c r="H550" s="100" t="s">
        <v>158</v>
      </c>
      <c r="I550" s="121">
        <v>113512.13</v>
      </c>
      <c r="J550" s="122">
        <v>100100.01</v>
      </c>
      <c r="K550" s="121">
        <v>100608.52913487131</v>
      </c>
      <c r="L550" s="122">
        <v>113512.13</v>
      </c>
      <c r="M550" s="113">
        <v>0.886324035457</v>
      </c>
      <c r="N550" s="123">
        <v>4.4996543496000001</v>
      </c>
      <c r="O550" s="99" t="s">
        <v>71</v>
      </c>
      <c r="P550" s="124">
        <v>0.20812247380000001</v>
      </c>
      <c r="Q550" s="101"/>
      <c r="R550" s="125"/>
    </row>
    <row r="551" spans="2:18" x14ac:dyDescent="0.25">
      <c r="B551" s="98" t="s">
        <v>68</v>
      </c>
      <c r="C551" s="99" t="s">
        <v>100</v>
      </c>
      <c r="D551" s="100" t="s">
        <v>69</v>
      </c>
      <c r="E551" s="99" t="s">
        <v>70</v>
      </c>
      <c r="F551" s="212">
        <v>44060.657083333332</v>
      </c>
      <c r="G551" s="212">
        <v>45159</v>
      </c>
      <c r="H551" s="100" t="s">
        <v>158</v>
      </c>
      <c r="I551" s="121">
        <v>113512.13</v>
      </c>
      <c r="J551" s="122">
        <v>100100.01</v>
      </c>
      <c r="K551" s="121">
        <v>100608.52913487131</v>
      </c>
      <c r="L551" s="122">
        <v>113512.13</v>
      </c>
      <c r="M551" s="113">
        <v>0.886324035457</v>
      </c>
      <c r="N551" s="123">
        <v>4.4996543496000001</v>
      </c>
      <c r="O551" s="99" t="s">
        <v>71</v>
      </c>
      <c r="P551" s="124">
        <v>0.20812247380000001</v>
      </c>
      <c r="Q551" s="101"/>
      <c r="R551" s="125"/>
    </row>
    <row r="552" spans="2:18" x14ac:dyDescent="0.25">
      <c r="B552" s="98" t="s">
        <v>68</v>
      </c>
      <c r="C552" s="99" t="s">
        <v>100</v>
      </c>
      <c r="D552" s="100" t="s">
        <v>69</v>
      </c>
      <c r="E552" s="99" t="s">
        <v>70</v>
      </c>
      <c r="F552" s="212">
        <v>44209.691967592589</v>
      </c>
      <c r="G552" s="212">
        <v>45306</v>
      </c>
      <c r="H552" s="100" t="s">
        <v>158</v>
      </c>
      <c r="I552" s="121">
        <v>560476.91</v>
      </c>
      <c r="J552" s="122">
        <v>500999.99</v>
      </c>
      <c r="K552" s="121">
        <v>505151.1101205548</v>
      </c>
      <c r="L552" s="122">
        <v>560476.91</v>
      </c>
      <c r="M552" s="113">
        <v>0.901287994398</v>
      </c>
      <c r="N552" s="123">
        <v>3.9889345982000002</v>
      </c>
      <c r="O552" s="99" t="s">
        <v>71</v>
      </c>
      <c r="P552" s="124">
        <v>1.0449740154</v>
      </c>
      <c r="Q552" s="101"/>
      <c r="R552" s="125"/>
    </row>
    <row r="553" spans="2:18" x14ac:dyDescent="0.25">
      <c r="B553" s="98" t="s">
        <v>68</v>
      </c>
      <c r="C553" s="99" t="s">
        <v>100</v>
      </c>
      <c r="D553" s="100" t="s">
        <v>69</v>
      </c>
      <c r="E553" s="99" t="s">
        <v>70</v>
      </c>
      <c r="F553" s="212">
        <v>44077.491527777776</v>
      </c>
      <c r="G553" s="212">
        <v>45173</v>
      </c>
      <c r="H553" s="100" t="s">
        <v>158</v>
      </c>
      <c r="I553" s="121">
        <v>113487.72</v>
      </c>
      <c r="J553" s="122">
        <v>100111.99</v>
      </c>
      <c r="K553" s="121">
        <v>100450.3410602659</v>
      </c>
      <c r="L553" s="122">
        <v>113487.72</v>
      </c>
      <c r="M553" s="113">
        <v>0.88512079597899995</v>
      </c>
      <c r="N553" s="123">
        <v>4.4994316304000002</v>
      </c>
      <c r="O553" s="99" t="s">
        <v>71</v>
      </c>
      <c r="P553" s="124">
        <v>0.20779524020000001</v>
      </c>
      <c r="Q553" s="101"/>
      <c r="R553" s="125"/>
    </row>
    <row r="554" spans="2:18" x14ac:dyDescent="0.25">
      <c r="B554" s="98" t="s">
        <v>68</v>
      </c>
      <c r="C554" s="99" t="s">
        <v>100</v>
      </c>
      <c r="D554" s="100" t="s">
        <v>69</v>
      </c>
      <c r="E554" s="99" t="s">
        <v>70</v>
      </c>
      <c r="F554" s="212">
        <v>44074.690960648149</v>
      </c>
      <c r="G554" s="212">
        <v>45173</v>
      </c>
      <c r="H554" s="100" t="s">
        <v>158</v>
      </c>
      <c r="I554" s="121">
        <v>113512.13</v>
      </c>
      <c r="J554" s="122">
        <v>100100.01</v>
      </c>
      <c r="K554" s="121">
        <v>100462.78613250059</v>
      </c>
      <c r="L554" s="122">
        <v>113512.13</v>
      </c>
      <c r="M554" s="113">
        <v>0.88504009335800005</v>
      </c>
      <c r="N554" s="123">
        <v>4.4996631955000002</v>
      </c>
      <c r="O554" s="99" t="s">
        <v>71</v>
      </c>
      <c r="P554" s="124">
        <v>0.2078209845</v>
      </c>
      <c r="Q554" s="101"/>
      <c r="R554" s="125"/>
    </row>
    <row r="555" spans="2:18" x14ac:dyDescent="0.25">
      <c r="B555" s="98" t="s">
        <v>68</v>
      </c>
      <c r="C555" s="99" t="s">
        <v>100</v>
      </c>
      <c r="D555" s="100" t="s">
        <v>69</v>
      </c>
      <c r="E555" s="99" t="s">
        <v>70</v>
      </c>
      <c r="F555" s="212">
        <v>44077.486516203702</v>
      </c>
      <c r="G555" s="212">
        <v>45173</v>
      </c>
      <c r="H555" s="100" t="s">
        <v>158</v>
      </c>
      <c r="I555" s="121">
        <v>113487.72</v>
      </c>
      <c r="J555" s="122">
        <v>100111.99</v>
      </c>
      <c r="K555" s="121">
        <v>100450.3410602659</v>
      </c>
      <c r="L555" s="122">
        <v>113487.72</v>
      </c>
      <c r="M555" s="113">
        <v>0.88512079597899995</v>
      </c>
      <c r="N555" s="123">
        <v>4.4994316304000002</v>
      </c>
      <c r="O555" s="99" t="s">
        <v>71</v>
      </c>
      <c r="P555" s="124">
        <v>0.20779524020000001</v>
      </c>
      <c r="Q555" s="101"/>
      <c r="R555" s="125"/>
    </row>
    <row r="556" spans="2:18" x14ac:dyDescent="0.25">
      <c r="B556" s="98" t="s">
        <v>68</v>
      </c>
      <c r="C556" s="99" t="s">
        <v>100</v>
      </c>
      <c r="D556" s="100" t="s">
        <v>69</v>
      </c>
      <c r="E556" s="99" t="s">
        <v>70</v>
      </c>
      <c r="F556" s="212">
        <v>44060.658206018517</v>
      </c>
      <c r="G556" s="212">
        <v>45159</v>
      </c>
      <c r="H556" s="100" t="s">
        <v>158</v>
      </c>
      <c r="I556" s="121">
        <v>113512.13</v>
      </c>
      <c r="J556" s="122">
        <v>100100.01</v>
      </c>
      <c r="K556" s="121">
        <v>100608.52913487131</v>
      </c>
      <c r="L556" s="122">
        <v>113512.13</v>
      </c>
      <c r="M556" s="113">
        <v>0.886324035457</v>
      </c>
      <c r="N556" s="123">
        <v>4.4996543496000001</v>
      </c>
      <c r="O556" s="99" t="s">
        <v>71</v>
      </c>
      <c r="P556" s="124">
        <v>0.20812247380000001</v>
      </c>
      <c r="Q556" s="101"/>
      <c r="R556" s="125"/>
    </row>
    <row r="557" spans="2:18" x14ac:dyDescent="0.25">
      <c r="B557" s="102" t="s">
        <v>92</v>
      </c>
      <c r="C557" s="103"/>
      <c r="D557" s="103"/>
      <c r="E557" s="103"/>
      <c r="F557" s="103"/>
      <c r="G557" s="103"/>
      <c r="H557" s="100"/>
      <c r="I557" s="126">
        <v>9549173.4300000016</v>
      </c>
      <c r="J557" s="127">
        <v>8514408.7199999988</v>
      </c>
      <c r="K557" s="126">
        <v>8566530.6293815542</v>
      </c>
      <c r="L557" s="127">
        <v>9549173.4300000016</v>
      </c>
      <c r="M557" s="101"/>
      <c r="N557" s="128"/>
      <c r="O557" s="101"/>
      <c r="P557" s="129">
        <v>17.721037785699991</v>
      </c>
      <c r="Q557" s="103"/>
      <c r="R557" s="130"/>
    </row>
    <row r="558" spans="2:18" x14ac:dyDescent="0.25">
      <c r="B558" s="98" t="s">
        <v>98</v>
      </c>
      <c r="C558" s="99" t="s">
        <v>77</v>
      </c>
      <c r="D558" s="100" t="s">
        <v>69</v>
      </c>
      <c r="E558" s="99" t="s">
        <v>70</v>
      </c>
      <c r="F558" s="212">
        <v>44228.478935185187</v>
      </c>
      <c r="G558" s="212">
        <v>45715</v>
      </c>
      <c r="H558" s="100" t="s">
        <v>158</v>
      </c>
      <c r="I558" s="121">
        <v>2489.6</v>
      </c>
      <c r="J558" s="122">
        <v>2021.09</v>
      </c>
      <c r="K558" s="121">
        <v>2010.7039014039999</v>
      </c>
      <c r="L558" s="122">
        <v>2489.6</v>
      </c>
      <c r="M558" s="113">
        <v>0.80764134857199998</v>
      </c>
      <c r="N558" s="123">
        <v>5.8742931318</v>
      </c>
      <c r="O558" s="99" t="s">
        <v>71</v>
      </c>
      <c r="P558" s="124">
        <v>4.1594153999999998E-3</v>
      </c>
      <c r="Q558" s="101"/>
      <c r="R558" s="125"/>
    </row>
    <row r="559" spans="2:18" x14ac:dyDescent="0.25">
      <c r="B559" s="98" t="s">
        <v>68</v>
      </c>
      <c r="C559" s="99" t="s">
        <v>77</v>
      </c>
      <c r="D559" s="100" t="s">
        <v>69</v>
      </c>
      <c r="E559" s="99" t="s">
        <v>70</v>
      </c>
      <c r="F559" s="212">
        <v>43864.689085648148</v>
      </c>
      <c r="G559" s="212">
        <v>44445</v>
      </c>
      <c r="H559" s="100" t="s">
        <v>158</v>
      </c>
      <c r="I559" s="121">
        <v>108253.98</v>
      </c>
      <c r="J559" s="122">
        <v>101025.88</v>
      </c>
      <c r="K559" s="121">
        <v>100443.14241410109</v>
      </c>
      <c r="L559" s="122">
        <v>108253.98</v>
      </c>
      <c r="M559" s="113">
        <v>0.92784710930799996</v>
      </c>
      <c r="N559" s="123">
        <v>4.6106913990000002</v>
      </c>
      <c r="O559" s="99" t="s">
        <v>71</v>
      </c>
      <c r="P559" s="124">
        <v>0.20778034879999999</v>
      </c>
      <c r="Q559" s="101"/>
      <c r="R559" s="125"/>
    </row>
    <row r="560" spans="2:18" x14ac:dyDescent="0.25">
      <c r="B560" s="98" t="s">
        <v>68</v>
      </c>
      <c r="C560" s="99" t="s">
        <v>77</v>
      </c>
      <c r="D560" s="100" t="s">
        <v>69</v>
      </c>
      <c r="E560" s="99" t="s">
        <v>70</v>
      </c>
      <c r="F560" s="212">
        <v>44035.566620370373</v>
      </c>
      <c r="G560" s="212">
        <v>44523</v>
      </c>
      <c r="H560" s="100" t="s">
        <v>158</v>
      </c>
      <c r="I560" s="121">
        <v>216695.87</v>
      </c>
      <c r="J560" s="122">
        <v>207458.94</v>
      </c>
      <c r="K560" s="121">
        <v>204191.07197546659</v>
      </c>
      <c r="L560" s="122">
        <v>216695.87</v>
      </c>
      <c r="M560" s="113">
        <v>0.94229332555099998</v>
      </c>
      <c r="N560" s="123">
        <v>3.4411223808</v>
      </c>
      <c r="O560" s="99" t="s">
        <v>71</v>
      </c>
      <c r="P560" s="124">
        <v>0.42239710079999998</v>
      </c>
      <c r="Q560" s="101"/>
      <c r="R560" s="125"/>
    </row>
    <row r="561" spans="2:18" x14ac:dyDescent="0.25">
      <c r="B561" s="98" t="s">
        <v>68</v>
      </c>
      <c r="C561" s="99" t="s">
        <v>77</v>
      </c>
      <c r="D561" s="100" t="s">
        <v>69</v>
      </c>
      <c r="E561" s="99" t="s">
        <v>70</v>
      </c>
      <c r="F561" s="212">
        <v>44274.677939814814</v>
      </c>
      <c r="G561" s="212">
        <v>45090</v>
      </c>
      <c r="H561" s="100" t="s">
        <v>158</v>
      </c>
      <c r="I561" s="121">
        <v>278082.19</v>
      </c>
      <c r="J561" s="122">
        <v>260092.56</v>
      </c>
      <c r="K561" s="121">
        <v>260361.9134412361</v>
      </c>
      <c r="L561" s="122">
        <v>278082.19</v>
      </c>
      <c r="M561" s="113">
        <v>0.93627683758299995</v>
      </c>
      <c r="N561" s="123">
        <v>3.1987828918000001</v>
      </c>
      <c r="O561" s="99" t="s">
        <v>71</v>
      </c>
      <c r="P561" s="124">
        <v>0.5385941527</v>
      </c>
      <c r="Q561" s="101"/>
      <c r="R561" s="125"/>
    </row>
    <row r="562" spans="2:18" x14ac:dyDescent="0.25">
      <c r="B562" s="98" t="s">
        <v>68</v>
      </c>
      <c r="C562" s="99" t="s">
        <v>77</v>
      </c>
      <c r="D562" s="100" t="s">
        <v>69</v>
      </c>
      <c r="E562" s="99" t="s">
        <v>70</v>
      </c>
      <c r="F562" s="212">
        <v>43864.689479166664</v>
      </c>
      <c r="G562" s="212">
        <v>44445</v>
      </c>
      <c r="H562" s="100" t="s">
        <v>158</v>
      </c>
      <c r="I562" s="121">
        <v>108253.98</v>
      </c>
      <c r="J562" s="122">
        <v>101025.88</v>
      </c>
      <c r="K562" s="121">
        <v>100443.14241410109</v>
      </c>
      <c r="L562" s="122">
        <v>108253.98</v>
      </c>
      <c r="M562" s="113">
        <v>0.92784710930799996</v>
      </c>
      <c r="N562" s="123">
        <v>4.6106913990000002</v>
      </c>
      <c r="O562" s="99" t="s">
        <v>71</v>
      </c>
      <c r="P562" s="124">
        <v>0.20778034879999999</v>
      </c>
      <c r="Q562" s="101"/>
      <c r="R562" s="125"/>
    </row>
    <row r="563" spans="2:18" x14ac:dyDescent="0.25">
      <c r="B563" s="98" t="s">
        <v>68</v>
      </c>
      <c r="C563" s="99" t="s">
        <v>77</v>
      </c>
      <c r="D563" s="100" t="s">
        <v>69</v>
      </c>
      <c r="E563" s="99" t="s">
        <v>70</v>
      </c>
      <c r="F563" s="212">
        <v>44154.586180555554</v>
      </c>
      <c r="G563" s="212">
        <v>44312</v>
      </c>
      <c r="H563" s="100" t="s">
        <v>158</v>
      </c>
      <c r="I563" s="121">
        <v>102381.91</v>
      </c>
      <c r="J563" s="122">
        <v>100495.44</v>
      </c>
      <c r="K563" s="121">
        <v>100923.54414796361</v>
      </c>
      <c r="L563" s="122">
        <v>102381.91</v>
      </c>
      <c r="M563" s="113">
        <v>0.98575562956399998</v>
      </c>
      <c r="N563" s="123">
        <v>4.4214686709000004</v>
      </c>
      <c r="O563" s="99" t="s">
        <v>71</v>
      </c>
      <c r="P563" s="124">
        <v>0.2087741253</v>
      </c>
      <c r="Q563" s="101"/>
      <c r="R563" s="125"/>
    </row>
    <row r="564" spans="2:18" x14ac:dyDescent="0.25">
      <c r="B564" s="98" t="s">
        <v>98</v>
      </c>
      <c r="C564" s="99" t="s">
        <v>77</v>
      </c>
      <c r="D564" s="100" t="s">
        <v>69</v>
      </c>
      <c r="E564" s="99" t="s">
        <v>70</v>
      </c>
      <c r="F564" s="212">
        <v>43853.521562499998</v>
      </c>
      <c r="G564" s="212">
        <v>45386</v>
      </c>
      <c r="H564" s="100" t="s">
        <v>158</v>
      </c>
      <c r="I564" s="121">
        <v>125394.39</v>
      </c>
      <c r="J564" s="122">
        <v>99406.85</v>
      </c>
      <c r="K564" s="121">
        <v>100527.32547749679</v>
      </c>
      <c r="L564" s="122">
        <v>125394.39</v>
      </c>
      <c r="M564" s="113">
        <v>0.80168917825999997</v>
      </c>
      <c r="N564" s="123">
        <v>6.3971623636999997</v>
      </c>
      <c r="O564" s="99" t="s">
        <v>71</v>
      </c>
      <c r="P564" s="124">
        <v>0.20795449290000001</v>
      </c>
      <c r="Q564" s="101"/>
      <c r="R564" s="125"/>
    </row>
    <row r="565" spans="2:18" x14ac:dyDescent="0.25">
      <c r="B565" s="98" t="s">
        <v>68</v>
      </c>
      <c r="C565" s="99" t="s">
        <v>77</v>
      </c>
      <c r="D565" s="100" t="s">
        <v>69</v>
      </c>
      <c r="E565" s="99" t="s">
        <v>70</v>
      </c>
      <c r="F565" s="212">
        <v>44274.68074074074</v>
      </c>
      <c r="G565" s="212">
        <v>45090</v>
      </c>
      <c r="H565" s="100" t="s">
        <v>158</v>
      </c>
      <c r="I565" s="121">
        <v>278082.19</v>
      </c>
      <c r="J565" s="122">
        <v>260092.56</v>
      </c>
      <c r="K565" s="121">
        <v>260361.9134412361</v>
      </c>
      <c r="L565" s="122">
        <v>278082.19</v>
      </c>
      <c r="M565" s="113">
        <v>0.93627683758299995</v>
      </c>
      <c r="N565" s="123">
        <v>3.1987828918000001</v>
      </c>
      <c r="O565" s="99" t="s">
        <v>71</v>
      </c>
      <c r="P565" s="124">
        <v>0.5385941527</v>
      </c>
      <c r="Q565" s="101"/>
      <c r="R565" s="125"/>
    </row>
    <row r="566" spans="2:18" x14ac:dyDescent="0.25">
      <c r="B566" s="98" t="s">
        <v>98</v>
      </c>
      <c r="C566" s="99" t="s">
        <v>77</v>
      </c>
      <c r="D566" s="100" t="s">
        <v>69</v>
      </c>
      <c r="E566" s="99" t="s">
        <v>70</v>
      </c>
      <c r="F566" s="212">
        <v>43895.635231481479</v>
      </c>
      <c r="G566" s="212">
        <v>45422</v>
      </c>
      <c r="H566" s="100" t="s">
        <v>158</v>
      </c>
      <c r="I566" s="121">
        <v>31652.32</v>
      </c>
      <c r="J566" s="122">
        <v>25115.57</v>
      </c>
      <c r="K566" s="121">
        <v>25230.859418555101</v>
      </c>
      <c r="L566" s="122">
        <v>31652.32</v>
      </c>
      <c r="M566" s="113">
        <v>0.79712512127199997</v>
      </c>
      <c r="N566" s="123">
        <v>6.3971392080999996</v>
      </c>
      <c r="O566" s="99" t="s">
        <v>71</v>
      </c>
      <c r="P566" s="124">
        <v>5.21934763E-2</v>
      </c>
      <c r="Q566" s="101"/>
      <c r="R566" s="125"/>
    </row>
    <row r="567" spans="2:18" x14ac:dyDescent="0.25">
      <c r="B567" s="98" t="s">
        <v>68</v>
      </c>
      <c r="C567" s="99" t="s">
        <v>77</v>
      </c>
      <c r="D567" s="100" t="s">
        <v>69</v>
      </c>
      <c r="E567" s="99" t="s">
        <v>70</v>
      </c>
      <c r="F567" s="212">
        <v>44154.586643518516</v>
      </c>
      <c r="G567" s="212">
        <v>44312</v>
      </c>
      <c r="H567" s="100" t="s">
        <v>158</v>
      </c>
      <c r="I567" s="121">
        <v>102381.91</v>
      </c>
      <c r="J567" s="122">
        <v>100495.44</v>
      </c>
      <c r="K567" s="121">
        <v>100923.54414796361</v>
      </c>
      <c r="L567" s="122">
        <v>102381.91</v>
      </c>
      <c r="M567" s="113">
        <v>0.98575562956399998</v>
      </c>
      <c r="N567" s="123">
        <v>4.4214686709000004</v>
      </c>
      <c r="O567" s="99" t="s">
        <v>71</v>
      </c>
      <c r="P567" s="124">
        <v>0.2087741253</v>
      </c>
      <c r="Q567" s="101"/>
      <c r="R567" s="125"/>
    </row>
    <row r="568" spans="2:18" x14ac:dyDescent="0.25">
      <c r="B568" s="98" t="s">
        <v>98</v>
      </c>
      <c r="C568" s="99" t="s">
        <v>77</v>
      </c>
      <c r="D568" s="100" t="s">
        <v>69</v>
      </c>
      <c r="E568" s="99" t="s">
        <v>70</v>
      </c>
      <c r="F568" s="212">
        <v>43860.491099537037</v>
      </c>
      <c r="G568" s="212">
        <v>45470</v>
      </c>
      <c r="H568" s="100" t="s">
        <v>158</v>
      </c>
      <c r="I568" s="121">
        <v>493446</v>
      </c>
      <c r="J568" s="122">
        <v>387307.36</v>
      </c>
      <c r="K568" s="121">
        <v>385400.13140414358</v>
      </c>
      <c r="L568" s="122">
        <v>493446</v>
      </c>
      <c r="M568" s="113">
        <v>0.78103811035899995</v>
      </c>
      <c r="N568" s="123">
        <v>6.3971642569</v>
      </c>
      <c r="O568" s="99" t="s">
        <v>71</v>
      </c>
      <c r="P568" s="124">
        <v>0.797252772</v>
      </c>
      <c r="Q568" s="101"/>
      <c r="R568" s="125"/>
    </row>
    <row r="569" spans="2:18" x14ac:dyDescent="0.25">
      <c r="B569" s="98" t="s">
        <v>68</v>
      </c>
      <c r="C569" s="99" t="s">
        <v>77</v>
      </c>
      <c r="D569" s="100" t="s">
        <v>69</v>
      </c>
      <c r="E569" s="99" t="s">
        <v>70</v>
      </c>
      <c r="F569" s="212">
        <v>44285.434120370373</v>
      </c>
      <c r="G569" s="212">
        <v>44620</v>
      </c>
      <c r="H569" s="100" t="s">
        <v>158</v>
      </c>
      <c r="I569" s="121">
        <v>26487.69</v>
      </c>
      <c r="J569" s="122">
        <v>26022.639999999999</v>
      </c>
      <c r="K569" s="121">
        <v>26024.0581449044</v>
      </c>
      <c r="L569" s="122">
        <v>26487.69</v>
      </c>
      <c r="M569" s="113">
        <v>0.98249632734699999</v>
      </c>
      <c r="N569" s="123">
        <v>1.9947346081999999</v>
      </c>
      <c r="O569" s="99" t="s">
        <v>71</v>
      </c>
      <c r="P569" s="124">
        <v>5.3834316100000001E-2</v>
      </c>
      <c r="Q569" s="101"/>
      <c r="R569" s="125"/>
    </row>
    <row r="570" spans="2:18" x14ac:dyDescent="0.25">
      <c r="B570" s="98" t="s">
        <v>98</v>
      </c>
      <c r="C570" s="99" t="s">
        <v>77</v>
      </c>
      <c r="D570" s="100" t="s">
        <v>69</v>
      </c>
      <c r="E570" s="99" t="s">
        <v>70</v>
      </c>
      <c r="F570" s="212">
        <v>44021.543668981481</v>
      </c>
      <c r="G570" s="212">
        <v>45040</v>
      </c>
      <c r="H570" s="100" t="s">
        <v>158</v>
      </c>
      <c r="I570" s="121">
        <v>266199.98</v>
      </c>
      <c r="J570" s="122">
        <v>234591.59</v>
      </c>
      <c r="K570" s="121">
        <v>235288.0933742479</v>
      </c>
      <c r="L570" s="122">
        <v>266199.98</v>
      </c>
      <c r="M570" s="113">
        <v>0.883877201547</v>
      </c>
      <c r="N570" s="123">
        <v>5.0494522698999997</v>
      </c>
      <c r="O570" s="99" t="s">
        <v>71</v>
      </c>
      <c r="P570" s="124">
        <v>0.4867255338</v>
      </c>
      <c r="Q570" s="101"/>
      <c r="R570" s="125"/>
    </row>
    <row r="571" spans="2:18" x14ac:dyDescent="0.25">
      <c r="B571" s="102" t="s">
        <v>78</v>
      </c>
      <c r="C571" s="103"/>
      <c r="D571" s="103"/>
      <c r="E571" s="103"/>
      <c r="F571" s="103"/>
      <c r="G571" s="103"/>
      <c r="H571" s="100"/>
      <c r="I571" s="126">
        <v>2139802.0099999998</v>
      </c>
      <c r="J571" s="127">
        <v>1905151.7999999998</v>
      </c>
      <c r="K571" s="126">
        <v>1902129.44370282</v>
      </c>
      <c r="L571" s="127">
        <v>2139802.0099999998</v>
      </c>
      <c r="M571" s="101"/>
      <c r="N571" s="128"/>
      <c r="O571" s="101"/>
      <c r="P571" s="129">
        <v>3.9348143608999999</v>
      </c>
      <c r="Q571" s="103"/>
      <c r="R571" s="130"/>
    </row>
    <row r="572" spans="2:18" x14ac:dyDescent="0.25">
      <c r="B572" s="98" t="s">
        <v>68</v>
      </c>
      <c r="C572" s="99" t="s">
        <v>101</v>
      </c>
      <c r="D572" s="100" t="s">
        <v>69</v>
      </c>
      <c r="E572" s="99" t="s">
        <v>70</v>
      </c>
      <c r="F572" s="212">
        <v>44057.655543981484</v>
      </c>
      <c r="G572" s="212">
        <v>44607</v>
      </c>
      <c r="H572" s="100" t="s">
        <v>158</v>
      </c>
      <c r="I572" s="121">
        <v>106027.4</v>
      </c>
      <c r="J572" s="122">
        <v>100000.01</v>
      </c>
      <c r="K572" s="121">
        <v>100491.9306208995</v>
      </c>
      <c r="L572" s="122">
        <v>106027.4</v>
      </c>
      <c r="M572" s="113">
        <v>0.94779208601599996</v>
      </c>
      <c r="N572" s="123">
        <v>4.0603059370999999</v>
      </c>
      <c r="O572" s="99" t="s">
        <v>71</v>
      </c>
      <c r="P572" s="124">
        <v>0.20788127379999999</v>
      </c>
      <c r="Q572" s="101"/>
      <c r="R572" s="125"/>
    </row>
    <row r="573" spans="2:18" x14ac:dyDescent="0.25">
      <c r="B573" s="98" t="s">
        <v>68</v>
      </c>
      <c r="C573" s="99" t="s">
        <v>101</v>
      </c>
      <c r="D573" s="100" t="s">
        <v>69</v>
      </c>
      <c r="E573" s="99" t="s">
        <v>70</v>
      </c>
      <c r="F573" s="212">
        <v>44027.453287037039</v>
      </c>
      <c r="G573" s="212">
        <v>44578</v>
      </c>
      <c r="H573" s="100" t="s">
        <v>158</v>
      </c>
      <c r="I573" s="121">
        <v>106427.4</v>
      </c>
      <c r="J573" s="122">
        <v>100011.58</v>
      </c>
      <c r="K573" s="121">
        <v>100884.1160878396</v>
      </c>
      <c r="L573" s="122">
        <v>106427.4</v>
      </c>
      <c r="M573" s="113">
        <v>0.94791487988800005</v>
      </c>
      <c r="N573" s="123">
        <v>4.3180279519999996</v>
      </c>
      <c r="O573" s="99" t="s">
        <v>71</v>
      </c>
      <c r="P573" s="124">
        <v>0.208692563</v>
      </c>
      <c r="Q573" s="101"/>
      <c r="R573" s="125"/>
    </row>
    <row r="574" spans="2:18" x14ac:dyDescent="0.25">
      <c r="B574" s="98" t="s">
        <v>68</v>
      </c>
      <c r="C574" s="99" t="s">
        <v>101</v>
      </c>
      <c r="D574" s="100" t="s">
        <v>69</v>
      </c>
      <c r="E574" s="99" t="s">
        <v>70</v>
      </c>
      <c r="F574" s="212">
        <v>44260.605474537035</v>
      </c>
      <c r="G574" s="212">
        <v>44984</v>
      </c>
      <c r="H574" s="100" t="s">
        <v>158</v>
      </c>
      <c r="I574" s="121">
        <v>109147.95</v>
      </c>
      <c r="J574" s="122">
        <v>101167.4</v>
      </c>
      <c r="K574" s="121">
        <v>101454.7012070869</v>
      </c>
      <c r="L574" s="122">
        <v>109147.95</v>
      </c>
      <c r="M574" s="113">
        <v>0.92951540736299998</v>
      </c>
      <c r="N574" s="123">
        <v>4.0613828021999998</v>
      </c>
      <c r="O574" s="99" t="s">
        <v>71</v>
      </c>
      <c r="P574" s="124">
        <v>0.20987289619999999</v>
      </c>
      <c r="Q574" s="101"/>
      <c r="R574" s="125"/>
    </row>
    <row r="575" spans="2:18" x14ac:dyDescent="0.25">
      <c r="B575" s="98" t="s">
        <v>68</v>
      </c>
      <c r="C575" s="99" t="s">
        <v>101</v>
      </c>
      <c r="D575" s="100" t="s">
        <v>69</v>
      </c>
      <c r="E575" s="99" t="s">
        <v>70</v>
      </c>
      <c r="F575" s="212">
        <v>44018.477465277778</v>
      </c>
      <c r="G575" s="212">
        <v>44433</v>
      </c>
      <c r="H575" s="100" t="s">
        <v>158</v>
      </c>
      <c r="I575" s="121">
        <v>21827.41</v>
      </c>
      <c r="J575" s="122">
        <v>20897.23</v>
      </c>
      <c r="K575" s="121">
        <v>20416.773982418799</v>
      </c>
      <c r="L575" s="122">
        <v>21827.41</v>
      </c>
      <c r="M575" s="113">
        <v>0.93537318364499999</v>
      </c>
      <c r="N575" s="123">
        <v>4.0604136993999997</v>
      </c>
      <c r="O575" s="99" t="s">
        <v>71</v>
      </c>
      <c r="P575" s="124">
        <v>4.2234883500000001E-2</v>
      </c>
      <c r="Q575" s="101"/>
      <c r="R575" s="125"/>
    </row>
    <row r="576" spans="2:18" x14ac:dyDescent="0.25">
      <c r="B576" s="98" t="s">
        <v>68</v>
      </c>
      <c r="C576" s="99" t="s">
        <v>101</v>
      </c>
      <c r="D576" s="100" t="s">
        <v>69</v>
      </c>
      <c r="E576" s="99" t="s">
        <v>70</v>
      </c>
      <c r="F576" s="212">
        <v>44113.690439814818</v>
      </c>
      <c r="G576" s="212">
        <v>44853</v>
      </c>
      <c r="H576" s="100" t="s">
        <v>158</v>
      </c>
      <c r="I576" s="121">
        <v>108616.44</v>
      </c>
      <c r="J576" s="122">
        <v>100000</v>
      </c>
      <c r="K576" s="121">
        <v>102012.9872809504</v>
      </c>
      <c r="L576" s="122">
        <v>108616.44</v>
      </c>
      <c r="M576" s="113">
        <v>0.93920392972699995</v>
      </c>
      <c r="N576" s="123">
        <v>4.2945299033</v>
      </c>
      <c r="O576" s="99" t="s">
        <v>71</v>
      </c>
      <c r="P576" s="124">
        <v>0.2110277871</v>
      </c>
      <c r="Q576" s="101"/>
      <c r="R576" s="125"/>
    </row>
    <row r="577" spans="2:18" x14ac:dyDescent="0.25">
      <c r="B577" s="98" t="s">
        <v>68</v>
      </c>
      <c r="C577" s="99" t="s">
        <v>101</v>
      </c>
      <c r="D577" s="100" t="s">
        <v>69</v>
      </c>
      <c r="E577" s="99" t="s">
        <v>70</v>
      </c>
      <c r="F577" s="212">
        <v>44110.650613425925</v>
      </c>
      <c r="G577" s="212">
        <v>44851</v>
      </c>
      <c r="H577" s="100" t="s">
        <v>158</v>
      </c>
      <c r="I577" s="121">
        <v>108628.08</v>
      </c>
      <c r="J577" s="122">
        <v>100000</v>
      </c>
      <c r="K577" s="121">
        <v>102048.2200303506</v>
      </c>
      <c r="L577" s="122">
        <v>108628.08</v>
      </c>
      <c r="M577" s="113">
        <v>0.93942763261899997</v>
      </c>
      <c r="N577" s="123">
        <v>4.2944670760000001</v>
      </c>
      <c r="O577" s="99" t="s">
        <v>71</v>
      </c>
      <c r="P577" s="124">
        <v>0.21110067090000001</v>
      </c>
      <c r="Q577" s="101"/>
      <c r="R577" s="125"/>
    </row>
    <row r="578" spans="2:18" x14ac:dyDescent="0.25">
      <c r="B578" s="98" t="s">
        <v>68</v>
      </c>
      <c r="C578" s="99" t="s">
        <v>101</v>
      </c>
      <c r="D578" s="100" t="s">
        <v>69</v>
      </c>
      <c r="E578" s="99" t="s">
        <v>70</v>
      </c>
      <c r="F578" s="212">
        <v>44074.628854166665</v>
      </c>
      <c r="G578" s="212">
        <v>44624</v>
      </c>
      <c r="H578" s="100" t="s">
        <v>158</v>
      </c>
      <c r="I578" s="121">
        <v>106027.4</v>
      </c>
      <c r="J578" s="122">
        <v>100000.01</v>
      </c>
      <c r="K578" s="121">
        <v>100305.8194022087</v>
      </c>
      <c r="L578" s="122">
        <v>106027.4</v>
      </c>
      <c r="M578" s="113">
        <v>0.94603677353399995</v>
      </c>
      <c r="N578" s="123">
        <v>4.0603060466000001</v>
      </c>
      <c r="O578" s="99" t="s">
        <v>71</v>
      </c>
      <c r="P578" s="124">
        <v>0.20749627740000001</v>
      </c>
      <c r="Q578" s="101"/>
      <c r="R578" s="125"/>
    </row>
    <row r="579" spans="2:18" x14ac:dyDescent="0.25">
      <c r="B579" s="98" t="s">
        <v>68</v>
      </c>
      <c r="C579" s="99" t="s">
        <v>101</v>
      </c>
      <c r="D579" s="100" t="s">
        <v>69</v>
      </c>
      <c r="E579" s="99" t="s">
        <v>70</v>
      </c>
      <c r="F579" s="212">
        <v>44043.701516203706</v>
      </c>
      <c r="G579" s="212">
        <v>44593</v>
      </c>
      <c r="H579" s="100" t="s">
        <v>158</v>
      </c>
      <c r="I579" s="121">
        <v>106404.11</v>
      </c>
      <c r="J579" s="122">
        <v>100000.01</v>
      </c>
      <c r="K579" s="121">
        <v>100685.7313127423</v>
      </c>
      <c r="L579" s="122">
        <v>106404.11</v>
      </c>
      <c r="M579" s="113">
        <v>0.94625791534500003</v>
      </c>
      <c r="N579" s="123">
        <v>4.3181056565000002</v>
      </c>
      <c r="O579" s="99" t="s">
        <v>71</v>
      </c>
      <c r="P579" s="124">
        <v>0.20828217700000001</v>
      </c>
      <c r="Q579" s="101"/>
      <c r="R579" s="125"/>
    </row>
    <row r="580" spans="2:18" x14ac:dyDescent="0.25">
      <c r="B580" s="98" t="s">
        <v>98</v>
      </c>
      <c r="C580" s="99" t="s">
        <v>101</v>
      </c>
      <c r="D580" s="100" t="s">
        <v>69</v>
      </c>
      <c r="E580" s="99" t="s">
        <v>70</v>
      </c>
      <c r="F580" s="212">
        <v>44272.599537037036</v>
      </c>
      <c r="G580" s="212">
        <v>46829</v>
      </c>
      <c r="H580" s="100" t="s">
        <v>158</v>
      </c>
      <c r="I580" s="121">
        <v>346325.34</v>
      </c>
      <c r="J580" s="122">
        <v>250000.01</v>
      </c>
      <c r="K580" s="121">
        <v>250520.8137971278</v>
      </c>
      <c r="L580" s="122">
        <v>346325.34</v>
      </c>
      <c r="M580" s="113">
        <v>0.72336841940899999</v>
      </c>
      <c r="N580" s="123">
        <v>5.5755477399000002</v>
      </c>
      <c r="O580" s="99" t="s">
        <v>71</v>
      </c>
      <c r="P580" s="124">
        <v>0.51823649490000001</v>
      </c>
      <c r="Q580" s="101"/>
      <c r="R580" s="125"/>
    </row>
    <row r="581" spans="2:18" x14ac:dyDescent="0.25">
      <c r="B581" s="98" t="s">
        <v>68</v>
      </c>
      <c r="C581" s="99" t="s">
        <v>101</v>
      </c>
      <c r="D581" s="100" t="s">
        <v>69</v>
      </c>
      <c r="E581" s="99" t="s">
        <v>70</v>
      </c>
      <c r="F581" s="212">
        <v>44021.716435185182</v>
      </c>
      <c r="G581" s="212">
        <v>44571</v>
      </c>
      <c r="H581" s="100" t="s">
        <v>158</v>
      </c>
      <c r="I581" s="121">
        <v>106404.11</v>
      </c>
      <c r="J581" s="122">
        <v>100000.01</v>
      </c>
      <c r="K581" s="121">
        <v>100942.6129740638</v>
      </c>
      <c r="L581" s="122">
        <v>106404.11</v>
      </c>
      <c r="M581" s="113">
        <v>0.948672123418</v>
      </c>
      <c r="N581" s="123">
        <v>4.3181049767999999</v>
      </c>
      <c r="O581" s="99" t="s">
        <v>71</v>
      </c>
      <c r="P581" s="124">
        <v>0.20881357179999999</v>
      </c>
      <c r="Q581" s="101"/>
      <c r="R581" s="125"/>
    </row>
    <row r="582" spans="2:18" x14ac:dyDescent="0.25">
      <c r="B582" s="98" t="s">
        <v>68</v>
      </c>
      <c r="C582" s="99" t="s">
        <v>101</v>
      </c>
      <c r="D582" s="100" t="s">
        <v>69</v>
      </c>
      <c r="E582" s="99" t="s">
        <v>70</v>
      </c>
      <c r="F582" s="212">
        <v>44113.691550925927</v>
      </c>
      <c r="G582" s="212">
        <v>44853</v>
      </c>
      <c r="H582" s="100" t="s">
        <v>158</v>
      </c>
      <c r="I582" s="121">
        <v>108616.44</v>
      </c>
      <c r="J582" s="122">
        <v>100000</v>
      </c>
      <c r="K582" s="121">
        <v>102012.9872809504</v>
      </c>
      <c r="L582" s="122">
        <v>108616.44</v>
      </c>
      <c r="M582" s="113">
        <v>0.93920392972699995</v>
      </c>
      <c r="N582" s="123">
        <v>4.2945299033</v>
      </c>
      <c r="O582" s="99" t="s">
        <v>71</v>
      </c>
      <c r="P582" s="124">
        <v>0.2110277871</v>
      </c>
      <c r="Q582" s="101"/>
      <c r="R582" s="125"/>
    </row>
    <row r="583" spans="2:18" x14ac:dyDescent="0.25">
      <c r="B583" s="98" t="s">
        <v>68</v>
      </c>
      <c r="C583" s="99" t="s">
        <v>101</v>
      </c>
      <c r="D583" s="100" t="s">
        <v>69</v>
      </c>
      <c r="E583" s="99" t="s">
        <v>70</v>
      </c>
      <c r="F583" s="212">
        <v>44015.723136574074</v>
      </c>
      <c r="G583" s="212">
        <v>44566</v>
      </c>
      <c r="H583" s="100" t="s">
        <v>158</v>
      </c>
      <c r="I583" s="121">
        <v>106415.75</v>
      </c>
      <c r="J583" s="122">
        <v>100000</v>
      </c>
      <c r="K583" s="121">
        <v>101012.7536207017</v>
      </c>
      <c r="L583" s="122">
        <v>106415.75</v>
      </c>
      <c r="M583" s="113">
        <v>0.94922747451099998</v>
      </c>
      <c r="N583" s="123">
        <v>4.3180628943999997</v>
      </c>
      <c r="O583" s="99" t="s">
        <v>71</v>
      </c>
      <c r="P583" s="124">
        <v>0.20895866730000001</v>
      </c>
      <c r="Q583" s="101"/>
      <c r="R583" s="125"/>
    </row>
    <row r="584" spans="2:18" x14ac:dyDescent="0.25">
      <c r="B584" s="98" t="s">
        <v>68</v>
      </c>
      <c r="C584" s="99" t="s">
        <v>101</v>
      </c>
      <c r="D584" s="100" t="s">
        <v>69</v>
      </c>
      <c r="E584" s="99" t="s">
        <v>70</v>
      </c>
      <c r="F584" s="212">
        <v>44113.689583333333</v>
      </c>
      <c r="G584" s="212">
        <v>44853</v>
      </c>
      <c r="H584" s="100" t="s">
        <v>158</v>
      </c>
      <c r="I584" s="121">
        <v>108616.44</v>
      </c>
      <c r="J584" s="122">
        <v>100000</v>
      </c>
      <c r="K584" s="121">
        <v>102012.9872809504</v>
      </c>
      <c r="L584" s="122">
        <v>108616.44</v>
      </c>
      <c r="M584" s="113">
        <v>0.93920392972699995</v>
      </c>
      <c r="N584" s="123">
        <v>4.2945299033</v>
      </c>
      <c r="O584" s="99" t="s">
        <v>71</v>
      </c>
      <c r="P584" s="124">
        <v>0.2110277871</v>
      </c>
      <c r="Q584" s="101"/>
      <c r="R584" s="125"/>
    </row>
    <row r="585" spans="2:18" x14ac:dyDescent="0.25">
      <c r="B585" s="98" t="s">
        <v>68</v>
      </c>
      <c r="C585" s="99" t="s">
        <v>101</v>
      </c>
      <c r="D585" s="100" t="s">
        <v>69</v>
      </c>
      <c r="E585" s="99" t="s">
        <v>70</v>
      </c>
      <c r="F585" s="212">
        <v>44083.717164351852</v>
      </c>
      <c r="G585" s="212">
        <v>44445</v>
      </c>
      <c r="H585" s="100" t="s">
        <v>158</v>
      </c>
      <c r="I585" s="121">
        <v>103557.53</v>
      </c>
      <c r="J585" s="122">
        <v>100086.02</v>
      </c>
      <c r="K585" s="121">
        <v>100248.56948251009</v>
      </c>
      <c r="L585" s="122">
        <v>103557.53</v>
      </c>
      <c r="M585" s="113">
        <v>0.96804712783799995</v>
      </c>
      <c r="N585" s="123">
        <v>3.5458763061999998</v>
      </c>
      <c r="O585" s="99" t="s">
        <v>71</v>
      </c>
      <c r="P585" s="124">
        <v>0.20737784810000001</v>
      </c>
      <c r="Q585" s="101"/>
      <c r="R585" s="125"/>
    </row>
    <row r="586" spans="2:18" x14ac:dyDescent="0.25">
      <c r="B586" s="98" t="s">
        <v>68</v>
      </c>
      <c r="C586" s="99" t="s">
        <v>101</v>
      </c>
      <c r="D586" s="100" t="s">
        <v>69</v>
      </c>
      <c r="E586" s="99" t="s">
        <v>70</v>
      </c>
      <c r="F586" s="212">
        <v>44057.656006944446</v>
      </c>
      <c r="G586" s="212">
        <v>44607</v>
      </c>
      <c r="H586" s="100" t="s">
        <v>158</v>
      </c>
      <c r="I586" s="121">
        <v>106027.4</v>
      </c>
      <c r="J586" s="122">
        <v>100000.01</v>
      </c>
      <c r="K586" s="121">
        <v>100491.9306208995</v>
      </c>
      <c r="L586" s="122">
        <v>106027.4</v>
      </c>
      <c r="M586" s="113">
        <v>0.94779208601599996</v>
      </c>
      <c r="N586" s="123">
        <v>4.0603059370999999</v>
      </c>
      <c r="O586" s="99" t="s">
        <v>71</v>
      </c>
      <c r="P586" s="124">
        <v>0.20788127379999999</v>
      </c>
      <c r="Q586" s="101"/>
      <c r="R586" s="125"/>
    </row>
    <row r="587" spans="2:18" x14ac:dyDescent="0.25">
      <c r="B587" s="98" t="s">
        <v>68</v>
      </c>
      <c r="C587" s="99" t="s">
        <v>101</v>
      </c>
      <c r="D587" s="100" t="s">
        <v>69</v>
      </c>
      <c r="E587" s="99" t="s">
        <v>70</v>
      </c>
      <c r="F587" s="212">
        <v>44027.461875000001</v>
      </c>
      <c r="G587" s="212">
        <v>44578</v>
      </c>
      <c r="H587" s="100" t="s">
        <v>158</v>
      </c>
      <c r="I587" s="121">
        <v>106427.4</v>
      </c>
      <c r="J587" s="122">
        <v>100011.58</v>
      </c>
      <c r="K587" s="121">
        <v>100884.1160878396</v>
      </c>
      <c r="L587" s="122">
        <v>106427.4</v>
      </c>
      <c r="M587" s="113">
        <v>0.94791487988800005</v>
      </c>
      <c r="N587" s="123">
        <v>4.3180279519999996</v>
      </c>
      <c r="O587" s="99" t="s">
        <v>71</v>
      </c>
      <c r="P587" s="124">
        <v>0.208692563</v>
      </c>
      <c r="Q587" s="101"/>
      <c r="R587" s="125"/>
    </row>
    <row r="588" spans="2:18" x14ac:dyDescent="0.25">
      <c r="B588" s="98" t="s">
        <v>68</v>
      </c>
      <c r="C588" s="99" t="s">
        <v>101</v>
      </c>
      <c r="D588" s="100" t="s">
        <v>69</v>
      </c>
      <c r="E588" s="99" t="s">
        <v>70</v>
      </c>
      <c r="F588" s="212">
        <v>44260.605763888889</v>
      </c>
      <c r="G588" s="212">
        <v>44984</v>
      </c>
      <c r="H588" s="100" t="s">
        <v>158</v>
      </c>
      <c r="I588" s="121">
        <v>109147.95</v>
      </c>
      <c r="J588" s="122">
        <v>101167.4</v>
      </c>
      <c r="K588" s="121">
        <v>101454.7012070869</v>
      </c>
      <c r="L588" s="122">
        <v>109147.95</v>
      </c>
      <c r="M588" s="113">
        <v>0.92951540736299998</v>
      </c>
      <c r="N588" s="123">
        <v>4.0613828021999998</v>
      </c>
      <c r="O588" s="99" t="s">
        <v>71</v>
      </c>
      <c r="P588" s="124">
        <v>0.20987289619999999</v>
      </c>
      <c r="Q588" s="101"/>
      <c r="R588" s="125"/>
    </row>
    <row r="589" spans="2:18" x14ac:dyDescent="0.25">
      <c r="B589" s="98" t="s">
        <v>68</v>
      </c>
      <c r="C589" s="99" t="s">
        <v>101</v>
      </c>
      <c r="D589" s="100" t="s">
        <v>69</v>
      </c>
      <c r="E589" s="99" t="s">
        <v>70</v>
      </c>
      <c r="F589" s="212">
        <v>44018.478148148148</v>
      </c>
      <c r="G589" s="212">
        <v>44433</v>
      </c>
      <c r="H589" s="100" t="s">
        <v>158</v>
      </c>
      <c r="I589" s="121">
        <v>21827.41</v>
      </c>
      <c r="J589" s="122">
        <v>20897.23</v>
      </c>
      <c r="K589" s="121">
        <v>20416.773982418799</v>
      </c>
      <c r="L589" s="122">
        <v>21827.41</v>
      </c>
      <c r="M589" s="113">
        <v>0.93537318364499999</v>
      </c>
      <c r="N589" s="123">
        <v>4.0604136993999997</v>
      </c>
      <c r="O589" s="99" t="s">
        <v>71</v>
      </c>
      <c r="P589" s="124">
        <v>4.2234883500000001E-2</v>
      </c>
      <c r="Q589" s="101"/>
      <c r="R589" s="125"/>
    </row>
    <row r="590" spans="2:18" x14ac:dyDescent="0.25">
      <c r="B590" s="98" t="s">
        <v>68</v>
      </c>
      <c r="C590" s="99" t="s">
        <v>101</v>
      </c>
      <c r="D590" s="100" t="s">
        <v>69</v>
      </c>
      <c r="E590" s="99" t="s">
        <v>70</v>
      </c>
      <c r="F590" s="212">
        <v>44113.690717592595</v>
      </c>
      <c r="G590" s="212">
        <v>44853</v>
      </c>
      <c r="H590" s="100" t="s">
        <v>158</v>
      </c>
      <c r="I590" s="121">
        <v>108616.44</v>
      </c>
      <c r="J590" s="122">
        <v>100000</v>
      </c>
      <c r="K590" s="121">
        <v>102012.9872809504</v>
      </c>
      <c r="L590" s="122">
        <v>108616.44</v>
      </c>
      <c r="M590" s="113">
        <v>0.93920392972699995</v>
      </c>
      <c r="N590" s="123">
        <v>4.2945299033</v>
      </c>
      <c r="O590" s="99" t="s">
        <v>71</v>
      </c>
      <c r="P590" s="124">
        <v>0.2110277871</v>
      </c>
      <c r="Q590" s="101"/>
      <c r="R590" s="125"/>
    </row>
    <row r="591" spans="2:18" x14ac:dyDescent="0.25">
      <c r="B591" s="98" t="s">
        <v>68</v>
      </c>
      <c r="C591" s="99" t="s">
        <v>101</v>
      </c>
      <c r="D591" s="100" t="s">
        <v>69</v>
      </c>
      <c r="E591" s="99" t="s">
        <v>70</v>
      </c>
      <c r="F591" s="212">
        <v>44110.650891203702</v>
      </c>
      <c r="G591" s="212">
        <v>44851</v>
      </c>
      <c r="H591" s="100" t="s">
        <v>158</v>
      </c>
      <c r="I591" s="121">
        <v>108628.08</v>
      </c>
      <c r="J591" s="122">
        <v>100000</v>
      </c>
      <c r="K591" s="121">
        <v>102048.2200303506</v>
      </c>
      <c r="L591" s="122">
        <v>108628.08</v>
      </c>
      <c r="M591" s="113">
        <v>0.93942763261899997</v>
      </c>
      <c r="N591" s="123">
        <v>4.2944670760000001</v>
      </c>
      <c r="O591" s="99" t="s">
        <v>71</v>
      </c>
      <c r="P591" s="124">
        <v>0.21110067090000001</v>
      </c>
      <c r="Q591" s="101"/>
      <c r="R591" s="125"/>
    </row>
    <row r="592" spans="2:18" x14ac:dyDescent="0.25">
      <c r="B592" s="98" t="s">
        <v>68</v>
      </c>
      <c r="C592" s="99" t="s">
        <v>101</v>
      </c>
      <c r="D592" s="100" t="s">
        <v>69</v>
      </c>
      <c r="E592" s="99" t="s">
        <v>70</v>
      </c>
      <c r="F592" s="212">
        <v>44074.629201388889</v>
      </c>
      <c r="G592" s="212">
        <v>44624</v>
      </c>
      <c r="H592" s="100" t="s">
        <v>158</v>
      </c>
      <c r="I592" s="121">
        <v>106027.4</v>
      </c>
      <c r="J592" s="122">
        <v>100000.01</v>
      </c>
      <c r="K592" s="121">
        <v>100305.8194022087</v>
      </c>
      <c r="L592" s="122">
        <v>106027.4</v>
      </c>
      <c r="M592" s="113">
        <v>0.94603677353399995</v>
      </c>
      <c r="N592" s="123">
        <v>4.0603060466000001</v>
      </c>
      <c r="O592" s="99" t="s">
        <v>71</v>
      </c>
      <c r="P592" s="124">
        <v>0.20749627740000001</v>
      </c>
      <c r="Q592" s="101"/>
      <c r="R592" s="125"/>
    </row>
    <row r="593" spans="2:18" x14ac:dyDescent="0.25">
      <c r="B593" s="98" t="s">
        <v>68</v>
      </c>
      <c r="C593" s="99" t="s">
        <v>101</v>
      </c>
      <c r="D593" s="100" t="s">
        <v>69</v>
      </c>
      <c r="E593" s="99" t="s">
        <v>70</v>
      </c>
      <c r="F593" s="212">
        <v>44043.702013888891</v>
      </c>
      <c r="G593" s="212">
        <v>44593</v>
      </c>
      <c r="H593" s="100" t="s">
        <v>158</v>
      </c>
      <c r="I593" s="121">
        <v>106404.11</v>
      </c>
      <c r="J593" s="122">
        <v>100000.01</v>
      </c>
      <c r="K593" s="121">
        <v>100685.7313127423</v>
      </c>
      <c r="L593" s="122">
        <v>106404.11</v>
      </c>
      <c r="M593" s="113">
        <v>0.94625791534500003</v>
      </c>
      <c r="N593" s="123">
        <v>4.3181056565000002</v>
      </c>
      <c r="O593" s="99" t="s">
        <v>71</v>
      </c>
      <c r="P593" s="124">
        <v>0.20828217700000001</v>
      </c>
      <c r="Q593" s="101"/>
      <c r="R593" s="125"/>
    </row>
    <row r="594" spans="2:18" x14ac:dyDescent="0.25">
      <c r="B594" s="98" t="s">
        <v>68</v>
      </c>
      <c r="C594" s="99" t="s">
        <v>101</v>
      </c>
      <c r="D594" s="100" t="s">
        <v>69</v>
      </c>
      <c r="E594" s="99" t="s">
        <v>70</v>
      </c>
      <c r="F594" s="212">
        <v>44027.452627314815</v>
      </c>
      <c r="G594" s="212">
        <v>44578</v>
      </c>
      <c r="H594" s="100" t="s">
        <v>158</v>
      </c>
      <c r="I594" s="121">
        <v>106427.4</v>
      </c>
      <c r="J594" s="122">
        <v>100011.58</v>
      </c>
      <c r="K594" s="121">
        <v>100884.1160878396</v>
      </c>
      <c r="L594" s="122">
        <v>106427.4</v>
      </c>
      <c r="M594" s="113">
        <v>0.94791487988800005</v>
      </c>
      <c r="N594" s="123">
        <v>4.3180279519999996</v>
      </c>
      <c r="O594" s="99" t="s">
        <v>71</v>
      </c>
      <c r="P594" s="124">
        <v>0.208692563</v>
      </c>
      <c r="Q594" s="101"/>
      <c r="R594" s="125"/>
    </row>
    <row r="595" spans="2:18" x14ac:dyDescent="0.25">
      <c r="B595" s="98" t="s">
        <v>68</v>
      </c>
      <c r="C595" s="99" t="s">
        <v>101</v>
      </c>
      <c r="D595" s="100" t="s">
        <v>69</v>
      </c>
      <c r="E595" s="99" t="s">
        <v>70</v>
      </c>
      <c r="F595" s="212">
        <v>44260.604641203703</v>
      </c>
      <c r="G595" s="212">
        <v>44984</v>
      </c>
      <c r="H595" s="100" t="s">
        <v>158</v>
      </c>
      <c r="I595" s="121">
        <v>109147.95</v>
      </c>
      <c r="J595" s="122">
        <v>101167.4</v>
      </c>
      <c r="K595" s="121">
        <v>101454.7012070869</v>
      </c>
      <c r="L595" s="122">
        <v>109147.95</v>
      </c>
      <c r="M595" s="113">
        <v>0.92951540736299998</v>
      </c>
      <c r="N595" s="123">
        <v>4.0613828021999998</v>
      </c>
      <c r="O595" s="99" t="s">
        <v>71</v>
      </c>
      <c r="P595" s="124">
        <v>0.20987289619999999</v>
      </c>
      <c r="Q595" s="101"/>
      <c r="R595" s="125"/>
    </row>
    <row r="596" spans="2:18" x14ac:dyDescent="0.25">
      <c r="B596" s="98" t="s">
        <v>68</v>
      </c>
      <c r="C596" s="99" t="s">
        <v>101</v>
      </c>
      <c r="D596" s="100" t="s">
        <v>69</v>
      </c>
      <c r="E596" s="99" t="s">
        <v>70</v>
      </c>
      <c r="F596" s="212">
        <v>44015.723506944443</v>
      </c>
      <c r="G596" s="212">
        <v>44566</v>
      </c>
      <c r="H596" s="100" t="s">
        <v>158</v>
      </c>
      <c r="I596" s="121">
        <v>106415.75</v>
      </c>
      <c r="J596" s="122">
        <v>100000</v>
      </c>
      <c r="K596" s="121">
        <v>101012.7536207017</v>
      </c>
      <c r="L596" s="122">
        <v>106415.75</v>
      </c>
      <c r="M596" s="113">
        <v>0.94922747451099998</v>
      </c>
      <c r="N596" s="123">
        <v>4.3180628943999997</v>
      </c>
      <c r="O596" s="99" t="s">
        <v>71</v>
      </c>
      <c r="P596" s="124">
        <v>0.20895866730000001</v>
      </c>
      <c r="Q596" s="101"/>
      <c r="R596" s="125"/>
    </row>
    <row r="597" spans="2:18" x14ac:dyDescent="0.25">
      <c r="B597" s="98" t="s">
        <v>68</v>
      </c>
      <c r="C597" s="99" t="s">
        <v>101</v>
      </c>
      <c r="D597" s="100" t="s">
        <v>69</v>
      </c>
      <c r="E597" s="99" t="s">
        <v>70</v>
      </c>
      <c r="F597" s="212">
        <v>44113.689895833333</v>
      </c>
      <c r="G597" s="212">
        <v>44853</v>
      </c>
      <c r="H597" s="100" t="s">
        <v>158</v>
      </c>
      <c r="I597" s="121">
        <v>108616.44</v>
      </c>
      <c r="J597" s="122">
        <v>100000</v>
      </c>
      <c r="K597" s="121">
        <v>102012.9872809504</v>
      </c>
      <c r="L597" s="122">
        <v>108616.44</v>
      </c>
      <c r="M597" s="113">
        <v>0.93920392972699995</v>
      </c>
      <c r="N597" s="123">
        <v>4.2945299033</v>
      </c>
      <c r="O597" s="99" t="s">
        <v>71</v>
      </c>
      <c r="P597" s="124">
        <v>0.2110277871</v>
      </c>
      <c r="Q597" s="101"/>
      <c r="R597" s="125"/>
    </row>
    <row r="598" spans="2:18" x14ac:dyDescent="0.25">
      <c r="B598" s="98" t="s">
        <v>68</v>
      </c>
      <c r="C598" s="99" t="s">
        <v>101</v>
      </c>
      <c r="D598" s="100" t="s">
        <v>69</v>
      </c>
      <c r="E598" s="99" t="s">
        <v>70</v>
      </c>
      <c r="F598" s="212">
        <v>44110.649942129632</v>
      </c>
      <c r="G598" s="212">
        <v>44851</v>
      </c>
      <c r="H598" s="100" t="s">
        <v>158</v>
      </c>
      <c r="I598" s="121">
        <v>108628.08</v>
      </c>
      <c r="J598" s="122">
        <v>100000</v>
      </c>
      <c r="K598" s="121">
        <v>102048.2200303506</v>
      </c>
      <c r="L598" s="122">
        <v>108628.08</v>
      </c>
      <c r="M598" s="113">
        <v>0.93942763261899997</v>
      </c>
      <c r="N598" s="123">
        <v>4.2944670760000001</v>
      </c>
      <c r="O598" s="99" t="s">
        <v>71</v>
      </c>
      <c r="P598" s="124">
        <v>0.21110067090000001</v>
      </c>
      <c r="Q598" s="101"/>
      <c r="R598" s="125"/>
    </row>
    <row r="599" spans="2:18" x14ac:dyDescent="0.25">
      <c r="B599" s="98" t="s">
        <v>68</v>
      </c>
      <c r="C599" s="99" t="s">
        <v>101</v>
      </c>
      <c r="D599" s="100" t="s">
        <v>69</v>
      </c>
      <c r="E599" s="99" t="s">
        <v>70</v>
      </c>
      <c r="F599" s="212">
        <v>44061.623055555552</v>
      </c>
      <c r="G599" s="212">
        <v>44610</v>
      </c>
      <c r="H599" s="100" t="s">
        <v>158</v>
      </c>
      <c r="I599" s="121">
        <v>106027.4</v>
      </c>
      <c r="J599" s="122">
        <v>100010.92</v>
      </c>
      <c r="K599" s="121">
        <v>100459.0624082844</v>
      </c>
      <c r="L599" s="122">
        <v>106027.4</v>
      </c>
      <c r="M599" s="113">
        <v>0.94748208867000006</v>
      </c>
      <c r="N599" s="123">
        <v>4.0603059370999999</v>
      </c>
      <c r="O599" s="99" t="s">
        <v>71</v>
      </c>
      <c r="P599" s="124">
        <v>0.2078132815</v>
      </c>
      <c r="Q599" s="101"/>
      <c r="R599" s="125"/>
    </row>
    <row r="600" spans="2:18" x14ac:dyDescent="0.25">
      <c r="B600" s="98" t="s">
        <v>68</v>
      </c>
      <c r="C600" s="99" t="s">
        <v>101</v>
      </c>
      <c r="D600" s="100" t="s">
        <v>69</v>
      </c>
      <c r="E600" s="99" t="s">
        <v>70</v>
      </c>
      <c r="F600" s="212">
        <v>44035.524247685185</v>
      </c>
      <c r="G600" s="212">
        <v>44586</v>
      </c>
      <c r="H600" s="100" t="s">
        <v>158</v>
      </c>
      <c r="I600" s="121">
        <v>106427.4</v>
      </c>
      <c r="J600" s="122">
        <v>100011.58</v>
      </c>
      <c r="K600" s="121">
        <v>100790.68483860869</v>
      </c>
      <c r="L600" s="122">
        <v>106427.4</v>
      </c>
      <c r="M600" s="113">
        <v>0.94703699271599995</v>
      </c>
      <c r="N600" s="123">
        <v>4.3180279519999996</v>
      </c>
      <c r="O600" s="99" t="s">
        <v>71</v>
      </c>
      <c r="P600" s="124">
        <v>0.20849928770000001</v>
      </c>
      <c r="Q600" s="101"/>
      <c r="R600" s="125"/>
    </row>
    <row r="601" spans="2:18" x14ac:dyDescent="0.25">
      <c r="B601" s="98" t="s">
        <v>68</v>
      </c>
      <c r="C601" s="99" t="s">
        <v>101</v>
      </c>
      <c r="D601" s="100" t="s">
        <v>69</v>
      </c>
      <c r="E601" s="99" t="s">
        <v>70</v>
      </c>
      <c r="F601" s="212">
        <v>44260.609143518515</v>
      </c>
      <c r="G601" s="212">
        <v>44984</v>
      </c>
      <c r="H601" s="100" t="s">
        <v>158</v>
      </c>
      <c r="I601" s="121">
        <v>54573.97</v>
      </c>
      <c r="J601" s="122">
        <v>50583.69</v>
      </c>
      <c r="K601" s="121">
        <v>50727.3407775632</v>
      </c>
      <c r="L601" s="122">
        <v>54573.97</v>
      </c>
      <c r="M601" s="113">
        <v>0.92951531247499997</v>
      </c>
      <c r="N601" s="123">
        <v>4.0613886096999998</v>
      </c>
      <c r="O601" s="99" t="s">
        <v>71</v>
      </c>
      <c r="P601" s="124">
        <v>0.1049364278</v>
      </c>
      <c r="Q601" s="101"/>
      <c r="R601" s="125"/>
    </row>
    <row r="602" spans="2:18" x14ac:dyDescent="0.25">
      <c r="B602" s="98" t="s">
        <v>68</v>
      </c>
      <c r="C602" s="99" t="s">
        <v>101</v>
      </c>
      <c r="D602" s="100" t="s">
        <v>69</v>
      </c>
      <c r="E602" s="99" t="s">
        <v>70</v>
      </c>
      <c r="F602" s="212">
        <v>44021.71570601852</v>
      </c>
      <c r="G602" s="212">
        <v>44571</v>
      </c>
      <c r="H602" s="100" t="s">
        <v>158</v>
      </c>
      <c r="I602" s="121">
        <v>106404.11</v>
      </c>
      <c r="J602" s="122">
        <v>100000.01</v>
      </c>
      <c r="K602" s="121">
        <v>100942.6129740638</v>
      </c>
      <c r="L602" s="122">
        <v>106404.11</v>
      </c>
      <c r="M602" s="113">
        <v>0.948672123418</v>
      </c>
      <c r="N602" s="123">
        <v>4.3181049767999999</v>
      </c>
      <c r="O602" s="99" t="s">
        <v>71</v>
      </c>
      <c r="P602" s="124">
        <v>0.20881357179999999</v>
      </c>
      <c r="Q602" s="101"/>
      <c r="R602" s="125"/>
    </row>
    <row r="603" spans="2:18" x14ac:dyDescent="0.25">
      <c r="B603" s="98" t="s">
        <v>68</v>
      </c>
      <c r="C603" s="99" t="s">
        <v>101</v>
      </c>
      <c r="D603" s="100" t="s">
        <v>69</v>
      </c>
      <c r="E603" s="99" t="s">
        <v>70</v>
      </c>
      <c r="F603" s="212">
        <v>44113.691006944442</v>
      </c>
      <c r="G603" s="212">
        <v>44853</v>
      </c>
      <c r="H603" s="100" t="s">
        <v>158</v>
      </c>
      <c r="I603" s="121">
        <v>108616.44</v>
      </c>
      <c r="J603" s="122">
        <v>100000</v>
      </c>
      <c r="K603" s="121">
        <v>102012.9872809504</v>
      </c>
      <c r="L603" s="122">
        <v>108616.44</v>
      </c>
      <c r="M603" s="113">
        <v>0.93920392972699995</v>
      </c>
      <c r="N603" s="123">
        <v>4.2945299033</v>
      </c>
      <c r="O603" s="99" t="s">
        <v>71</v>
      </c>
      <c r="P603" s="124">
        <v>0.2110277871</v>
      </c>
      <c r="Q603" s="101"/>
      <c r="R603" s="125"/>
    </row>
    <row r="604" spans="2:18" x14ac:dyDescent="0.25">
      <c r="B604" s="98" t="s">
        <v>68</v>
      </c>
      <c r="C604" s="99" t="s">
        <v>101</v>
      </c>
      <c r="D604" s="100" t="s">
        <v>69</v>
      </c>
      <c r="E604" s="99" t="s">
        <v>70</v>
      </c>
      <c r="F604" s="212">
        <v>44110.651145833333</v>
      </c>
      <c r="G604" s="212">
        <v>44851</v>
      </c>
      <c r="H604" s="100" t="s">
        <v>158</v>
      </c>
      <c r="I604" s="121">
        <v>108628.08</v>
      </c>
      <c r="J604" s="122">
        <v>100000</v>
      </c>
      <c r="K604" s="121">
        <v>102048.2200303506</v>
      </c>
      <c r="L604" s="122">
        <v>108628.08</v>
      </c>
      <c r="M604" s="113">
        <v>0.93942763261899997</v>
      </c>
      <c r="N604" s="123">
        <v>4.2944670760000001</v>
      </c>
      <c r="O604" s="99" t="s">
        <v>71</v>
      </c>
      <c r="P604" s="124">
        <v>0.21110067090000001</v>
      </c>
      <c r="Q604" s="101"/>
      <c r="R604" s="125"/>
    </row>
    <row r="605" spans="2:18" x14ac:dyDescent="0.25">
      <c r="B605" s="98" t="s">
        <v>68</v>
      </c>
      <c r="C605" s="99" t="s">
        <v>101</v>
      </c>
      <c r="D605" s="100" t="s">
        <v>69</v>
      </c>
      <c r="E605" s="99" t="s">
        <v>70</v>
      </c>
      <c r="F605" s="212">
        <v>44074.630104166667</v>
      </c>
      <c r="G605" s="212">
        <v>44624</v>
      </c>
      <c r="H605" s="100" t="s">
        <v>158</v>
      </c>
      <c r="I605" s="121">
        <v>106027.4</v>
      </c>
      <c r="J605" s="122">
        <v>100000.01</v>
      </c>
      <c r="K605" s="121">
        <v>100305.8194022087</v>
      </c>
      <c r="L605" s="122">
        <v>106027.4</v>
      </c>
      <c r="M605" s="113">
        <v>0.94603677353399995</v>
      </c>
      <c r="N605" s="123">
        <v>4.0603060466000001</v>
      </c>
      <c r="O605" s="99" t="s">
        <v>71</v>
      </c>
      <c r="P605" s="124">
        <v>0.20749627740000001</v>
      </c>
      <c r="Q605" s="101"/>
      <c r="R605" s="125"/>
    </row>
    <row r="606" spans="2:18" x14ac:dyDescent="0.25">
      <c r="B606" s="98" t="s">
        <v>68</v>
      </c>
      <c r="C606" s="99" t="s">
        <v>101</v>
      </c>
      <c r="D606" s="100" t="s">
        <v>69</v>
      </c>
      <c r="E606" s="99" t="s">
        <v>70</v>
      </c>
      <c r="F606" s="212">
        <v>44057.654791666668</v>
      </c>
      <c r="G606" s="212">
        <v>44607</v>
      </c>
      <c r="H606" s="100" t="s">
        <v>158</v>
      </c>
      <c r="I606" s="121">
        <v>106027.4</v>
      </c>
      <c r="J606" s="122">
        <v>100000.01</v>
      </c>
      <c r="K606" s="121">
        <v>100491.9306208995</v>
      </c>
      <c r="L606" s="122">
        <v>106027.4</v>
      </c>
      <c r="M606" s="113">
        <v>0.94779208601599996</v>
      </c>
      <c r="N606" s="123">
        <v>4.0603059370999999</v>
      </c>
      <c r="O606" s="99" t="s">
        <v>71</v>
      </c>
      <c r="P606" s="124">
        <v>0.20788127379999999</v>
      </c>
      <c r="Q606" s="101"/>
      <c r="R606" s="125"/>
    </row>
    <row r="607" spans="2:18" x14ac:dyDescent="0.25">
      <c r="B607" s="98" t="s">
        <v>68</v>
      </c>
      <c r="C607" s="99" t="s">
        <v>101</v>
      </c>
      <c r="D607" s="100" t="s">
        <v>69</v>
      </c>
      <c r="E607" s="99" t="s">
        <v>70</v>
      </c>
      <c r="F607" s="212">
        <v>44027.452928240738</v>
      </c>
      <c r="G607" s="212">
        <v>44578</v>
      </c>
      <c r="H607" s="100" t="s">
        <v>158</v>
      </c>
      <c r="I607" s="121">
        <v>106427.4</v>
      </c>
      <c r="J607" s="122">
        <v>100011.58</v>
      </c>
      <c r="K607" s="121">
        <v>100884.1160878396</v>
      </c>
      <c r="L607" s="122">
        <v>106427.4</v>
      </c>
      <c r="M607" s="113">
        <v>0.94791487988800005</v>
      </c>
      <c r="N607" s="123">
        <v>4.3180279519999996</v>
      </c>
      <c r="O607" s="99" t="s">
        <v>71</v>
      </c>
      <c r="P607" s="124">
        <v>0.208692563</v>
      </c>
      <c r="Q607" s="101"/>
      <c r="R607" s="125"/>
    </row>
    <row r="608" spans="2:18" x14ac:dyDescent="0.25">
      <c r="B608" s="98" t="s">
        <v>68</v>
      </c>
      <c r="C608" s="99" t="s">
        <v>101</v>
      </c>
      <c r="D608" s="100" t="s">
        <v>69</v>
      </c>
      <c r="E608" s="99" t="s">
        <v>70</v>
      </c>
      <c r="F608" s="212">
        <v>44260.605127314811</v>
      </c>
      <c r="G608" s="212">
        <v>44984</v>
      </c>
      <c r="H608" s="100" t="s">
        <v>158</v>
      </c>
      <c r="I608" s="121">
        <v>109147.95</v>
      </c>
      <c r="J608" s="122">
        <v>101167.4</v>
      </c>
      <c r="K608" s="121">
        <v>101454.7012070869</v>
      </c>
      <c r="L608" s="122">
        <v>109147.95</v>
      </c>
      <c r="M608" s="113">
        <v>0.92951540736299998</v>
      </c>
      <c r="N608" s="123">
        <v>4.0613828021999998</v>
      </c>
      <c r="O608" s="99" t="s">
        <v>71</v>
      </c>
      <c r="P608" s="124">
        <v>0.20987289619999999</v>
      </c>
      <c r="Q608" s="101"/>
      <c r="R608" s="125"/>
    </row>
    <row r="609" spans="2:18" x14ac:dyDescent="0.25">
      <c r="B609" s="98" t="s">
        <v>68</v>
      </c>
      <c r="C609" s="99" t="s">
        <v>101</v>
      </c>
      <c r="D609" s="100" t="s">
        <v>69</v>
      </c>
      <c r="E609" s="99" t="s">
        <v>70</v>
      </c>
      <c r="F609" s="212">
        <v>44015.72378472222</v>
      </c>
      <c r="G609" s="212">
        <v>44566</v>
      </c>
      <c r="H609" s="100" t="s">
        <v>158</v>
      </c>
      <c r="I609" s="121">
        <v>106415.75</v>
      </c>
      <c r="J609" s="122">
        <v>100000</v>
      </c>
      <c r="K609" s="121">
        <v>101012.7536207017</v>
      </c>
      <c r="L609" s="122">
        <v>106415.75</v>
      </c>
      <c r="M609" s="113">
        <v>0.94922747451099998</v>
      </c>
      <c r="N609" s="123">
        <v>4.3180628943999997</v>
      </c>
      <c r="O609" s="99" t="s">
        <v>71</v>
      </c>
      <c r="P609" s="124">
        <v>0.20895866730000001</v>
      </c>
      <c r="Q609" s="101"/>
      <c r="R609" s="125"/>
    </row>
    <row r="610" spans="2:18" x14ac:dyDescent="0.25">
      <c r="B610" s="98" t="s">
        <v>68</v>
      </c>
      <c r="C610" s="99" t="s">
        <v>101</v>
      </c>
      <c r="D610" s="100" t="s">
        <v>69</v>
      </c>
      <c r="E610" s="99" t="s">
        <v>70</v>
      </c>
      <c r="F610" s="212">
        <v>44113.69017361111</v>
      </c>
      <c r="G610" s="212">
        <v>44853</v>
      </c>
      <c r="H610" s="100" t="s">
        <v>158</v>
      </c>
      <c r="I610" s="121">
        <v>108616.44</v>
      </c>
      <c r="J610" s="122">
        <v>100000</v>
      </c>
      <c r="K610" s="121">
        <v>102012.9872809504</v>
      </c>
      <c r="L610" s="122">
        <v>108616.44</v>
      </c>
      <c r="M610" s="113">
        <v>0.93920392972699995</v>
      </c>
      <c r="N610" s="123">
        <v>4.2945299033</v>
      </c>
      <c r="O610" s="99" t="s">
        <v>71</v>
      </c>
      <c r="P610" s="124">
        <v>0.2110277871</v>
      </c>
      <c r="Q610" s="101"/>
      <c r="R610" s="125"/>
    </row>
    <row r="611" spans="2:18" x14ac:dyDescent="0.25">
      <c r="B611" s="98" t="s">
        <v>68</v>
      </c>
      <c r="C611" s="99" t="s">
        <v>101</v>
      </c>
      <c r="D611" s="100" t="s">
        <v>69</v>
      </c>
      <c r="E611" s="99" t="s">
        <v>70</v>
      </c>
      <c r="F611" s="212">
        <v>44110.650347222225</v>
      </c>
      <c r="G611" s="212">
        <v>44851</v>
      </c>
      <c r="H611" s="100" t="s">
        <v>158</v>
      </c>
      <c r="I611" s="121">
        <v>108628.08</v>
      </c>
      <c r="J611" s="122">
        <v>100000</v>
      </c>
      <c r="K611" s="121">
        <v>102048.2200303506</v>
      </c>
      <c r="L611" s="122">
        <v>108628.08</v>
      </c>
      <c r="M611" s="113">
        <v>0.93942763261899997</v>
      </c>
      <c r="N611" s="123">
        <v>4.2944670760000001</v>
      </c>
      <c r="O611" s="99" t="s">
        <v>71</v>
      </c>
      <c r="P611" s="124">
        <v>0.21110067090000001</v>
      </c>
      <c r="Q611" s="101"/>
      <c r="R611" s="125"/>
    </row>
    <row r="612" spans="2:18" x14ac:dyDescent="0.25">
      <c r="B612" s="98" t="s">
        <v>68</v>
      </c>
      <c r="C612" s="99" t="s">
        <v>101</v>
      </c>
      <c r="D612" s="100" t="s">
        <v>69</v>
      </c>
      <c r="E612" s="99" t="s">
        <v>70</v>
      </c>
      <c r="F612" s="212">
        <v>44061.623460648145</v>
      </c>
      <c r="G612" s="212">
        <v>44610</v>
      </c>
      <c r="H612" s="100" t="s">
        <v>158</v>
      </c>
      <c r="I612" s="121">
        <v>106027.4</v>
      </c>
      <c r="J612" s="122">
        <v>100010.92</v>
      </c>
      <c r="K612" s="121">
        <v>100459.0624082844</v>
      </c>
      <c r="L612" s="122">
        <v>106027.4</v>
      </c>
      <c r="M612" s="113">
        <v>0.94748208867000006</v>
      </c>
      <c r="N612" s="123">
        <v>4.0603059370999999</v>
      </c>
      <c r="O612" s="99" t="s">
        <v>71</v>
      </c>
      <c r="P612" s="124">
        <v>0.2078132815</v>
      </c>
      <c r="Q612" s="101"/>
      <c r="R612" s="125"/>
    </row>
    <row r="613" spans="2:18" x14ac:dyDescent="0.25">
      <c r="B613" s="98" t="s">
        <v>68</v>
      </c>
      <c r="C613" s="99" t="s">
        <v>101</v>
      </c>
      <c r="D613" s="100" t="s">
        <v>69</v>
      </c>
      <c r="E613" s="99" t="s">
        <v>70</v>
      </c>
      <c r="F613" s="212">
        <v>44035.524594907409</v>
      </c>
      <c r="G613" s="212">
        <v>44586</v>
      </c>
      <c r="H613" s="100" t="s">
        <v>158</v>
      </c>
      <c r="I613" s="121">
        <v>106427.4</v>
      </c>
      <c r="J613" s="122">
        <v>100011.58</v>
      </c>
      <c r="K613" s="121">
        <v>100790.68483860869</v>
      </c>
      <c r="L613" s="122">
        <v>106427.4</v>
      </c>
      <c r="M613" s="113">
        <v>0.94703699271599995</v>
      </c>
      <c r="N613" s="123">
        <v>4.3180279519999996</v>
      </c>
      <c r="O613" s="99" t="s">
        <v>71</v>
      </c>
      <c r="P613" s="124">
        <v>0.20849928770000001</v>
      </c>
      <c r="Q613" s="101"/>
      <c r="R613" s="125"/>
    </row>
    <row r="614" spans="2:18" x14ac:dyDescent="0.25">
      <c r="B614" s="98" t="s">
        <v>68</v>
      </c>
      <c r="C614" s="99" t="s">
        <v>101</v>
      </c>
      <c r="D614" s="100" t="s">
        <v>69</v>
      </c>
      <c r="E614" s="99" t="s">
        <v>70</v>
      </c>
      <c r="F614" s="212">
        <v>44260.609548611108</v>
      </c>
      <c r="G614" s="212">
        <v>44984</v>
      </c>
      <c r="H614" s="100" t="s">
        <v>158</v>
      </c>
      <c r="I614" s="121">
        <v>54573.97</v>
      </c>
      <c r="J614" s="122">
        <v>50583.69</v>
      </c>
      <c r="K614" s="121">
        <v>50727.3407775632</v>
      </c>
      <c r="L614" s="122">
        <v>54573.97</v>
      </c>
      <c r="M614" s="113">
        <v>0.92951531247499997</v>
      </c>
      <c r="N614" s="123">
        <v>4.0613886096999998</v>
      </c>
      <c r="O614" s="99" t="s">
        <v>71</v>
      </c>
      <c r="P614" s="124">
        <v>0.1049364278</v>
      </c>
      <c r="Q614" s="101"/>
      <c r="R614" s="125"/>
    </row>
    <row r="615" spans="2:18" x14ac:dyDescent="0.25">
      <c r="B615" s="98" t="s">
        <v>68</v>
      </c>
      <c r="C615" s="99" t="s">
        <v>101</v>
      </c>
      <c r="D615" s="100" t="s">
        <v>69</v>
      </c>
      <c r="E615" s="99" t="s">
        <v>70</v>
      </c>
      <c r="F615" s="212">
        <v>44021.716064814813</v>
      </c>
      <c r="G615" s="212">
        <v>44571</v>
      </c>
      <c r="H615" s="100" t="s">
        <v>158</v>
      </c>
      <c r="I615" s="121">
        <v>106404.11</v>
      </c>
      <c r="J615" s="122">
        <v>100000.01</v>
      </c>
      <c r="K615" s="121">
        <v>100942.6129740638</v>
      </c>
      <c r="L615" s="122">
        <v>106404.11</v>
      </c>
      <c r="M615" s="113">
        <v>0.948672123418</v>
      </c>
      <c r="N615" s="123">
        <v>4.3181049767999999</v>
      </c>
      <c r="O615" s="99" t="s">
        <v>71</v>
      </c>
      <c r="P615" s="124">
        <v>0.20881357179999999</v>
      </c>
      <c r="Q615" s="101"/>
      <c r="R615" s="125"/>
    </row>
    <row r="616" spans="2:18" x14ac:dyDescent="0.25">
      <c r="B616" s="98" t="s">
        <v>68</v>
      </c>
      <c r="C616" s="99" t="s">
        <v>101</v>
      </c>
      <c r="D616" s="100" t="s">
        <v>69</v>
      </c>
      <c r="E616" s="99" t="s">
        <v>70</v>
      </c>
      <c r="F616" s="212">
        <v>44113.691284722219</v>
      </c>
      <c r="G616" s="212">
        <v>44853</v>
      </c>
      <c r="H616" s="100" t="s">
        <v>158</v>
      </c>
      <c r="I616" s="121">
        <v>108616.44</v>
      </c>
      <c r="J616" s="122">
        <v>100000</v>
      </c>
      <c r="K616" s="121">
        <v>102012.9872809504</v>
      </c>
      <c r="L616" s="122">
        <v>108616.44</v>
      </c>
      <c r="M616" s="113">
        <v>0.93920392972699995</v>
      </c>
      <c r="N616" s="123">
        <v>4.2945299033</v>
      </c>
      <c r="O616" s="99" t="s">
        <v>71</v>
      </c>
      <c r="P616" s="124">
        <v>0.2110277871</v>
      </c>
      <c r="Q616" s="101"/>
      <c r="R616" s="125"/>
    </row>
    <row r="617" spans="2:18" x14ac:dyDescent="0.25">
      <c r="B617" s="98" t="s">
        <v>68</v>
      </c>
      <c r="C617" s="99" t="s">
        <v>101</v>
      </c>
      <c r="D617" s="100" t="s">
        <v>69</v>
      </c>
      <c r="E617" s="99" t="s">
        <v>70</v>
      </c>
      <c r="F617" s="212">
        <v>44113.689282407409</v>
      </c>
      <c r="G617" s="212">
        <v>44853</v>
      </c>
      <c r="H617" s="100" t="s">
        <v>158</v>
      </c>
      <c r="I617" s="121">
        <v>108616.44</v>
      </c>
      <c r="J617" s="122">
        <v>100000</v>
      </c>
      <c r="K617" s="121">
        <v>102012.9872809504</v>
      </c>
      <c r="L617" s="122">
        <v>108616.44</v>
      </c>
      <c r="M617" s="113">
        <v>0.93920392972699995</v>
      </c>
      <c r="N617" s="123">
        <v>4.2945299033</v>
      </c>
      <c r="O617" s="99" t="s">
        <v>71</v>
      </c>
      <c r="P617" s="124">
        <v>0.2110277871</v>
      </c>
      <c r="Q617" s="101"/>
      <c r="R617" s="125"/>
    </row>
    <row r="618" spans="2:18" x14ac:dyDescent="0.25">
      <c r="B618" s="98" t="s">
        <v>68</v>
      </c>
      <c r="C618" s="99" t="s">
        <v>101</v>
      </c>
      <c r="D618" s="100" t="s">
        <v>69</v>
      </c>
      <c r="E618" s="99" t="s">
        <v>70</v>
      </c>
      <c r="F618" s="212">
        <v>44083.716493055559</v>
      </c>
      <c r="G618" s="212">
        <v>44445</v>
      </c>
      <c r="H618" s="100" t="s">
        <v>158</v>
      </c>
      <c r="I618" s="121">
        <v>103557.53</v>
      </c>
      <c r="J618" s="122">
        <v>100086.02</v>
      </c>
      <c r="K618" s="121">
        <v>100248.56948251009</v>
      </c>
      <c r="L618" s="122">
        <v>103557.53</v>
      </c>
      <c r="M618" s="113">
        <v>0.96804712783799995</v>
      </c>
      <c r="N618" s="123">
        <v>3.5458763061999998</v>
      </c>
      <c r="O618" s="99" t="s">
        <v>71</v>
      </c>
      <c r="P618" s="124">
        <v>0.20737784810000001</v>
      </c>
      <c r="Q618" s="101"/>
      <c r="R618" s="125"/>
    </row>
    <row r="619" spans="2:18" x14ac:dyDescent="0.25">
      <c r="B619" s="102" t="s">
        <v>102</v>
      </c>
      <c r="C619" s="103"/>
      <c r="D619" s="103"/>
      <c r="E619" s="103"/>
      <c r="F619" s="103"/>
      <c r="G619" s="103"/>
      <c r="H619" s="100"/>
      <c r="I619" s="126">
        <v>5001574.7200000016</v>
      </c>
      <c r="J619" s="127">
        <v>4597894.919999999</v>
      </c>
      <c r="K619" s="126">
        <v>4643149.7441150155</v>
      </c>
      <c r="L619" s="127">
        <v>5001574.7200000016</v>
      </c>
      <c r="M619" s="101"/>
      <c r="N619" s="128"/>
      <c r="O619" s="101"/>
      <c r="P619" s="129">
        <v>9.6049889522000029</v>
      </c>
      <c r="Q619" s="103"/>
      <c r="R619" s="130"/>
    </row>
    <row r="620" spans="2:18" x14ac:dyDescent="0.25">
      <c r="B620" s="98" t="s">
        <v>68</v>
      </c>
      <c r="C620" s="99" t="s">
        <v>179</v>
      </c>
      <c r="D620" s="100" t="s">
        <v>69</v>
      </c>
      <c r="E620" s="99" t="s">
        <v>70</v>
      </c>
      <c r="F620" s="212">
        <v>43762.724178240744</v>
      </c>
      <c r="G620" s="212">
        <v>44312</v>
      </c>
      <c r="H620" s="100" t="s">
        <v>158</v>
      </c>
      <c r="I620" s="121">
        <v>107157.53</v>
      </c>
      <c r="J620" s="122">
        <v>100000</v>
      </c>
      <c r="K620" s="121">
        <v>100935.2698603132</v>
      </c>
      <c r="L620" s="122">
        <v>107157.53</v>
      </c>
      <c r="M620" s="113">
        <v>0.94193352403999997</v>
      </c>
      <c r="N620" s="123">
        <v>4.8351310929000002</v>
      </c>
      <c r="O620" s="99" t="s">
        <v>71</v>
      </c>
      <c r="P620" s="124">
        <v>0.2087983816</v>
      </c>
      <c r="Q620" s="101"/>
      <c r="R620" s="125"/>
    </row>
    <row r="621" spans="2:18" x14ac:dyDescent="0.25">
      <c r="B621" s="98" t="s">
        <v>68</v>
      </c>
      <c r="C621" s="99" t="s">
        <v>179</v>
      </c>
      <c r="D621" s="100" t="s">
        <v>69</v>
      </c>
      <c r="E621" s="99" t="s">
        <v>70</v>
      </c>
      <c r="F621" s="212">
        <v>44043.616076388891</v>
      </c>
      <c r="G621" s="212">
        <v>44593</v>
      </c>
      <c r="H621" s="100" t="s">
        <v>158</v>
      </c>
      <c r="I621" s="121">
        <v>106554.79</v>
      </c>
      <c r="J621" s="122">
        <v>100000</v>
      </c>
      <c r="K621" s="121">
        <v>100745.0614346457</v>
      </c>
      <c r="L621" s="122">
        <v>106554.79</v>
      </c>
      <c r="M621" s="113">
        <v>0.94547660818099999</v>
      </c>
      <c r="N621" s="123">
        <v>4.3970718011000001</v>
      </c>
      <c r="O621" s="99" t="s">
        <v>71</v>
      </c>
      <c r="P621" s="124">
        <v>0.20840490950000001</v>
      </c>
      <c r="Q621" s="101"/>
      <c r="R621" s="125"/>
    </row>
    <row r="622" spans="2:18" x14ac:dyDescent="0.25">
      <c r="B622" s="98" t="s">
        <v>68</v>
      </c>
      <c r="C622" s="99" t="s">
        <v>179</v>
      </c>
      <c r="D622" s="100" t="s">
        <v>69</v>
      </c>
      <c r="E622" s="99" t="s">
        <v>70</v>
      </c>
      <c r="F622" s="212">
        <v>44210.549710648149</v>
      </c>
      <c r="G622" s="212">
        <v>44939</v>
      </c>
      <c r="H622" s="100" t="s">
        <v>158</v>
      </c>
      <c r="I622" s="121">
        <v>107300</v>
      </c>
      <c r="J622" s="122">
        <v>100009.96</v>
      </c>
      <c r="K622" s="121">
        <v>100769.45410527319</v>
      </c>
      <c r="L622" s="122">
        <v>107300</v>
      </c>
      <c r="M622" s="113">
        <v>0.93913750331099999</v>
      </c>
      <c r="N622" s="123">
        <v>3.700244911</v>
      </c>
      <c r="O622" s="99" t="s">
        <v>71</v>
      </c>
      <c r="P622" s="124">
        <v>0.208455369</v>
      </c>
      <c r="Q622" s="101"/>
      <c r="R622" s="125"/>
    </row>
    <row r="623" spans="2:18" x14ac:dyDescent="0.25">
      <c r="B623" s="98" t="s">
        <v>68</v>
      </c>
      <c r="C623" s="99" t="s">
        <v>179</v>
      </c>
      <c r="D623" s="100" t="s">
        <v>69</v>
      </c>
      <c r="E623" s="99" t="s">
        <v>70</v>
      </c>
      <c r="F623" s="212">
        <v>44208.606400462966</v>
      </c>
      <c r="G623" s="212">
        <v>44928</v>
      </c>
      <c r="H623" s="100" t="s">
        <v>158</v>
      </c>
      <c r="I623" s="121">
        <v>107210</v>
      </c>
      <c r="J623" s="122">
        <v>100009.96</v>
      </c>
      <c r="K623" s="121">
        <v>100789.56553119161</v>
      </c>
      <c r="L623" s="122">
        <v>107210</v>
      </c>
      <c r="M623" s="113">
        <v>0.94011347384800004</v>
      </c>
      <c r="N623" s="123">
        <v>3.7004703006000002</v>
      </c>
      <c r="O623" s="99" t="s">
        <v>71</v>
      </c>
      <c r="P623" s="124">
        <v>0.2084969723</v>
      </c>
      <c r="Q623" s="101"/>
      <c r="R623" s="125"/>
    </row>
    <row r="624" spans="2:18" x14ac:dyDescent="0.25">
      <c r="B624" s="98" t="s">
        <v>68</v>
      </c>
      <c r="C624" s="99" t="s">
        <v>179</v>
      </c>
      <c r="D624" s="100" t="s">
        <v>69</v>
      </c>
      <c r="E624" s="99" t="s">
        <v>70</v>
      </c>
      <c r="F624" s="212">
        <v>44021.636458333334</v>
      </c>
      <c r="G624" s="212">
        <v>44571</v>
      </c>
      <c r="H624" s="100" t="s">
        <v>158</v>
      </c>
      <c r="I624" s="121">
        <v>106793.15</v>
      </c>
      <c r="J624" s="122">
        <v>100012.19</v>
      </c>
      <c r="K624" s="121">
        <v>101053.4545097134</v>
      </c>
      <c r="L624" s="122">
        <v>106793.15</v>
      </c>
      <c r="M624" s="113">
        <v>0.946254085676</v>
      </c>
      <c r="N624" s="123">
        <v>4.5502938394000001</v>
      </c>
      <c r="O624" s="99" t="s">
        <v>71</v>
      </c>
      <c r="P624" s="124">
        <v>0.20904286259999999</v>
      </c>
      <c r="Q624" s="101"/>
      <c r="R624" s="125"/>
    </row>
    <row r="625" spans="2:18" x14ac:dyDescent="0.25">
      <c r="B625" s="98" t="s">
        <v>68</v>
      </c>
      <c r="C625" s="99" t="s">
        <v>179</v>
      </c>
      <c r="D625" s="100" t="s">
        <v>69</v>
      </c>
      <c r="E625" s="99" t="s">
        <v>70</v>
      </c>
      <c r="F625" s="212">
        <v>44078.644606481481</v>
      </c>
      <c r="G625" s="212">
        <v>44798</v>
      </c>
      <c r="H625" s="100" t="s">
        <v>158</v>
      </c>
      <c r="I625" s="121">
        <v>107693.15</v>
      </c>
      <c r="J625" s="122">
        <v>100000.01</v>
      </c>
      <c r="K625" s="121">
        <v>100296.771497441</v>
      </c>
      <c r="L625" s="122">
        <v>107693.15</v>
      </c>
      <c r="M625" s="113">
        <v>0.931319879653</v>
      </c>
      <c r="N625" s="123">
        <v>3.9385487025999999</v>
      </c>
      <c r="O625" s="99" t="s">
        <v>71</v>
      </c>
      <c r="P625" s="124">
        <v>0.2074775606</v>
      </c>
      <c r="Q625" s="101"/>
      <c r="R625" s="125"/>
    </row>
    <row r="626" spans="2:18" x14ac:dyDescent="0.25">
      <c r="B626" s="98" t="s">
        <v>68</v>
      </c>
      <c r="C626" s="99" t="s">
        <v>179</v>
      </c>
      <c r="D626" s="100" t="s">
        <v>69</v>
      </c>
      <c r="E626" s="99" t="s">
        <v>70</v>
      </c>
      <c r="F626" s="212">
        <v>44034.617731481485</v>
      </c>
      <c r="G626" s="212">
        <v>44585</v>
      </c>
      <c r="H626" s="100" t="s">
        <v>158</v>
      </c>
      <c r="I626" s="121">
        <v>106566.71</v>
      </c>
      <c r="J626" s="122">
        <v>100000</v>
      </c>
      <c r="K626" s="121">
        <v>100851.96078035291</v>
      </c>
      <c r="L626" s="122">
        <v>106566.71</v>
      </c>
      <c r="M626" s="113">
        <v>0.94637397345100005</v>
      </c>
      <c r="N626" s="123">
        <v>4.3969942916000004</v>
      </c>
      <c r="O626" s="99" t="s">
        <v>71</v>
      </c>
      <c r="P626" s="124">
        <v>0.20862604539999999</v>
      </c>
      <c r="Q626" s="101"/>
      <c r="R626" s="125"/>
    </row>
    <row r="627" spans="2:18" x14ac:dyDescent="0.25">
      <c r="B627" s="98" t="s">
        <v>68</v>
      </c>
      <c r="C627" s="99" t="s">
        <v>179</v>
      </c>
      <c r="D627" s="100" t="s">
        <v>69</v>
      </c>
      <c r="E627" s="99" t="s">
        <v>70</v>
      </c>
      <c r="F627" s="212">
        <v>44228.461273148147</v>
      </c>
      <c r="G627" s="212">
        <v>44939</v>
      </c>
      <c r="H627" s="100" t="s">
        <v>158</v>
      </c>
      <c r="I627" s="121">
        <v>107300</v>
      </c>
      <c r="J627" s="122">
        <v>100189.28</v>
      </c>
      <c r="K627" s="121">
        <v>100769.425470553</v>
      </c>
      <c r="L627" s="122">
        <v>107300</v>
      </c>
      <c r="M627" s="113">
        <v>0.93913723644500002</v>
      </c>
      <c r="N627" s="123">
        <v>3.7002619751000001</v>
      </c>
      <c r="O627" s="99" t="s">
        <v>71</v>
      </c>
      <c r="P627" s="124">
        <v>0.20845530979999999</v>
      </c>
      <c r="Q627" s="101"/>
      <c r="R627" s="125"/>
    </row>
    <row r="628" spans="2:18" x14ac:dyDescent="0.25">
      <c r="B628" s="98" t="s">
        <v>68</v>
      </c>
      <c r="C628" s="99" t="s">
        <v>179</v>
      </c>
      <c r="D628" s="100" t="s">
        <v>69</v>
      </c>
      <c r="E628" s="99" t="s">
        <v>70</v>
      </c>
      <c r="F628" s="212">
        <v>44208.608043981483</v>
      </c>
      <c r="G628" s="212">
        <v>44928</v>
      </c>
      <c r="H628" s="100" t="s">
        <v>158</v>
      </c>
      <c r="I628" s="121">
        <v>107210</v>
      </c>
      <c r="J628" s="122">
        <v>100009.96</v>
      </c>
      <c r="K628" s="121">
        <v>100789.56553119161</v>
      </c>
      <c r="L628" s="122">
        <v>107210</v>
      </c>
      <c r="M628" s="113">
        <v>0.94011347384800004</v>
      </c>
      <c r="N628" s="123">
        <v>3.7004703006000002</v>
      </c>
      <c r="O628" s="99" t="s">
        <v>71</v>
      </c>
      <c r="P628" s="124">
        <v>0.2084969723</v>
      </c>
      <c r="Q628" s="101"/>
      <c r="R628" s="125"/>
    </row>
    <row r="629" spans="2:18" x14ac:dyDescent="0.25">
      <c r="B629" s="98" t="s">
        <v>68</v>
      </c>
      <c r="C629" s="99" t="s">
        <v>179</v>
      </c>
      <c r="D629" s="100" t="s">
        <v>69</v>
      </c>
      <c r="E629" s="99" t="s">
        <v>70</v>
      </c>
      <c r="F629" s="212">
        <v>44098.658750000002</v>
      </c>
      <c r="G629" s="212">
        <v>44648</v>
      </c>
      <c r="H629" s="100" t="s">
        <v>158</v>
      </c>
      <c r="I629" s="121">
        <v>105726.03</v>
      </c>
      <c r="J629" s="122">
        <v>100000</v>
      </c>
      <c r="K629" s="121">
        <v>100082.21379001399</v>
      </c>
      <c r="L629" s="122">
        <v>105726.03</v>
      </c>
      <c r="M629" s="113">
        <v>0.94661847976299995</v>
      </c>
      <c r="N629" s="123">
        <v>3.8359285112000001</v>
      </c>
      <c r="O629" s="99" t="s">
        <v>71</v>
      </c>
      <c r="P629" s="124">
        <v>0.20703371870000001</v>
      </c>
      <c r="Q629" s="101"/>
      <c r="R629" s="125"/>
    </row>
    <row r="630" spans="2:18" x14ac:dyDescent="0.25">
      <c r="B630" s="98" t="s">
        <v>68</v>
      </c>
      <c r="C630" s="99" t="s">
        <v>179</v>
      </c>
      <c r="D630" s="100" t="s">
        <v>69</v>
      </c>
      <c r="E630" s="99" t="s">
        <v>70</v>
      </c>
      <c r="F630" s="212">
        <v>43971.644652777781</v>
      </c>
      <c r="G630" s="212">
        <v>44361</v>
      </c>
      <c r="H630" s="100" t="s">
        <v>158</v>
      </c>
      <c r="I630" s="121">
        <v>585109.6</v>
      </c>
      <c r="J630" s="122">
        <v>555714.87</v>
      </c>
      <c r="K630" s="121">
        <v>552243.52972597117</v>
      </c>
      <c r="L630" s="122">
        <v>585109.6</v>
      </c>
      <c r="M630" s="113">
        <v>0.94382920691399996</v>
      </c>
      <c r="N630" s="123">
        <v>5.0945332670000001</v>
      </c>
      <c r="O630" s="99" t="s">
        <v>71</v>
      </c>
      <c r="P630" s="124">
        <v>1.1423911125999999</v>
      </c>
      <c r="Q630" s="101"/>
      <c r="R630" s="125"/>
    </row>
    <row r="631" spans="2:18" x14ac:dyDescent="0.25">
      <c r="B631" s="98" t="s">
        <v>68</v>
      </c>
      <c r="C631" s="99" t="s">
        <v>179</v>
      </c>
      <c r="D631" s="100" t="s">
        <v>69</v>
      </c>
      <c r="E631" s="99" t="s">
        <v>70</v>
      </c>
      <c r="F631" s="212">
        <v>44078.642685185187</v>
      </c>
      <c r="G631" s="212">
        <v>44798</v>
      </c>
      <c r="H631" s="100" t="s">
        <v>158</v>
      </c>
      <c r="I631" s="121">
        <v>107693.15</v>
      </c>
      <c r="J631" s="122">
        <v>100000.01</v>
      </c>
      <c r="K631" s="121">
        <v>100296.771497441</v>
      </c>
      <c r="L631" s="122">
        <v>107693.15</v>
      </c>
      <c r="M631" s="113">
        <v>0.931319879653</v>
      </c>
      <c r="N631" s="123">
        <v>3.9385487025999999</v>
      </c>
      <c r="O631" s="99" t="s">
        <v>71</v>
      </c>
      <c r="P631" s="124">
        <v>0.2074775606</v>
      </c>
      <c r="Q631" s="101"/>
      <c r="R631" s="125"/>
    </row>
    <row r="632" spans="2:18" x14ac:dyDescent="0.25">
      <c r="B632" s="98" t="s">
        <v>68</v>
      </c>
      <c r="C632" s="99" t="s">
        <v>179</v>
      </c>
      <c r="D632" s="100" t="s">
        <v>69</v>
      </c>
      <c r="E632" s="99" t="s">
        <v>70</v>
      </c>
      <c r="F632" s="212">
        <v>44034.614652777775</v>
      </c>
      <c r="G632" s="212">
        <v>44585</v>
      </c>
      <c r="H632" s="100" t="s">
        <v>158</v>
      </c>
      <c r="I632" s="121">
        <v>106566.71</v>
      </c>
      <c r="J632" s="122">
        <v>100000</v>
      </c>
      <c r="K632" s="121">
        <v>100851.96078035291</v>
      </c>
      <c r="L632" s="122">
        <v>106566.71</v>
      </c>
      <c r="M632" s="113">
        <v>0.94637397345100005</v>
      </c>
      <c r="N632" s="123">
        <v>4.3969942916000004</v>
      </c>
      <c r="O632" s="99" t="s">
        <v>71</v>
      </c>
      <c r="P632" s="124">
        <v>0.20862604539999999</v>
      </c>
      <c r="Q632" s="101"/>
      <c r="R632" s="125"/>
    </row>
    <row r="633" spans="2:18" x14ac:dyDescent="0.25">
      <c r="B633" s="98" t="s">
        <v>68</v>
      </c>
      <c r="C633" s="99" t="s">
        <v>179</v>
      </c>
      <c r="D633" s="100" t="s">
        <v>69</v>
      </c>
      <c r="E633" s="99" t="s">
        <v>70</v>
      </c>
      <c r="F633" s="212">
        <v>44210.549976851849</v>
      </c>
      <c r="G633" s="212">
        <v>44939</v>
      </c>
      <c r="H633" s="100" t="s">
        <v>158</v>
      </c>
      <c r="I633" s="121">
        <v>107300</v>
      </c>
      <c r="J633" s="122">
        <v>100009.96</v>
      </c>
      <c r="K633" s="121">
        <v>100769.45410527319</v>
      </c>
      <c r="L633" s="122">
        <v>107300</v>
      </c>
      <c r="M633" s="113">
        <v>0.93913750331099999</v>
      </c>
      <c r="N633" s="123">
        <v>3.700244911</v>
      </c>
      <c r="O633" s="99" t="s">
        <v>71</v>
      </c>
      <c r="P633" s="124">
        <v>0.208455369</v>
      </c>
      <c r="Q633" s="101"/>
      <c r="R633" s="125"/>
    </row>
    <row r="634" spans="2:18" x14ac:dyDescent="0.25">
      <c r="B634" s="98" t="s">
        <v>68</v>
      </c>
      <c r="C634" s="99" t="s">
        <v>179</v>
      </c>
      <c r="D634" s="100" t="s">
        <v>69</v>
      </c>
      <c r="E634" s="99" t="s">
        <v>70</v>
      </c>
      <c r="F634" s="212">
        <v>44208.606840277775</v>
      </c>
      <c r="G634" s="212">
        <v>44928</v>
      </c>
      <c r="H634" s="100" t="s">
        <v>158</v>
      </c>
      <c r="I634" s="121">
        <v>107210</v>
      </c>
      <c r="J634" s="122">
        <v>100009.96</v>
      </c>
      <c r="K634" s="121">
        <v>100789.56553119161</v>
      </c>
      <c r="L634" s="122">
        <v>107210</v>
      </c>
      <c r="M634" s="113">
        <v>0.94011347384800004</v>
      </c>
      <c r="N634" s="123">
        <v>3.7004703006000002</v>
      </c>
      <c r="O634" s="99" t="s">
        <v>71</v>
      </c>
      <c r="P634" s="124">
        <v>0.2084969723</v>
      </c>
      <c r="Q634" s="101"/>
      <c r="R634" s="125"/>
    </row>
    <row r="635" spans="2:18" x14ac:dyDescent="0.25">
      <c r="B635" s="98" t="s">
        <v>68</v>
      </c>
      <c r="C635" s="99" t="s">
        <v>179</v>
      </c>
      <c r="D635" s="100" t="s">
        <v>69</v>
      </c>
      <c r="E635" s="99" t="s">
        <v>70</v>
      </c>
      <c r="F635" s="212">
        <v>44021.637106481481</v>
      </c>
      <c r="G635" s="212">
        <v>44571</v>
      </c>
      <c r="H635" s="100" t="s">
        <v>158</v>
      </c>
      <c r="I635" s="121">
        <v>106793.15</v>
      </c>
      <c r="J635" s="122">
        <v>100012.19</v>
      </c>
      <c r="K635" s="121">
        <v>101053.4545097134</v>
      </c>
      <c r="L635" s="122">
        <v>106793.15</v>
      </c>
      <c r="M635" s="113">
        <v>0.946254085676</v>
      </c>
      <c r="N635" s="123">
        <v>4.5502938394000001</v>
      </c>
      <c r="O635" s="99" t="s">
        <v>71</v>
      </c>
      <c r="P635" s="124">
        <v>0.20904286259999999</v>
      </c>
      <c r="Q635" s="101"/>
      <c r="R635" s="125"/>
    </row>
    <row r="636" spans="2:18" x14ac:dyDescent="0.25">
      <c r="B636" s="98" t="s">
        <v>68</v>
      </c>
      <c r="C636" s="99" t="s">
        <v>179</v>
      </c>
      <c r="D636" s="100" t="s">
        <v>69</v>
      </c>
      <c r="E636" s="99" t="s">
        <v>70</v>
      </c>
      <c r="F636" s="212">
        <v>44078.644861111112</v>
      </c>
      <c r="G636" s="212">
        <v>44433</v>
      </c>
      <c r="H636" s="100" t="s">
        <v>158</v>
      </c>
      <c r="I636" s="121">
        <v>107693.15</v>
      </c>
      <c r="J636" s="122">
        <v>100000.01</v>
      </c>
      <c r="K636" s="121">
        <v>100296.771497441</v>
      </c>
      <c r="L636" s="122">
        <v>107693.15</v>
      </c>
      <c r="M636" s="113">
        <v>0.931319879653</v>
      </c>
      <c r="N636" s="123">
        <v>3.9385487025999999</v>
      </c>
      <c r="O636" s="99" t="s">
        <v>71</v>
      </c>
      <c r="P636" s="124">
        <v>0.2074775606</v>
      </c>
      <c r="Q636" s="101"/>
      <c r="R636" s="125"/>
    </row>
    <row r="637" spans="2:18" x14ac:dyDescent="0.25">
      <c r="B637" s="98" t="s">
        <v>68</v>
      </c>
      <c r="C637" s="99" t="s">
        <v>179</v>
      </c>
      <c r="D637" s="100" t="s">
        <v>69</v>
      </c>
      <c r="E637" s="99" t="s">
        <v>70</v>
      </c>
      <c r="F637" s="212">
        <v>43761.669861111113</v>
      </c>
      <c r="G637" s="212">
        <v>44312</v>
      </c>
      <c r="H637" s="100" t="s">
        <v>158</v>
      </c>
      <c r="I637" s="121">
        <v>107170.55</v>
      </c>
      <c r="J637" s="122">
        <v>100000</v>
      </c>
      <c r="K637" s="121">
        <v>100974.1847148345</v>
      </c>
      <c r="L637" s="122">
        <v>107170.55</v>
      </c>
      <c r="M637" s="113">
        <v>0.94218220131200003</v>
      </c>
      <c r="N637" s="123">
        <v>4.8350444278999998</v>
      </c>
      <c r="O637" s="99" t="s">
        <v>71</v>
      </c>
      <c r="P637" s="124">
        <v>0.20887888230000001</v>
      </c>
      <c r="Q637" s="101"/>
      <c r="R637" s="125"/>
    </row>
    <row r="638" spans="2:18" x14ac:dyDescent="0.25">
      <c r="B638" s="98" t="s">
        <v>68</v>
      </c>
      <c r="C638" s="99" t="s">
        <v>179</v>
      </c>
      <c r="D638" s="100" t="s">
        <v>69</v>
      </c>
      <c r="E638" s="99" t="s">
        <v>70</v>
      </c>
      <c r="F638" s="212">
        <v>44035.710949074077</v>
      </c>
      <c r="G638" s="212">
        <v>44585</v>
      </c>
      <c r="H638" s="100" t="s">
        <v>158</v>
      </c>
      <c r="I638" s="121">
        <v>106554.79</v>
      </c>
      <c r="J638" s="122">
        <v>100000</v>
      </c>
      <c r="K638" s="121">
        <v>100840.1287765532</v>
      </c>
      <c r="L638" s="122">
        <v>106554.79</v>
      </c>
      <c r="M638" s="113">
        <v>0.94636880028199999</v>
      </c>
      <c r="N638" s="123">
        <v>4.3970783003999996</v>
      </c>
      <c r="O638" s="99" t="s">
        <v>71</v>
      </c>
      <c r="P638" s="124">
        <v>0.2086015692</v>
      </c>
      <c r="Q638" s="101"/>
      <c r="R638" s="125"/>
    </row>
    <row r="639" spans="2:18" x14ac:dyDescent="0.25">
      <c r="B639" s="98" t="s">
        <v>68</v>
      </c>
      <c r="C639" s="99" t="s">
        <v>179</v>
      </c>
      <c r="D639" s="100" t="s">
        <v>69</v>
      </c>
      <c r="E639" s="99" t="s">
        <v>70</v>
      </c>
      <c r="F639" s="212">
        <v>44210.548877314817</v>
      </c>
      <c r="G639" s="212">
        <v>44939</v>
      </c>
      <c r="H639" s="100" t="s">
        <v>158</v>
      </c>
      <c r="I639" s="121">
        <v>107300</v>
      </c>
      <c r="J639" s="122">
        <v>100009.96</v>
      </c>
      <c r="K639" s="121">
        <v>100769.45410527319</v>
      </c>
      <c r="L639" s="122">
        <v>107300</v>
      </c>
      <c r="M639" s="113">
        <v>0.93913750331099999</v>
      </c>
      <c r="N639" s="123">
        <v>3.700244911</v>
      </c>
      <c r="O639" s="99" t="s">
        <v>71</v>
      </c>
      <c r="P639" s="124">
        <v>0.208455369</v>
      </c>
      <c r="Q639" s="101"/>
      <c r="R639" s="125"/>
    </row>
    <row r="640" spans="2:18" x14ac:dyDescent="0.25">
      <c r="B640" s="98" t="s">
        <v>68</v>
      </c>
      <c r="C640" s="99" t="s">
        <v>179</v>
      </c>
      <c r="D640" s="100" t="s">
        <v>69</v>
      </c>
      <c r="E640" s="99" t="s">
        <v>70</v>
      </c>
      <c r="F640" s="212">
        <v>44098.65902777778</v>
      </c>
      <c r="G640" s="212">
        <v>44648</v>
      </c>
      <c r="H640" s="100" t="s">
        <v>158</v>
      </c>
      <c r="I640" s="121">
        <v>105726.03</v>
      </c>
      <c r="J640" s="122">
        <v>100000</v>
      </c>
      <c r="K640" s="121">
        <v>100082.21379001399</v>
      </c>
      <c r="L640" s="122">
        <v>105726.03</v>
      </c>
      <c r="M640" s="113">
        <v>0.94661847976299995</v>
      </c>
      <c r="N640" s="123">
        <v>3.8359285112000001</v>
      </c>
      <c r="O640" s="99" t="s">
        <v>71</v>
      </c>
      <c r="P640" s="124">
        <v>0.20703371870000001</v>
      </c>
      <c r="Q640" s="101"/>
      <c r="R640" s="125"/>
    </row>
    <row r="641" spans="2:18" x14ac:dyDescent="0.25">
      <c r="B641" s="98" t="s">
        <v>68</v>
      </c>
      <c r="C641" s="99" t="s">
        <v>179</v>
      </c>
      <c r="D641" s="100" t="s">
        <v>69</v>
      </c>
      <c r="E641" s="99" t="s">
        <v>70</v>
      </c>
      <c r="F641" s="212">
        <v>44013.578148148146</v>
      </c>
      <c r="G641" s="212">
        <v>44564</v>
      </c>
      <c r="H641" s="100" t="s">
        <v>158</v>
      </c>
      <c r="I641" s="121">
        <v>106793.15</v>
      </c>
      <c r="J641" s="122">
        <v>100000</v>
      </c>
      <c r="K641" s="121">
        <v>100024.1760966861</v>
      </c>
      <c r="L641" s="122">
        <v>106793.15</v>
      </c>
      <c r="M641" s="113">
        <v>0.93661602918099995</v>
      </c>
      <c r="N641" s="123">
        <v>4.5763005907999998</v>
      </c>
      <c r="O641" s="99" t="s">
        <v>71</v>
      </c>
      <c r="P641" s="124">
        <v>0.20691365980000001</v>
      </c>
      <c r="Q641" s="101"/>
      <c r="R641" s="125"/>
    </row>
    <row r="642" spans="2:18" x14ac:dyDescent="0.25">
      <c r="B642" s="98" t="s">
        <v>68</v>
      </c>
      <c r="C642" s="99" t="s">
        <v>179</v>
      </c>
      <c r="D642" s="100" t="s">
        <v>69</v>
      </c>
      <c r="E642" s="99" t="s">
        <v>70</v>
      </c>
      <c r="F642" s="212">
        <v>44078.64303240741</v>
      </c>
      <c r="G642" s="212">
        <v>44798</v>
      </c>
      <c r="H642" s="100" t="s">
        <v>158</v>
      </c>
      <c r="I642" s="121">
        <v>107693.15</v>
      </c>
      <c r="J642" s="122">
        <v>100000.01</v>
      </c>
      <c r="K642" s="121">
        <v>100296.771497441</v>
      </c>
      <c r="L642" s="122">
        <v>107693.15</v>
      </c>
      <c r="M642" s="113">
        <v>0.931319879653</v>
      </c>
      <c r="N642" s="123">
        <v>3.9385487025999999</v>
      </c>
      <c r="O642" s="99" t="s">
        <v>71</v>
      </c>
      <c r="P642" s="124">
        <v>0.2074775606</v>
      </c>
      <c r="Q642" s="101"/>
      <c r="R642" s="125"/>
    </row>
    <row r="643" spans="2:18" x14ac:dyDescent="0.25">
      <c r="B643" s="98" t="s">
        <v>68</v>
      </c>
      <c r="C643" s="99" t="s">
        <v>179</v>
      </c>
      <c r="D643" s="100" t="s">
        <v>69</v>
      </c>
      <c r="E643" s="99" t="s">
        <v>70</v>
      </c>
      <c r="F643" s="212">
        <v>44034.616053240738</v>
      </c>
      <c r="G643" s="212">
        <v>44585</v>
      </c>
      <c r="H643" s="100" t="s">
        <v>158</v>
      </c>
      <c r="I643" s="121">
        <v>106566.71</v>
      </c>
      <c r="J643" s="122">
        <v>100000</v>
      </c>
      <c r="K643" s="121">
        <v>100851.96078035291</v>
      </c>
      <c r="L643" s="122">
        <v>106566.71</v>
      </c>
      <c r="M643" s="113">
        <v>0.94637397345100005</v>
      </c>
      <c r="N643" s="123">
        <v>4.3969942916000004</v>
      </c>
      <c r="O643" s="99" t="s">
        <v>71</v>
      </c>
      <c r="P643" s="124">
        <v>0.20862604539999999</v>
      </c>
      <c r="Q643" s="101"/>
      <c r="R643" s="125"/>
    </row>
    <row r="644" spans="2:18" x14ac:dyDescent="0.25">
      <c r="B644" s="98" t="s">
        <v>68</v>
      </c>
      <c r="C644" s="99" t="s">
        <v>179</v>
      </c>
      <c r="D644" s="100" t="s">
        <v>69</v>
      </c>
      <c r="E644" s="99" t="s">
        <v>70</v>
      </c>
      <c r="F644" s="212">
        <v>44210.55027777778</v>
      </c>
      <c r="G644" s="212">
        <v>44939</v>
      </c>
      <c r="H644" s="100" t="s">
        <v>158</v>
      </c>
      <c r="I644" s="121">
        <v>107300</v>
      </c>
      <c r="J644" s="122">
        <v>100009.96</v>
      </c>
      <c r="K644" s="121">
        <v>100769.45410527319</v>
      </c>
      <c r="L644" s="122">
        <v>107300</v>
      </c>
      <c r="M644" s="113">
        <v>0.93913750331099999</v>
      </c>
      <c r="N644" s="123">
        <v>3.700244911</v>
      </c>
      <c r="O644" s="99" t="s">
        <v>71</v>
      </c>
      <c r="P644" s="124">
        <v>0.208455369</v>
      </c>
      <c r="Q644" s="101"/>
      <c r="R644" s="125"/>
    </row>
    <row r="645" spans="2:18" x14ac:dyDescent="0.25">
      <c r="B645" s="98" t="s">
        <v>68</v>
      </c>
      <c r="C645" s="99" t="s">
        <v>179</v>
      </c>
      <c r="D645" s="100" t="s">
        <v>69</v>
      </c>
      <c r="E645" s="99" t="s">
        <v>70</v>
      </c>
      <c r="F645" s="212">
        <v>44208.607210648152</v>
      </c>
      <c r="G645" s="212">
        <v>44928</v>
      </c>
      <c r="H645" s="100" t="s">
        <v>158</v>
      </c>
      <c r="I645" s="121">
        <v>107210</v>
      </c>
      <c r="J645" s="122">
        <v>100009.96</v>
      </c>
      <c r="K645" s="121">
        <v>100789.56553119161</v>
      </c>
      <c r="L645" s="122">
        <v>107210</v>
      </c>
      <c r="M645" s="113">
        <v>0.94011347384800004</v>
      </c>
      <c r="N645" s="123">
        <v>3.7004703006000002</v>
      </c>
      <c r="O645" s="99" t="s">
        <v>71</v>
      </c>
      <c r="P645" s="124">
        <v>0.2084969723</v>
      </c>
      <c r="Q645" s="101"/>
      <c r="R645" s="125"/>
    </row>
    <row r="646" spans="2:18" x14ac:dyDescent="0.25">
      <c r="B646" s="98" t="s">
        <v>68</v>
      </c>
      <c r="C646" s="99" t="s">
        <v>179</v>
      </c>
      <c r="D646" s="100" t="s">
        <v>69</v>
      </c>
      <c r="E646" s="99" t="s">
        <v>70</v>
      </c>
      <c r="F646" s="212">
        <v>44021.637627314813</v>
      </c>
      <c r="G646" s="212">
        <v>44571</v>
      </c>
      <c r="H646" s="100" t="s">
        <v>158</v>
      </c>
      <c r="I646" s="121">
        <v>106793.15</v>
      </c>
      <c r="J646" s="122">
        <v>100012.19</v>
      </c>
      <c r="K646" s="121">
        <v>101053.4545097134</v>
      </c>
      <c r="L646" s="122">
        <v>106793.15</v>
      </c>
      <c r="M646" s="113">
        <v>0.946254085676</v>
      </c>
      <c r="N646" s="123">
        <v>4.5502938394000001</v>
      </c>
      <c r="O646" s="99" t="s">
        <v>71</v>
      </c>
      <c r="P646" s="124">
        <v>0.20904286259999999</v>
      </c>
      <c r="Q646" s="101"/>
      <c r="R646" s="125"/>
    </row>
    <row r="647" spans="2:18" x14ac:dyDescent="0.25">
      <c r="B647" s="98" t="s">
        <v>68</v>
      </c>
      <c r="C647" s="99" t="s">
        <v>179</v>
      </c>
      <c r="D647" s="100" t="s">
        <v>69</v>
      </c>
      <c r="E647" s="99" t="s">
        <v>70</v>
      </c>
      <c r="F647" s="212">
        <v>44098.658125000002</v>
      </c>
      <c r="G647" s="212">
        <v>44648</v>
      </c>
      <c r="H647" s="100" t="s">
        <v>158</v>
      </c>
      <c r="I647" s="121">
        <v>105726.03</v>
      </c>
      <c r="J647" s="122">
        <v>100000</v>
      </c>
      <c r="K647" s="121">
        <v>100082.21379001399</v>
      </c>
      <c r="L647" s="122">
        <v>105726.03</v>
      </c>
      <c r="M647" s="113">
        <v>0.94661847976299995</v>
      </c>
      <c r="N647" s="123">
        <v>3.8359285112000001</v>
      </c>
      <c r="O647" s="99" t="s">
        <v>71</v>
      </c>
      <c r="P647" s="124">
        <v>0.20703371870000001</v>
      </c>
      <c r="Q647" s="101"/>
      <c r="R647" s="125"/>
    </row>
    <row r="648" spans="2:18" x14ac:dyDescent="0.25">
      <c r="B648" s="98" t="s">
        <v>68</v>
      </c>
      <c r="C648" s="99" t="s">
        <v>179</v>
      </c>
      <c r="D648" s="100" t="s">
        <v>69</v>
      </c>
      <c r="E648" s="99" t="s">
        <v>70</v>
      </c>
      <c r="F648" s="212">
        <v>43761.670428240737</v>
      </c>
      <c r="G648" s="212">
        <v>44312</v>
      </c>
      <c r="H648" s="100" t="s">
        <v>158</v>
      </c>
      <c r="I648" s="121">
        <v>107170.55</v>
      </c>
      <c r="J648" s="122">
        <v>100000</v>
      </c>
      <c r="K648" s="121">
        <v>100974.1847148345</v>
      </c>
      <c r="L648" s="122">
        <v>107170.55</v>
      </c>
      <c r="M648" s="113">
        <v>0.94218220131200003</v>
      </c>
      <c r="N648" s="123">
        <v>4.8350444278999998</v>
      </c>
      <c r="O648" s="99" t="s">
        <v>71</v>
      </c>
      <c r="P648" s="124">
        <v>0.20887888230000001</v>
      </c>
      <c r="Q648" s="101"/>
      <c r="R648" s="125"/>
    </row>
    <row r="649" spans="2:18" x14ac:dyDescent="0.25">
      <c r="B649" s="98" t="s">
        <v>68</v>
      </c>
      <c r="C649" s="99" t="s">
        <v>179</v>
      </c>
      <c r="D649" s="100" t="s">
        <v>69</v>
      </c>
      <c r="E649" s="99" t="s">
        <v>70</v>
      </c>
      <c r="F649" s="212">
        <v>44043.615717592591</v>
      </c>
      <c r="G649" s="212">
        <v>44593</v>
      </c>
      <c r="H649" s="100" t="s">
        <v>158</v>
      </c>
      <c r="I649" s="121">
        <v>106554.79</v>
      </c>
      <c r="J649" s="122">
        <v>100000</v>
      </c>
      <c r="K649" s="121">
        <v>100745.0614346457</v>
      </c>
      <c r="L649" s="122">
        <v>106554.79</v>
      </c>
      <c r="M649" s="113">
        <v>0.94547660818099999</v>
      </c>
      <c r="N649" s="123">
        <v>4.3970718011000001</v>
      </c>
      <c r="O649" s="99" t="s">
        <v>71</v>
      </c>
      <c r="P649" s="124">
        <v>0.20840490950000001</v>
      </c>
      <c r="Q649" s="101"/>
      <c r="R649" s="125"/>
    </row>
    <row r="650" spans="2:18" x14ac:dyDescent="0.25">
      <c r="B650" s="98" t="s">
        <v>68</v>
      </c>
      <c r="C650" s="99" t="s">
        <v>179</v>
      </c>
      <c r="D650" s="100" t="s">
        <v>69</v>
      </c>
      <c r="E650" s="99" t="s">
        <v>70</v>
      </c>
      <c r="F650" s="212">
        <v>44210.54923611111</v>
      </c>
      <c r="G650" s="212">
        <v>44939</v>
      </c>
      <c r="H650" s="100" t="s">
        <v>158</v>
      </c>
      <c r="I650" s="121">
        <v>107300</v>
      </c>
      <c r="J650" s="122">
        <v>100009.96</v>
      </c>
      <c r="K650" s="121">
        <v>100769.45410527319</v>
      </c>
      <c r="L650" s="122">
        <v>107300</v>
      </c>
      <c r="M650" s="113">
        <v>0.93913750331099999</v>
      </c>
      <c r="N650" s="123">
        <v>3.700244911</v>
      </c>
      <c r="O650" s="99" t="s">
        <v>71</v>
      </c>
      <c r="P650" s="124">
        <v>0.208455369</v>
      </c>
      <c r="Q650" s="101"/>
      <c r="R650" s="125"/>
    </row>
    <row r="651" spans="2:18" x14ac:dyDescent="0.25">
      <c r="B651" s="98" t="s">
        <v>68</v>
      </c>
      <c r="C651" s="99" t="s">
        <v>179</v>
      </c>
      <c r="D651" s="100" t="s">
        <v>69</v>
      </c>
      <c r="E651" s="99" t="s">
        <v>70</v>
      </c>
      <c r="F651" s="212">
        <v>44098.659502314818</v>
      </c>
      <c r="G651" s="212">
        <v>44648</v>
      </c>
      <c r="H651" s="100" t="s">
        <v>158</v>
      </c>
      <c r="I651" s="121">
        <v>105726.03</v>
      </c>
      <c r="J651" s="122">
        <v>100000</v>
      </c>
      <c r="K651" s="121">
        <v>100082.21379001399</v>
      </c>
      <c r="L651" s="122">
        <v>105726.03</v>
      </c>
      <c r="M651" s="113">
        <v>0.94661847976299995</v>
      </c>
      <c r="N651" s="123">
        <v>3.8359285112000001</v>
      </c>
      <c r="O651" s="99" t="s">
        <v>71</v>
      </c>
      <c r="P651" s="124">
        <v>0.20703371870000001</v>
      </c>
      <c r="Q651" s="101"/>
      <c r="R651" s="125"/>
    </row>
    <row r="652" spans="2:18" x14ac:dyDescent="0.25">
      <c r="B652" s="98" t="s">
        <v>68</v>
      </c>
      <c r="C652" s="99" t="s">
        <v>179</v>
      </c>
      <c r="D652" s="100" t="s">
        <v>69</v>
      </c>
      <c r="E652" s="99" t="s">
        <v>70</v>
      </c>
      <c r="F652" s="212">
        <v>44013.578564814816</v>
      </c>
      <c r="G652" s="212">
        <v>44564</v>
      </c>
      <c r="H652" s="100" t="s">
        <v>158</v>
      </c>
      <c r="I652" s="121">
        <v>106793.15</v>
      </c>
      <c r="J652" s="122">
        <v>100000</v>
      </c>
      <c r="K652" s="121">
        <v>100024.1760966861</v>
      </c>
      <c r="L652" s="122">
        <v>106793.15</v>
      </c>
      <c r="M652" s="113">
        <v>0.93661602918099995</v>
      </c>
      <c r="N652" s="123">
        <v>4.5763005907999998</v>
      </c>
      <c r="O652" s="99" t="s">
        <v>71</v>
      </c>
      <c r="P652" s="124">
        <v>0.20691365980000001</v>
      </c>
      <c r="Q652" s="101"/>
      <c r="R652" s="125"/>
    </row>
    <row r="653" spans="2:18" x14ac:dyDescent="0.25">
      <c r="B653" s="98" t="s">
        <v>68</v>
      </c>
      <c r="C653" s="99" t="s">
        <v>179</v>
      </c>
      <c r="D653" s="100" t="s">
        <v>69</v>
      </c>
      <c r="E653" s="99" t="s">
        <v>70</v>
      </c>
      <c r="F653" s="212">
        <v>44078.644328703704</v>
      </c>
      <c r="G653" s="212">
        <v>44798</v>
      </c>
      <c r="H653" s="100" t="s">
        <v>158</v>
      </c>
      <c r="I653" s="121">
        <v>107693.15</v>
      </c>
      <c r="J653" s="122">
        <v>100000.01</v>
      </c>
      <c r="K653" s="121">
        <v>100296.771497441</v>
      </c>
      <c r="L653" s="122">
        <v>107693.15</v>
      </c>
      <c r="M653" s="113">
        <v>0.931319879653</v>
      </c>
      <c r="N653" s="123">
        <v>3.9385487025999999</v>
      </c>
      <c r="O653" s="99" t="s">
        <v>71</v>
      </c>
      <c r="P653" s="124">
        <v>0.2074775606</v>
      </c>
      <c r="Q653" s="101"/>
      <c r="R653" s="125"/>
    </row>
    <row r="654" spans="2:18" x14ac:dyDescent="0.25">
      <c r="B654" s="98" t="s">
        <v>68</v>
      </c>
      <c r="C654" s="99" t="s">
        <v>179</v>
      </c>
      <c r="D654" s="100" t="s">
        <v>69</v>
      </c>
      <c r="E654" s="99" t="s">
        <v>70</v>
      </c>
      <c r="F654" s="212">
        <v>44034.616493055553</v>
      </c>
      <c r="G654" s="212">
        <v>44585</v>
      </c>
      <c r="H654" s="100" t="s">
        <v>158</v>
      </c>
      <c r="I654" s="121">
        <v>106566.71</v>
      </c>
      <c r="J654" s="122">
        <v>100000</v>
      </c>
      <c r="K654" s="121">
        <v>100851.96078035291</v>
      </c>
      <c r="L654" s="122">
        <v>106566.71</v>
      </c>
      <c r="M654" s="113">
        <v>0.94637397345100005</v>
      </c>
      <c r="N654" s="123">
        <v>4.3969942916000004</v>
      </c>
      <c r="O654" s="99" t="s">
        <v>71</v>
      </c>
      <c r="P654" s="124">
        <v>0.20862604539999999</v>
      </c>
      <c r="Q654" s="101"/>
      <c r="R654" s="125"/>
    </row>
    <row r="655" spans="2:18" x14ac:dyDescent="0.25">
      <c r="B655" s="98" t="s">
        <v>68</v>
      </c>
      <c r="C655" s="99" t="s">
        <v>179</v>
      </c>
      <c r="D655" s="100" t="s">
        <v>69</v>
      </c>
      <c r="E655" s="99" t="s">
        <v>70</v>
      </c>
      <c r="F655" s="212">
        <v>44228.458761574075</v>
      </c>
      <c r="G655" s="212">
        <v>44939</v>
      </c>
      <c r="H655" s="100" t="s">
        <v>158</v>
      </c>
      <c r="I655" s="121">
        <v>53650</v>
      </c>
      <c r="J655" s="122">
        <v>50094.67</v>
      </c>
      <c r="K655" s="121">
        <v>50384.727052636597</v>
      </c>
      <c r="L655" s="122">
        <v>53650</v>
      </c>
      <c r="M655" s="113">
        <v>0.93913750331099999</v>
      </c>
      <c r="N655" s="123">
        <v>3.700244911</v>
      </c>
      <c r="O655" s="99" t="s">
        <v>71</v>
      </c>
      <c r="P655" s="124">
        <v>0.1042276845</v>
      </c>
      <c r="Q655" s="101"/>
      <c r="R655" s="125"/>
    </row>
    <row r="656" spans="2:18" x14ac:dyDescent="0.25">
      <c r="B656" s="98" t="s">
        <v>68</v>
      </c>
      <c r="C656" s="99" t="s">
        <v>179</v>
      </c>
      <c r="D656" s="100" t="s">
        <v>69</v>
      </c>
      <c r="E656" s="99" t="s">
        <v>70</v>
      </c>
      <c r="F656" s="212">
        <v>44208.607488425929</v>
      </c>
      <c r="G656" s="212">
        <v>44928</v>
      </c>
      <c r="H656" s="100" t="s">
        <v>158</v>
      </c>
      <c r="I656" s="121">
        <v>107210</v>
      </c>
      <c r="J656" s="122">
        <v>100009.96</v>
      </c>
      <c r="K656" s="121">
        <v>100789.56553119161</v>
      </c>
      <c r="L656" s="122">
        <v>107210</v>
      </c>
      <c r="M656" s="113">
        <v>0.94011347384800004</v>
      </c>
      <c r="N656" s="123">
        <v>3.7004703006000002</v>
      </c>
      <c r="O656" s="99" t="s">
        <v>71</v>
      </c>
      <c r="P656" s="124">
        <v>0.2084969723</v>
      </c>
      <c r="Q656" s="101"/>
      <c r="R656" s="125"/>
    </row>
    <row r="657" spans="2:18" x14ac:dyDescent="0.25">
      <c r="B657" s="98" t="s">
        <v>68</v>
      </c>
      <c r="C657" s="99" t="s">
        <v>179</v>
      </c>
      <c r="D657" s="100" t="s">
        <v>69</v>
      </c>
      <c r="E657" s="99" t="s">
        <v>70</v>
      </c>
      <c r="F657" s="212">
        <v>44034.614317129628</v>
      </c>
      <c r="G657" s="212">
        <v>44585</v>
      </c>
      <c r="H657" s="100" t="s">
        <v>158</v>
      </c>
      <c r="I657" s="121">
        <v>106566.71</v>
      </c>
      <c r="J657" s="122">
        <v>100000</v>
      </c>
      <c r="K657" s="121">
        <v>100851.96078035291</v>
      </c>
      <c r="L657" s="122">
        <v>106566.71</v>
      </c>
      <c r="M657" s="113">
        <v>0.94637397345100005</v>
      </c>
      <c r="N657" s="123">
        <v>4.3969942916000004</v>
      </c>
      <c r="O657" s="99" t="s">
        <v>71</v>
      </c>
      <c r="P657" s="124">
        <v>0.20862604539999999</v>
      </c>
      <c r="Q657" s="101"/>
      <c r="R657" s="125"/>
    </row>
    <row r="658" spans="2:18" x14ac:dyDescent="0.25">
      <c r="B658" s="98" t="s">
        <v>68</v>
      </c>
      <c r="C658" s="99" t="s">
        <v>179</v>
      </c>
      <c r="D658" s="100" t="s">
        <v>69</v>
      </c>
      <c r="E658" s="99" t="s">
        <v>70</v>
      </c>
      <c r="F658" s="212">
        <v>44098.658402777779</v>
      </c>
      <c r="G658" s="212">
        <v>44648</v>
      </c>
      <c r="H658" s="100" t="s">
        <v>158</v>
      </c>
      <c r="I658" s="121">
        <v>105726.03</v>
      </c>
      <c r="J658" s="122">
        <v>100000</v>
      </c>
      <c r="K658" s="121">
        <v>100082.21379001399</v>
      </c>
      <c r="L658" s="122">
        <v>105726.03</v>
      </c>
      <c r="M658" s="113">
        <v>0.94661847976299995</v>
      </c>
      <c r="N658" s="123">
        <v>3.8359285112000001</v>
      </c>
      <c r="O658" s="99" t="s">
        <v>71</v>
      </c>
      <c r="P658" s="124">
        <v>0.20703371870000001</v>
      </c>
      <c r="Q658" s="101"/>
      <c r="R658" s="125"/>
    </row>
    <row r="659" spans="2:18" x14ac:dyDescent="0.25">
      <c r="B659" s="102" t="s">
        <v>180</v>
      </c>
      <c r="C659" s="103"/>
      <c r="D659" s="103"/>
      <c r="E659" s="103"/>
      <c r="F659" s="103"/>
      <c r="G659" s="103"/>
      <c r="H659" s="100"/>
      <c r="I659" s="126">
        <v>4593667.7999999989</v>
      </c>
      <c r="J659" s="127">
        <v>4306135.0399999991</v>
      </c>
      <c r="K659" s="126">
        <v>4325770.1174288634</v>
      </c>
      <c r="L659" s="127">
        <v>4593667.7999999989</v>
      </c>
      <c r="M659" s="101"/>
      <c r="N659" s="128"/>
      <c r="O659" s="101"/>
      <c r="P659" s="129">
        <v>8.9484458787000012</v>
      </c>
      <c r="Q659" s="103"/>
      <c r="R659" s="130"/>
    </row>
    <row r="660" spans="2:18" x14ac:dyDescent="0.25">
      <c r="B660" s="98" t="s">
        <v>68</v>
      </c>
      <c r="C660" s="99" t="s">
        <v>79</v>
      </c>
      <c r="D660" s="100" t="s">
        <v>69</v>
      </c>
      <c r="E660" s="99" t="s">
        <v>70</v>
      </c>
      <c r="F660" s="212">
        <v>43970.689641203702</v>
      </c>
      <c r="G660" s="212">
        <v>44328</v>
      </c>
      <c r="H660" s="100" t="s">
        <v>158</v>
      </c>
      <c r="I660" s="121">
        <v>51967.13</v>
      </c>
      <c r="J660" s="122">
        <v>49891.3</v>
      </c>
      <c r="K660" s="121">
        <v>50248.743095539998</v>
      </c>
      <c r="L660" s="122">
        <v>51967.13</v>
      </c>
      <c r="M660" s="113">
        <v>0.96693319595600002</v>
      </c>
      <c r="N660" s="123">
        <v>4.3070966527000003</v>
      </c>
      <c r="O660" s="99" t="s">
        <v>71</v>
      </c>
      <c r="P660" s="124">
        <v>0.1039463831</v>
      </c>
      <c r="Q660" s="101"/>
      <c r="R660" s="125"/>
    </row>
    <row r="661" spans="2:18" x14ac:dyDescent="0.25">
      <c r="B661" s="98" t="s">
        <v>68</v>
      </c>
      <c r="C661" s="99" t="s">
        <v>79</v>
      </c>
      <c r="D661" s="100" t="s">
        <v>69</v>
      </c>
      <c r="E661" s="99" t="s">
        <v>70</v>
      </c>
      <c r="F661" s="212">
        <v>43756.390092592592</v>
      </c>
      <c r="G661" s="212">
        <v>44305</v>
      </c>
      <c r="H661" s="100" t="s">
        <v>158</v>
      </c>
      <c r="I661" s="121">
        <v>106189.32</v>
      </c>
      <c r="J661" s="122">
        <v>100022.34</v>
      </c>
      <c r="K661" s="121">
        <v>100920.01847397489</v>
      </c>
      <c r="L661" s="122">
        <v>106189.32</v>
      </c>
      <c r="M661" s="113">
        <v>0.95037823459100002</v>
      </c>
      <c r="N661" s="123">
        <v>4.1633116757000002</v>
      </c>
      <c r="O661" s="99" t="s">
        <v>71</v>
      </c>
      <c r="P661" s="124">
        <v>0.20876683200000001</v>
      </c>
      <c r="Q661" s="101"/>
      <c r="R661" s="125"/>
    </row>
    <row r="662" spans="2:18" x14ac:dyDescent="0.25">
      <c r="B662" s="98" t="s">
        <v>68</v>
      </c>
      <c r="C662" s="99" t="s">
        <v>79</v>
      </c>
      <c r="D662" s="100" t="s">
        <v>69</v>
      </c>
      <c r="E662" s="99" t="s">
        <v>70</v>
      </c>
      <c r="F662" s="212">
        <v>43761.651469907411</v>
      </c>
      <c r="G662" s="212">
        <v>44312</v>
      </c>
      <c r="H662" s="100" t="s">
        <v>158</v>
      </c>
      <c r="I662" s="121">
        <v>106200.55</v>
      </c>
      <c r="J662" s="122">
        <v>100011.17</v>
      </c>
      <c r="K662" s="121">
        <v>100852.3039629354</v>
      </c>
      <c r="L662" s="122">
        <v>106200.55</v>
      </c>
      <c r="M662" s="113">
        <v>0.94964012863299996</v>
      </c>
      <c r="N662" s="123">
        <v>4.1632552818999997</v>
      </c>
      <c r="O662" s="99" t="s">
        <v>71</v>
      </c>
      <c r="P662" s="124">
        <v>0.20862675529999999</v>
      </c>
      <c r="Q662" s="101"/>
      <c r="R662" s="125"/>
    </row>
    <row r="663" spans="2:18" x14ac:dyDescent="0.25">
      <c r="B663" s="98" t="s">
        <v>68</v>
      </c>
      <c r="C663" s="99" t="s">
        <v>79</v>
      </c>
      <c r="D663" s="100" t="s">
        <v>69</v>
      </c>
      <c r="E663" s="99" t="s">
        <v>70</v>
      </c>
      <c r="F663" s="212">
        <v>44062.605254629627</v>
      </c>
      <c r="G663" s="212">
        <v>44767</v>
      </c>
      <c r="H663" s="100" t="s">
        <v>158</v>
      </c>
      <c r="I663" s="121">
        <v>53950.73</v>
      </c>
      <c r="J663" s="122">
        <v>50000</v>
      </c>
      <c r="K663" s="121">
        <v>49944.987501740798</v>
      </c>
      <c r="L663" s="122">
        <v>53950.73</v>
      </c>
      <c r="M663" s="113">
        <v>0.92575183879300005</v>
      </c>
      <c r="N663" s="123">
        <v>4.1723350462999997</v>
      </c>
      <c r="O663" s="99" t="s">
        <v>71</v>
      </c>
      <c r="P663" s="124">
        <v>0.1033180232</v>
      </c>
      <c r="Q663" s="101"/>
      <c r="R663" s="125"/>
    </row>
    <row r="664" spans="2:18" x14ac:dyDescent="0.25">
      <c r="B664" s="98" t="s">
        <v>68</v>
      </c>
      <c r="C664" s="99" t="s">
        <v>79</v>
      </c>
      <c r="D664" s="100" t="s">
        <v>69</v>
      </c>
      <c r="E664" s="99" t="s">
        <v>70</v>
      </c>
      <c r="F664" s="212">
        <v>43756.390798611108</v>
      </c>
      <c r="G664" s="212">
        <v>44305</v>
      </c>
      <c r="H664" s="100" t="s">
        <v>158</v>
      </c>
      <c r="I664" s="121">
        <v>106189.32</v>
      </c>
      <c r="J664" s="122">
        <v>100022.34</v>
      </c>
      <c r="K664" s="121">
        <v>100920.01847397489</v>
      </c>
      <c r="L664" s="122">
        <v>106189.32</v>
      </c>
      <c r="M664" s="113">
        <v>0.95037823459100002</v>
      </c>
      <c r="N664" s="123">
        <v>4.1633116757000002</v>
      </c>
      <c r="O664" s="99" t="s">
        <v>71</v>
      </c>
      <c r="P664" s="124">
        <v>0.20876683200000001</v>
      </c>
      <c r="Q664" s="101"/>
      <c r="R664" s="125"/>
    </row>
    <row r="665" spans="2:18" x14ac:dyDescent="0.25">
      <c r="B665" s="98" t="s">
        <v>68</v>
      </c>
      <c r="C665" s="99" t="s">
        <v>79</v>
      </c>
      <c r="D665" s="100" t="s">
        <v>69</v>
      </c>
      <c r="E665" s="99" t="s">
        <v>70</v>
      </c>
      <c r="F665" s="212">
        <v>43761.651875000003</v>
      </c>
      <c r="G665" s="212">
        <v>44312</v>
      </c>
      <c r="H665" s="100" t="s">
        <v>158</v>
      </c>
      <c r="I665" s="121">
        <v>106200.55</v>
      </c>
      <c r="J665" s="122">
        <v>100011.17</v>
      </c>
      <c r="K665" s="121">
        <v>100852.3039629354</v>
      </c>
      <c r="L665" s="122">
        <v>106200.55</v>
      </c>
      <c r="M665" s="113">
        <v>0.94964012863299996</v>
      </c>
      <c r="N665" s="123">
        <v>4.1632552818999997</v>
      </c>
      <c r="O665" s="99" t="s">
        <v>71</v>
      </c>
      <c r="P665" s="124">
        <v>0.20862675529999999</v>
      </c>
      <c r="Q665" s="101"/>
      <c r="R665" s="125"/>
    </row>
    <row r="666" spans="2:18" x14ac:dyDescent="0.25">
      <c r="B666" s="98" t="s">
        <v>68</v>
      </c>
      <c r="C666" s="99" t="s">
        <v>79</v>
      </c>
      <c r="D666" s="100" t="s">
        <v>69</v>
      </c>
      <c r="E666" s="99" t="s">
        <v>70</v>
      </c>
      <c r="F666" s="212">
        <v>43756.388715277775</v>
      </c>
      <c r="G666" s="212">
        <v>44305</v>
      </c>
      <c r="H666" s="100" t="s">
        <v>158</v>
      </c>
      <c r="I666" s="121">
        <v>106189.32</v>
      </c>
      <c r="J666" s="122">
        <v>100022.34</v>
      </c>
      <c r="K666" s="121">
        <v>100920.01847397489</v>
      </c>
      <c r="L666" s="122">
        <v>106189.32</v>
      </c>
      <c r="M666" s="113">
        <v>0.95037823459100002</v>
      </c>
      <c r="N666" s="123">
        <v>4.1633116757000002</v>
      </c>
      <c r="O666" s="99" t="s">
        <v>71</v>
      </c>
      <c r="P666" s="124">
        <v>0.20876683200000001</v>
      </c>
      <c r="Q666" s="101"/>
      <c r="R666" s="125"/>
    </row>
    <row r="667" spans="2:18" x14ac:dyDescent="0.25">
      <c r="B667" s="98" t="s">
        <v>98</v>
      </c>
      <c r="C667" s="99" t="s">
        <v>79</v>
      </c>
      <c r="D667" s="100" t="s">
        <v>69</v>
      </c>
      <c r="E667" s="99" t="s">
        <v>70</v>
      </c>
      <c r="F667" s="212">
        <v>44110.488356481481</v>
      </c>
      <c r="G667" s="212">
        <v>44883</v>
      </c>
      <c r="H667" s="100" t="s">
        <v>158</v>
      </c>
      <c r="I667" s="121">
        <v>233408.2</v>
      </c>
      <c r="J667" s="122">
        <v>217099.99</v>
      </c>
      <c r="K667" s="121">
        <v>214209.9928212458</v>
      </c>
      <c r="L667" s="122">
        <v>233408.2</v>
      </c>
      <c r="M667" s="113">
        <v>0.91774836025999995</v>
      </c>
      <c r="N667" s="123">
        <v>3.7422926952000002</v>
      </c>
      <c r="O667" s="99" t="s">
        <v>71</v>
      </c>
      <c r="P667" s="124">
        <v>0.44312260599999997</v>
      </c>
      <c r="Q667" s="101"/>
      <c r="R667" s="125"/>
    </row>
    <row r="668" spans="2:18" x14ac:dyDescent="0.25">
      <c r="B668" s="98" t="s">
        <v>68</v>
      </c>
      <c r="C668" s="99" t="s">
        <v>79</v>
      </c>
      <c r="D668" s="100" t="s">
        <v>69</v>
      </c>
      <c r="E668" s="99" t="s">
        <v>70</v>
      </c>
      <c r="F668" s="212">
        <v>43756.391759259262</v>
      </c>
      <c r="G668" s="212">
        <v>44305</v>
      </c>
      <c r="H668" s="100" t="s">
        <v>158</v>
      </c>
      <c r="I668" s="121">
        <v>106189.32</v>
      </c>
      <c r="J668" s="122">
        <v>100022.34</v>
      </c>
      <c r="K668" s="121">
        <v>100920.01847397489</v>
      </c>
      <c r="L668" s="122">
        <v>106189.32</v>
      </c>
      <c r="M668" s="113">
        <v>0.95037823459100002</v>
      </c>
      <c r="N668" s="123">
        <v>4.1633116757000002</v>
      </c>
      <c r="O668" s="99" t="s">
        <v>71</v>
      </c>
      <c r="P668" s="124">
        <v>0.20876683200000001</v>
      </c>
      <c r="Q668" s="101"/>
      <c r="R668" s="125"/>
    </row>
    <row r="669" spans="2:18" x14ac:dyDescent="0.25">
      <c r="B669" s="98" t="s">
        <v>98</v>
      </c>
      <c r="C669" s="99" t="s">
        <v>79</v>
      </c>
      <c r="D669" s="100" t="s">
        <v>69</v>
      </c>
      <c r="E669" s="99" t="s">
        <v>70</v>
      </c>
      <c r="F669" s="212">
        <v>43832.506666666668</v>
      </c>
      <c r="G669" s="212">
        <v>44505</v>
      </c>
      <c r="H669" s="100" t="s">
        <v>158</v>
      </c>
      <c r="I669" s="121">
        <v>22692.6</v>
      </c>
      <c r="J669" s="122">
        <v>20203.419999999998</v>
      </c>
      <c r="K669" s="121">
        <v>20535.2844014648</v>
      </c>
      <c r="L669" s="122">
        <v>22692.6</v>
      </c>
      <c r="M669" s="113">
        <v>0.904933079571</v>
      </c>
      <c r="N669" s="123">
        <v>6.8571396535</v>
      </c>
      <c r="O669" s="99" t="s">
        <v>71</v>
      </c>
      <c r="P669" s="124">
        <v>4.2480038499999997E-2</v>
      </c>
      <c r="Q669" s="101"/>
      <c r="R669" s="125"/>
    </row>
    <row r="670" spans="2:18" x14ac:dyDescent="0.25">
      <c r="B670" s="98" t="s">
        <v>68</v>
      </c>
      <c r="C670" s="99" t="s">
        <v>79</v>
      </c>
      <c r="D670" s="100" t="s">
        <v>69</v>
      </c>
      <c r="E670" s="99" t="s">
        <v>70</v>
      </c>
      <c r="F670" s="212">
        <v>43756.389421296299</v>
      </c>
      <c r="G670" s="212">
        <v>44305</v>
      </c>
      <c r="H670" s="100" t="s">
        <v>158</v>
      </c>
      <c r="I670" s="121">
        <v>106189.32</v>
      </c>
      <c r="J670" s="122">
        <v>100022.34</v>
      </c>
      <c r="K670" s="121">
        <v>100920.01847397489</v>
      </c>
      <c r="L670" s="122">
        <v>106189.32</v>
      </c>
      <c r="M670" s="113">
        <v>0.95037823459100002</v>
      </c>
      <c r="N670" s="123">
        <v>4.1633116757000002</v>
      </c>
      <c r="O670" s="99" t="s">
        <v>71</v>
      </c>
      <c r="P670" s="124">
        <v>0.20876683200000001</v>
      </c>
      <c r="Q670" s="101"/>
      <c r="R670" s="125"/>
    </row>
    <row r="671" spans="2:18" x14ac:dyDescent="0.25">
      <c r="B671" s="98" t="s">
        <v>195</v>
      </c>
      <c r="C671" s="99" t="s">
        <v>79</v>
      </c>
      <c r="D671" s="100" t="s">
        <v>69</v>
      </c>
      <c r="E671" s="99" t="s">
        <v>70</v>
      </c>
      <c r="F671" s="212">
        <v>44224.506006944444</v>
      </c>
      <c r="G671" s="212">
        <v>44505</v>
      </c>
      <c r="H671" s="100" t="s">
        <v>158</v>
      </c>
      <c r="I671" s="121">
        <v>320194.52</v>
      </c>
      <c r="J671" s="122">
        <v>312824.78999999998</v>
      </c>
      <c r="K671" s="121">
        <v>314470.0720175528</v>
      </c>
      <c r="L671" s="122">
        <v>320194.52</v>
      </c>
      <c r="M671" s="113">
        <v>0.98212196766399995</v>
      </c>
      <c r="N671" s="123">
        <v>3.1363456111999999</v>
      </c>
      <c r="O671" s="99" t="s">
        <v>71</v>
      </c>
      <c r="P671" s="124">
        <v>0.65052426350000003</v>
      </c>
      <c r="Q671" s="101"/>
      <c r="R671" s="125"/>
    </row>
    <row r="672" spans="2:18" x14ac:dyDescent="0.25">
      <c r="B672" s="98" t="s">
        <v>68</v>
      </c>
      <c r="C672" s="99" t="s">
        <v>79</v>
      </c>
      <c r="D672" s="100" t="s">
        <v>69</v>
      </c>
      <c r="E672" s="99" t="s">
        <v>70</v>
      </c>
      <c r="F672" s="212">
        <v>43761.650949074072</v>
      </c>
      <c r="G672" s="212">
        <v>44312</v>
      </c>
      <c r="H672" s="100" t="s">
        <v>158</v>
      </c>
      <c r="I672" s="121">
        <v>106200.55</v>
      </c>
      <c r="J672" s="122">
        <v>100011.17</v>
      </c>
      <c r="K672" s="121">
        <v>100852.3039629354</v>
      </c>
      <c r="L672" s="122">
        <v>106200.55</v>
      </c>
      <c r="M672" s="113">
        <v>0.94964012863299996</v>
      </c>
      <c r="N672" s="123">
        <v>4.1632552818999997</v>
      </c>
      <c r="O672" s="99" t="s">
        <v>71</v>
      </c>
      <c r="P672" s="124">
        <v>0.20862675529999999</v>
      </c>
      <c r="Q672" s="101"/>
      <c r="R672" s="125"/>
    </row>
    <row r="673" spans="2:18" x14ac:dyDescent="0.25">
      <c r="B673" s="102" t="s">
        <v>80</v>
      </c>
      <c r="C673" s="103"/>
      <c r="D673" s="103"/>
      <c r="E673" s="103"/>
      <c r="F673" s="103"/>
      <c r="G673" s="103"/>
      <c r="H673" s="100"/>
      <c r="I673" s="126">
        <v>1531761.43</v>
      </c>
      <c r="J673" s="127">
        <v>1450164.71</v>
      </c>
      <c r="K673" s="126">
        <v>1456566.084096225</v>
      </c>
      <c r="L673" s="127">
        <v>1531761.43</v>
      </c>
      <c r="M673" s="101"/>
      <c r="N673" s="128"/>
      <c r="O673" s="101"/>
      <c r="P673" s="129">
        <v>3.0131057401999999</v>
      </c>
      <c r="Q673" s="103"/>
      <c r="R673" s="130"/>
    </row>
    <row r="674" spans="2:18" x14ac:dyDescent="0.25">
      <c r="B674" s="98" t="s">
        <v>68</v>
      </c>
      <c r="C674" s="99" t="s">
        <v>81</v>
      </c>
      <c r="D674" s="100" t="s">
        <v>69</v>
      </c>
      <c r="E674" s="99" t="s">
        <v>70</v>
      </c>
      <c r="F674" s="212">
        <v>44112.692314814813</v>
      </c>
      <c r="G674" s="212">
        <v>44662</v>
      </c>
      <c r="H674" s="100" t="s">
        <v>158</v>
      </c>
      <c r="I674" s="121">
        <v>106405</v>
      </c>
      <c r="J674" s="122">
        <v>100000.01</v>
      </c>
      <c r="K674" s="121">
        <v>102025.29432579171</v>
      </c>
      <c r="L674" s="122">
        <v>106405</v>
      </c>
      <c r="M674" s="113">
        <v>0.95883928692999998</v>
      </c>
      <c r="N674" s="123">
        <v>4.2957184633000001</v>
      </c>
      <c r="O674" s="99" t="s">
        <v>71</v>
      </c>
      <c r="P674" s="124">
        <v>0.21105324589999999</v>
      </c>
      <c r="Q674" s="101"/>
      <c r="R674" s="125"/>
    </row>
    <row r="675" spans="2:18" x14ac:dyDescent="0.25">
      <c r="B675" s="98" t="s">
        <v>68</v>
      </c>
      <c r="C675" s="99" t="s">
        <v>81</v>
      </c>
      <c r="D675" s="100" t="s">
        <v>69</v>
      </c>
      <c r="E675" s="99" t="s">
        <v>70</v>
      </c>
      <c r="F675" s="212">
        <v>44105.640659722223</v>
      </c>
      <c r="G675" s="212">
        <v>44655</v>
      </c>
      <c r="H675" s="100" t="s">
        <v>158</v>
      </c>
      <c r="I675" s="121">
        <v>106405</v>
      </c>
      <c r="J675" s="122">
        <v>100000</v>
      </c>
      <c r="K675" s="121">
        <v>102107.7036956822</v>
      </c>
      <c r="L675" s="122">
        <v>106405</v>
      </c>
      <c r="M675" s="113">
        <v>0.95961377468800002</v>
      </c>
      <c r="N675" s="123">
        <v>4.2958816994999998</v>
      </c>
      <c r="O675" s="99" t="s">
        <v>71</v>
      </c>
      <c r="P675" s="124">
        <v>0.211223721</v>
      </c>
      <c r="Q675" s="101"/>
      <c r="R675" s="125"/>
    </row>
    <row r="676" spans="2:18" x14ac:dyDescent="0.25">
      <c r="B676" s="98" t="s">
        <v>68</v>
      </c>
      <c r="C676" s="99" t="s">
        <v>81</v>
      </c>
      <c r="D676" s="100" t="s">
        <v>69</v>
      </c>
      <c r="E676" s="99" t="s">
        <v>70</v>
      </c>
      <c r="F676" s="212">
        <v>44043.607210648152</v>
      </c>
      <c r="G676" s="212">
        <v>44408</v>
      </c>
      <c r="H676" s="100" t="s">
        <v>158</v>
      </c>
      <c r="I676" s="121">
        <v>104500</v>
      </c>
      <c r="J676" s="122">
        <v>100000</v>
      </c>
      <c r="K676" s="121">
        <v>100744.65606948191</v>
      </c>
      <c r="L676" s="122">
        <v>104500</v>
      </c>
      <c r="M676" s="113">
        <v>0.96406369444499995</v>
      </c>
      <c r="N676" s="123">
        <v>4.5762911971999998</v>
      </c>
      <c r="O676" s="99" t="s">
        <v>71</v>
      </c>
      <c r="P676" s="124">
        <v>0.20840407089999999</v>
      </c>
      <c r="Q676" s="101"/>
      <c r="R676" s="125"/>
    </row>
    <row r="677" spans="2:18" x14ac:dyDescent="0.25">
      <c r="B677" s="98" t="s">
        <v>68</v>
      </c>
      <c r="C677" s="99" t="s">
        <v>81</v>
      </c>
      <c r="D677" s="100" t="s">
        <v>69</v>
      </c>
      <c r="E677" s="99" t="s">
        <v>70</v>
      </c>
      <c r="F677" s="212">
        <v>44026.630787037036</v>
      </c>
      <c r="G677" s="212">
        <v>44391</v>
      </c>
      <c r="H677" s="100" t="s">
        <v>158</v>
      </c>
      <c r="I677" s="121">
        <v>104500</v>
      </c>
      <c r="J677" s="122">
        <v>100000</v>
      </c>
      <c r="K677" s="121">
        <v>100954.7374614795</v>
      </c>
      <c r="L677" s="122">
        <v>104500</v>
      </c>
      <c r="M677" s="113">
        <v>0.96607404269399999</v>
      </c>
      <c r="N677" s="123">
        <v>4.5761493237000002</v>
      </c>
      <c r="O677" s="99" t="s">
        <v>71</v>
      </c>
      <c r="P677" s="124">
        <v>0.20883865300000001</v>
      </c>
      <c r="Q677" s="101"/>
      <c r="R677" s="125"/>
    </row>
    <row r="678" spans="2:18" x14ac:dyDescent="0.25">
      <c r="B678" s="98" t="s">
        <v>68</v>
      </c>
      <c r="C678" s="99" t="s">
        <v>81</v>
      </c>
      <c r="D678" s="100" t="s">
        <v>69</v>
      </c>
      <c r="E678" s="99" t="s">
        <v>70</v>
      </c>
      <c r="F678" s="212">
        <v>43713.701782407406</v>
      </c>
      <c r="G678" s="212">
        <v>44445</v>
      </c>
      <c r="H678" s="100" t="s">
        <v>158</v>
      </c>
      <c r="I678" s="121">
        <v>110028</v>
      </c>
      <c r="J678" s="122">
        <v>100000</v>
      </c>
      <c r="K678" s="121">
        <v>100325.2609844322</v>
      </c>
      <c r="L678" s="122">
        <v>110028</v>
      </c>
      <c r="M678" s="113">
        <v>0.911815728582</v>
      </c>
      <c r="N678" s="123">
        <v>5.062633978</v>
      </c>
      <c r="O678" s="99" t="s">
        <v>71</v>
      </c>
      <c r="P678" s="124">
        <v>0.20753649490000001</v>
      </c>
      <c r="Q678" s="101"/>
      <c r="R678" s="125"/>
    </row>
    <row r="679" spans="2:18" x14ac:dyDescent="0.25">
      <c r="B679" s="98" t="s">
        <v>68</v>
      </c>
      <c r="C679" s="99" t="s">
        <v>81</v>
      </c>
      <c r="D679" s="100" t="s">
        <v>69</v>
      </c>
      <c r="E679" s="99" t="s">
        <v>70</v>
      </c>
      <c r="F679" s="212">
        <v>44154.580358796295</v>
      </c>
      <c r="G679" s="212">
        <v>44501</v>
      </c>
      <c r="H679" s="100" t="s">
        <v>158</v>
      </c>
      <c r="I679" s="121">
        <v>105008</v>
      </c>
      <c r="J679" s="122">
        <v>100484.32</v>
      </c>
      <c r="K679" s="121">
        <v>100953.5843003285</v>
      </c>
      <c r="L679" s="122">
        <v>105008</v>
      </c>
      <c r="M679" s="113">
        <v>0.96138945890100003</v>
      </c>
      <c r="N679" s="123">
        <v>4.8352813020000003</v>
      </c>
      <c r="O679" s="99" t="s">
        <v>71</v>
      </c>
      <c r="P679" s="124">
        <v>0.20883626750000001</v>
      </c>
      <c r="Q679" s="101"/>
      <c r="R679" s="125"/>
    </row>
    <row r="680" spans="2:18" x14ac:dyDescent="0.25">
      <c r="B680" s="98" t="s">
        <v>68</v>
      </c>
      <c r="C680" s="99" t="s">
        <v>81</v>
      </c>
      <c r="D680" s="100" t="s">
        <v>69</v>
      </c>
      <c r="E680" s="99" t="s">
        <v>70</v>
      </c>
      <c r="F680" s="212">
        <v>44105.641921296294</v>
      </c>
      <c r="G680" s="212">
        <v>44655</v>
      </c>
      <c r="H680" s="100" t="s">
        <v>158</v>
      </c>
      <c r="I680" s="121">
        <v>106405</v>
      </c>
      <c r="J680" s="122">
        <v>100000</v>
      </c>
      <c r="K680" s="121">
        <v>102107.7036956822</v>
      </c>
      <c r="L680" s="122">
        <v>106405</v>
      </c>
      <c r="M680" s="113">
        <v>0.95961377468800002</v>
      </c>
      <c r="N680" s="123">
        <v>4.2958816994999998</v>
      </c>
      <c r="O680" s="99" t="s">
        <v>71</v>
      </c>
      <c r="P680" s="124">
        <v>0.211223721</v>
      </c>
      <c r="Q680" s="101"/>
      <c r="R680" s="125"/>
    </row>
    <row r="681" spans="2:18" x14ac:dyDescent="0.25">
      <c r="B681" s="98" t="s">
        <v>68</v>
      </c>
      <c r="C681" s="99" t="s">
        <v>81</v>
      </c>
      <c r="D681" s="100" t="s">
        <v>69</v>
      </c>
      <c r="E681" s="99" t="s">
        <v>70</v>
      </c>
      <c r="F681" s="212">
        <v>44067.678819444445</v>
      </c>
      <c r="G681" s="212">
        <v>44432</v>
      </c>
      <c r="H681" s="100" t="s">
        <v>158</v>
      </c>
      <c r="I681" s="121">
        <v>104252</v>
      </c>
      <c r="J681" s="122">
        <v>100000.01</v>
      </c>
      <c r="K681" s="121">
        <v>100424.0174596061</v>
      </c>
      <c r="L681" s="122">
        <v>104252</v>
      </c>
      <c r="M681" s="113">
        <v>0.96328144744999999</v>
      </c>
      <c r="N681" s="123">
        <v>4.3200864616999999</v>
      </c>
      <c r="O681" s="99" t="s">
        <v>71</v>
      </c>
      <c r="P681" s="124">
        <v>0.2077407862</v>
      </c>
      <c r="Q681" s="101"/>
      <c r="R681" s="125"/>
    </row>
    <row r="682" spans="2:18" x14ac:dyDescent="0.25">
      <c r="B682" s="98" t="s">
        <v>68</v>
      </c>
      <c r="C682" s="99" t="s">
        <v>81</v>
      </c>
      <c r="D682" s="100" t="s">
        <v>69</v>
      </c>
      <c r="E682" s="99" t="s">
        <v>70</v>
      </c>
      <c r="F682" s="212">
        <v>44040.599305555559</v>
      </c>
      <c r="G682" s="212">
        <v>44404</v>
      </c>
      <c r="H682" s="100" t="s">
        <v>158</v>
      </c>
      <c r="I682" s="121">
        <v>104500</v>
      </c>
      <c r="J682" s="122">
        <v>100012.25</v>
      </c>
      <c r="K682" s="121">
        <v>100793.97715729311</v>
      </c>
      <c r="L682" s="122">
        <v>104500</v>
      </c>
      <c r="M682" s="113">
        <v>0.96453566657699996</v>
      </c>
      <c r="N682" s="123">
        <v>4.5761493237000002</v>
      </c>
      <c r="O682" s="99" t="s">
        <v>71</v>
      </c>
      <c r="P682" s="124">
        <v>0.2085060983</v>
      </c>
      <c r="Q682" s="101"/>
      <c r="R682" s="125"/>
    </row>
    <row r="683" spans="2:18" x14ac:dyDescent="0.25">
      <c r="B683" s="98" t="s">
        <v>68</v>
      </c>
      <c r="C683" s="99" t="s">
        <v>81</v>
      </c>
      <c r="D683" s="100" t="s">
        <v>69</v>
      </c>
      <c r="E683" s="99" t="s">
        <v>70</v>
      </c>
      <c r="F683" s="212">
        <v>43980.638564814813</v>
      </c>
      <c r="G683" s="212">
        <v>44328</v>
      </c>
      <c r="H683" s="100" t="s">
        <v>158</v>
      </c>
      <c r="I683" s="121">
        <v>55861</v>
      </c>
      <c r="J683" s="122">
        <v>53474.29</v>
      </c>
      <c r="K683" s="121">
        <v>55567.388420800999</v>
      </c>
      <c r="L683" s="122">
        <v>55861</v>
      </c>
      <c r="M683" s="113">
        <v>0.99474388966899996</v>
      </c>
      <c r="N683" s="123">
        <v>4.6863518561999999</v>
      </c>
      <c r="O683" s="99" t="s">
        <v>71</v>
      </c>
      <c r="P683" s="124">
        <v>0.11494872690000001</v>
      </c>
      <c r="Q683" s="101"/>
      <c r="R683" s="125"/>
    </row>
    <row r="684" spans="2:18" x14ac:dyDescent="0.25">
      <c r="B684" s="98" t="s">
        <v>68</v>
      </c>
      <c r="C684" s="99" t="s">
        <v>81</v>
      </c>
      <c r="D684" s="100" t="s">
        <v>69</v>
      </c>
      <c r="E684" s="99" t="s">
        <v>70</v>
      </c>
      <c r="F684" s="212">
        <v>44112.692615740743</v>
      </c>
      <c r="G684" s="212">
        <v>44662</v>
      </c>
      <c r="H684" s="100" t="s">
        <v>158</v>
      </c>
      <c r="I684" s="121">
        <v>106405</v>
      </c>
      <c r="J684" s="122">
        <v>100000.01</v>
      </c>
      <c r="K684" s="121">
        <v>102025.29432579171</v>
      </c>
      <c r="L684" s="122">
        <v>106405</v>
      </c>
      <c r="M684" s="113">
        <v>0.95883928692999998</v>
      </c>
      <c r="N684" s="123">
        <v>4.2957184633000001</v>
      </c>
      <c r="O684" s="99" t="s">
        <v>71</v>
      </c>
      <c r="P684" s="124">
        <v>0.21105324589999999</v>
      </c>
      <c r="Q684" s="101"/>
      <c r="R684" s="125"/>
    </row>
    <row r="685" spans="2:18" x14ac:dyDescent="0.25">
      <c r="B685" s="98" t="s">
        <v>68</v>
      </c>
      <c r="C685" s="99" t="s">
        <v>81</v>
      </c>
      <c r="D685" s="100" t="s">
        <v>69</v>
      </c>
      <c r="E685" s="99" t="s">
        <v>70</v>
      </c>
      <c r="F685" s="212">
        <v>44105.64099537037</v>
      </c>
      <c r="G685" s="212">
        <v>44655</v>
      </c>
      <c r="H685" s="100" t="s">
        <v>158</v>
      </c>
      <c r="I685" s="121">
        <v>106405</v>
      </c>
      <c r="J685" s="122">
        <v>100000</v>
      </c>
      <c r="K685" s="121">
        <v>102107.7036956822</v>
      </c>
      <c r="L685" s="122">
        <v>106405</v>
      </c>
      <c r="M685" s="113">
        <v>0.95961377468800002</v>
      </c>
      <c r="N685" s="123">
        <v>4.2958816994999998</v>
      </c>
      <c r="O685" s="99" t="s">
        <v>71</v>
      </c>
      <c r="P685" s="124">
        <v>0.211223721</v>
      </c>
      <c r="Q685" s="101"/>
      <c r="R685" s="125"/>
    </row>
    <row r="686" spans="2:18" x14ac:dyDescent="0.25">
      <c r="B686" s="98" t="s">
        <v>68</v>
      </c>
      <c r="C686" s="99" t="s">
        <v>81</v>
      </c>
      <c r="D686" s="100" t="s">
        <v>69</v>
      </c>
      <c r="E686" s="99" t="s">
        <v>70</v>
      </c>
      <c r="F686" s="212">
        <v>44060.647696759261</v>
      </c>
      <c r="G686" s="212">
        <v>44425</v>
      </c>
      <c r="H686" s="100" t="s">
        <v>158</v>
      </c>
      <c r="I686" s="121">
        <v>104252</v>
      </c>
      <c r="J686" s="122">
        <v>100000.01</v>
      </c>
      <c r="K686" s="121">
        <v>100505.5057167342</v>
      </c>
      <c r="L686" s="122">
        <v>104252</v>
      </c>
      <c r="M686" s="113">
        <v>0.96406309439399995</v>
      </c>
      <c r="N686" s="123">
        <v>4.3200864616999999</v>
      </c>
      <c r="O686" s="99" t="s">
        <v>71</v>
      </c>
      <c r="P686" s="124">
        <v>0.2079093558</v>
      </c>
      <c r="Q686" s="101"/>
      <c r="R686" s="125"/>
    </row>
    <row r="687" spans="2:18" x14ac:dyDescent="0.25">
      <c r="B687" s="98" t="s">
        <v>68</v>
      </c>
      <c r="C687" s="99" t="s">
        <v>81</v>
      </c>
      <c r="D687" s="100" t="s">
        <v>69</v>
      </c>
      <c r="E687" s="99" t="s">
        <v>70</v>
      </c>
      <c r="F687" s="212">
        <v>44034.62871527778</v>
      </c>
      <c r="G687" s="212">
        <v>44399</v>
      </c>
      <c r="H687" s="100" t="s">
        <v>158</v>
      </c>
      <c r="I687" s="121">
        <v>104500</v>
      </c>
      <c r="J687" s="122">
        <v>100000</v>
      </c>
      <c r="K687" s="121">
        <v>100855.7777242875</v>
      </c>
      <c r="L687" s="122">
        <v>104500</v>
      </c>
      <c r="M687" s="113">
        <v>0.96512705956300004</v>
      </c>
      <c r="N687" s="123">
        <v>4.5761493237000002</v>
      </c>
      <c r="O687" s="99" t="s">
        <v>71</v>
      </c>
      <c r="P687" s="124">
        <v>0.20863394120000001</v>
      </c>
      <c r="Q687" s="101"/>
      <c r="R687" s="125"/>
    </row>
    <row r="688" spans="2:18" x14ac:dyDescent="0.25">
      <c r="B688" s="98" t="s">
        <v>68</v>
      </c>
      <c r="C688" s="99" t="s">
        <v>81</v>
      </c>
      <c r="D688" s="100" t="s">
        <v>69</v>
      </c>
      <c r="E688" s="99" t="s">
        <v>70</v>
      </c>
      <c r="F688" s="212">
        <v>43713.702268518522</v>
      </c>
      <c r="G688" s="212">
        <v>44445</v>
      </c>
      <c r="H688" s="100" t="s">
        <v>158</v>
      </c>
      <c r="I688" s="121">
        <v>110028</v>
      </c>
      <c r="J688" s="122">
        <v>100000</v>
      </c>
      <c r="K688" s="121">
        <v>100325.2609844322</v>
      </c>
      <c r="L688" s="122">
        <v>110028</v>
      </c>
      <c r="M688" s="113">
        <v>0.911815728582</v>
      </c>
      <c r="N688" s="123">
        <v>5.062633978</v>
      </c>
      <c r="O688" s="99" t="s">
        <v>71</v>
      </c>
      <c r="P688" s="124">
        <v>0.20753649490000001</v>
      </c>
      <c r="Q688" s="101"/>
      <c r="R688" s="125"/>
    </row>
    <row r="689" spans="2:18" x14ac:dyDescent="0.25">
      <c r="B689" s="98" t="s">
        <v>68</v>
      </c>
      <c r="C689" s="99" t="s">
        <v>81</v>
      </c>
      <c r="D689" s="100" t="s">
        <v>69</v>
      </c>
      <c r="E689" s="99" t="s">
        <v>70</v>
      </c>
      <c r="F689" s="212">
        <v>44154.580833333333</v>
      </c>
      <c r="G689" s="212">
        <v>44501</v>
      </c>
      <c r="H689" s="100" t="s">
        <v>158</v>
      </c>
      <c r="I689" s="121">
        <v>105008</v>
      </c>
      <c r="J689" s="122">
        <v>100484.32</v>
      </c>
      <c r="K689" s="121">
        <v>100953.5843003285</v>
      </c>
      <c r="L689" s="122">
        <v>105008</v>
      </c>
      <c r="M689" s="113">
        <v>0.96138945890100003</v>
      </c>
      <c r="N689" s="123">
        <v>4.8352813020000003</v>
      </c>
      <c r="O689" s="99" t="s">
        <v>71</v>
      </c>
      <c r="P689" s="124">
        <v>0.20883626750000001</v>
      </c>
      <c r="Q689" s="101"/>
      <c r="R689" s="125"/>
    </row>
    <row r="690" spans="2:18" x14ac:dyDescent="0.25">
      <c r="B690" s="98" t="s">
        <v>68</v>
      </c>
      <c r="C690" s="99" t="s">
        <v>81</v>
      </c>
      <c r="D690" s="100" t="s">
        <v>69</v>
      </c>
      <c r="E690" s="99" t="s">
        <v>70</v>
      </c>
      <c r="F690" s="212">
        <v>44112.691643518519</v>
      </c>
      <c r="G690" s="212">
        <v>44662</v>
      </c>
      <c r="H690" s="100" t="s">
        <v>158</v>
      </c>
      <c r="I690" s="121">
        <v>106405</v>
      </c>
      <c r="J690" s="122">
        <v>100000.01</v>
      </c>
      <c r="K690" s="121">
        <v>102025.29432579171</v>
      </c>
      <c r="L690" s="122">
        <v>106405</v>
      </c>
      <c r="M690" s="113">
        <v>0.95883928692999998</v>
      </c>
      <c r="N690" s="123">
        <v>4.2957184633000001</v>
      </c>
      <c r="O690" s="99" t="s">
        <v>71</v>
      </c>
      <c r="P690" s="124">
        <v>0.21105324589999999</v>
      </c>
      <c r="Q690" s="101"/>
      <c r="R690" s="125"/>
    </row>
    <row r="691" spans="2:18" x14ac:dyDescent="0.25">
      <c r="B691" s="98" t="s">
        <v>68</v>
      </c>
      <c r="C691" s="99" t="s">
        <v>81</v>
      </c>
      <c r="D691" s="100" t="s">
        <v>69</v>
      </c>
      <c r="E691" s="99" t="s">
        <v>70</v>
      </c>
      <c r="F691" s="212">
        <v>44067.679062499999</v>
      </c>
      <c r="G691" s="212">
        <v>44432</v>
      </c>
      <c r="H691" s="100" t="s">
        <v>158</v>
      </c>
      <c r="I691" s="121">
        <v>104252</v>
      </c>
      <c r="J691" s="122">
        <v>100000.01</v>
      </c>
      <c r="K691" s="121">
        <v>100424.0174596061</v>
      </c>
      <c r="L691" s="122">
        <v>104252</v>
      </c>
      <c r="M691" s="113">
        <v>0.96328144744999999</v>
      </c>
      <c r="N691" s="123">
        <v>4.3200864616999999</v>
      </c>
      <c r="O691" s="99" t="s">
        <v>71</v>
      </c>
      <c r="P691" s="124">
        <v>0.2077407862</v>
      </c>
      <c r="Q691" s="101"/>
      <c r="R691" s="125"/>
    </row>
    <row r="692" spans="2:18" x14ac:dyDescent="0.25">
      <c r="B692" s="98" t="s">
        <v>68</v>
      </c>
      <c r="C692" s="99" t="s">
        <v>81</v>
      </c>
      <c r="D692" s="100" t="s">
        <v>69</v>
      </c>
      <c r="E692" s="99" t="s">
        <v>70</v>
      </c>
      <c r="F692" s="212">
        <v>44043.606041666666</v>
      </c>
      <c r="G692" s="212">
        <v>44408</v>
      </c>
      <c r="H692" s="100" t="s">
        <v>158</v>
      </c>
      <c r="I692" s="121">
        <v>104500</v>
      </c>
      <c r="J692" s="122">
        <v>100000</v>
      </c>
      <c r="K692" s="121">
        <v>100744.65606948191</v>
      </c>
      <c r="L692" s="122">
        <v>104500</v>
      </c>
      <c r="M692" s="113">
        <v>0.96406369444499995</v>
      </c>
      <c r="N692" s="123">
        <v>4.5762911971999998</v>
      </c>
      <c r="O692" s="99" t="s">
        <v>71</v>
      </c>
      <c r="P692" s="124">
        <v>0.20840407089999999</v>
      </c>
      <c r="Q692" s="101"/>
      <c r="R692" s="125"/>
    </row>
    <row r="693" spans="2:18" x14ac:dyDescent="0.25">
      <c r="B693" s="98" t="s">
        <v>68</v>
      </c>
      <c r="C693" s="99" t="s">
        <v>81</v>
      </c>
      <c r="D693" s="100" t="s">
        <v>69</v>
      </c>
      <c r="E693" s="99" t="s">
        <v>70</v>
      </c>
      <c r="F693" s="212">
        <v>44026.630266203705</v>
      </c>
      <c r="G693" s="212">
        <v>44391</v>
      </c>
      <c r="H693" s="100" t="s">
        <v>158</v>
      </c>
      <c r="I693" s="121">
        <v>104500</v>
      </c>
      <c r="J693" s="122">
        <v>100000</v>
      </c>
      <c r="K693" s="121">
        <v>100954.7374614795</v>
      </c>
      <c r="L693" s="122">
        <v>104500</v>
      </c>
      <c r="M693" s="113">
        <v>0.96607404269399999</v>
      </c>
      <c r="N693" s="123">
        <v>4.5761493237000002</v>
      </c>
      <c r="O693" s="99" t="s">
        <v>71</v>
      </c>
      <c r="P693" s="124">
        <v>0.20883865300000001</v>
      </c>
      <c r="Q693" s="101"/>
      <c r="R693" s="125"/>
    </row>
    <row r="694" spans="2:18" x14ac:dyDescent="0.25">
      <c r="B694" s="98" t="s">
        <v>68</v>
      </c>
      <c r="C694" s="99" t="s">
        <v>81</v>
      </c>
      <c r="D694" s="100" t="s">
        <v>69</v>
      </c>
      <c r="E694" s="99" t="s">
        <v>70</v>
      </c>
      <c r="F694" s="212">
        <v>44112.692881944444</v>
      </c>
      <c r="G694" s="212">
        <v>44662</v>
      </c>
      <c r="H694" s="100" t="s">
        <v>158</v>
      </c>
      <c r="I694" s="121">
        <v>106405</v>
      </c>
      <c r="J694" s="122">
        <v>100000.01</v>
      </c>
      <c r="K694" s="121">
        <v>102025.29432579171</v>
      </c>
      <c r="L694" s="122">
        <v>106405</v>
      </c>
      <c r="M694" s="113">
        <v>0.95883928692999998</v>
      </c>
      <c r="N694" s="123">
        <v>4.2957184633000001</v>
      </c>
      <c r="O694" s="99" t="s">
        <v>71</v>
      </c>
      <c r="P694" s="124">
        <v>0.21105324589999999</v>
      </c>
      <c r="Q694" s="101"/>
      <c r="R694" s="125"/>
    </row>
    <row r="695" spans="2:18" x14ac:dyDescent="0.25">
      <c r="B695" s="98" t="s">
        <v>68</v>
      </c>
      <c r="C695" s="99" t="s">
        <v>81</v>
      </c>
      <c r="D695" s="100" t="s">
        <v>69</v>
      </c>
      <c r="E695" s="99" t="s">
        <v>70</v>
      </c>
      <c r="F695" s="212">
        <v>44105.641342592593</v>
      </c>
      <c r="G695" s="212">
        <v>44655</v>
      </c>
      <c r="H695" s="100" t="s">
        <v>158</v>
      </c>
      <c r="I695" s="121">
        <v>106405</v>
      </c>
      <c r="J695" s="122">
        <v>100000</v>
      </c>
      <c r="K695" s="121">
        <v>102107.7036956822</v>
      </c>
      <c r="L695" s="122">
        <v>106405</v>
      </c>
      <c r="M695" s="113">
        <v>0.95961377468800002</v>
      </c>
      <c r="N695" s="123">
        <v>4.2958816994999998</v>
      </c>
      <c r="O695" s="99" t="s">
        <v>71</v>
      </c>
      <c r="P695" s="124">
        <v>0.211223721</v>
      </c>
      <c r="Q695" s="101"/>
      <c r="R695" s="125"/>
    </row>
    <row r="696" spans="2:18" x14ac:dyDescent="0.25">
      <c r="B696" s="98" t="s">
        <v>68</v>
      </c>
      <c r="C696" s="99" t="s">
        <v>81</v>
      </c>
      <c r="D696" s="100" t="s">
        <v>69</v>
      </c>
      <c r="E696" s="99" t="s">
        <v>70</v>
      </c>
      <c r="F696" s="212">
        <v>44060.648009259261</v>
      </c>
      <c r="G696" s="212">
        <v>44425</v>
      </c>
      <c r="H696" s="100" t="s">
        <v>158</v>
      </c>
      <c r="I696" s="121">
        <v>104252</v>
      </c>
      <c r="J696" s="122">
        <v>100000.01</v>
      </c>
      <c r="K696" s="121">
        <v>100505.5057167342</v>
      </c>
      <c r="L696" s="122">
        <v>104252</v>
      </c>
      <c r="M696" s="113">
        <v>0.96406309439399995</v>
      </c>
      <c r="N696" s="123">
        <v>4.3200864616999999</v>
      </c>
      <c r="O696" s="99" t="s">
        <v>71</v>
      </c>
      <c r="P696" s="124">
        <v>0.2079093558</v>
      </c>
      <c r="Q696" s="101"/>
      <c r="R696" s="125"/>
    </row>
    <row r="697" spans="2:18" x14ac:dyDescent="0.25">
      <c r="B697" s="98" t="s">
        <v>68</v>
      </c>
      <c r="C697" s="99" t="s">
        <v>81</v>
      </c>
      <c r="D697" s="100" t="s">
        <v>69</v>
      </c>
      <c r="E697" s="99" t="s">
        <v>70</v>
      </c>
      <c r="F697" s="212">
        <v>44034.628993055558</v>
      </c>
      <c r="G697" s="212">
        <v>44399</v>
      </c>
      <c r="H697" s="100" t="s">
        <v>158</v>
      </c>
      <c r="I697" s="121">
        <v>104500</v>
      </c>
      <c r="J697" s="122">
        <v>100000</v>
      </c>
      <c r="K697" s="121">
        <v>100855.7777242875</v>
      </c>
      <c r="L697" s="122">
        <v>104500</v>
      </c>
      <c r="M697" s="113">
        <v>0.96512705956300004</v>
      </c>
      <c r="N697" s="123">
        <v>4.5761493237000002</v>
      </c>
      <c r="O697" s="99" t="s">
        <v>71</v>
      </c>
      <c r="P697" s="124">
        <v>0.20863394120000001</v>
      </c>
      <c r="Q697" s="101"/>
      <c r="R697" s="125"/>
    </row>
    <row r="698" spans="2:18" x14ac:dyDescent="0.25">
      <c r="B698" s="98" t="s">
        <v>68</v>
      </c>
      <c r="C698" s="99" t="s">
        <v>81</v>
      </c>
      <c r="D698" s="100" t="s">
        <v>69</v>
      </c>
      <c r="E698" s="99" t="s">
        <v>70</v>
      </c>
      <c r="F698" s="212">
        <v>43713.702627314815</v>
      </c>
      <c r="G698" s="212">
        <v>44445</v>
      </c>
      <c r="H698" s="100" t="s">
        <v>158</v>
      </c>
      <c r="I698" s="121">
        <v>110028</v>
      </c>
      <c r="J698" s="122">
        <v>100000</v>
      </c>
      <c r="K698" s="121">
        <v>100325.2609844322</v>
      </c>
      <c r="L698" s="122">
        <v>110028</v>
      </c>
      <c r="M698" s="113">
        <v>0.911815728582</v>
      </c>
      <c r="N698" s="123">
        <v>5.062633978</v>
      </c>
      <c r="O698" s="99" t="s">
        <v>71</v>
      </c>
      <c r="P698" s="124">
        <v>0.20753649490000001</v>
      </c>
      <c r="Q698" s="101"/>
      <c r="R698" s="125"/>
    </row>
    <row r="699" spans="2:18" x14ac:dyDescent="0.25">
      <c r="B699" s="98" t="s">
        <v>68</v>
      </c>
      <c r="C699" s="99" t="s">
        <v>81</v>
      </c>
      <c r="D699" s="100" t="s">
        <v>69</v>
      </c>
      <c r="E699" s="99" t="s">
        <v>70</v>
      </c>
      <c r="F699" s="212">
        <v>44154.581180555557</v>
      </c>
      <c r="G699" s="212">
        <v>44501</v>
      </c>
      <c r="H699" s="100" t="s">
        <v>158</v>
      </c>
      <c r="I699" s="121">
        <v>105008</v>
      </c>
      <c r="J699" s="122">
        <v>100484.32</v>
      </c>
      <c r="K699" s="121">
        <v>100953.5843003285</v>
      </c>
      <c r="L699" s="122">
        <v>105008</v>
      </c>
      <c r="M699" s="113">
        <v>0.96138945890100003</v>
      </c>
      <c r="N699" s="123">
        <v>4.8352813020000003</v>
      </c>
      <c r="O699" s="99" t="s">
        <v>71</v>
      </c>
      <c r="P699" s="124">
        <v>0.20883626750000001</v>
      </c>
      <c r="Q699" s="101"/>
      <c r="R699" s="125"/>
    </row>
    <row r="700" spans="2:18" x14ac:dyDescent="0.25">
      <c r="B700" s="98" t="s">
        <v>68</v>
      </c>
      <c r="C700" s="99" t="s">
        <v>81</v>
      </c>
      <c r="D700" s="100" t="s">
        <v>69</v>
      </c>
      <c r="E700" s="99" t="s">
        <v>70</v>
      </c>
      <c r="F700" s="212">
        <v>44112.691932870373</v>
      </c>
      <c r="G700" s="212">
        <v>44662</v>
      </c>
      <c r="H700" s="100" t="s">
        <v>158</v>
      </c>
      <c r="I700" s="121">
        <v>106405</v>
      </c>
      <c r="J700" s="122">
        <v>100000.01</v>
      </c>
      <c r="K700" s="121">
        <v>102025.29432579171</v>
      </c>
      <c r="L700" s="122">
        <v>106405</v>
      </c>
      <c r="M700" s="113">
        <v>0.95883928692999998</v>
      </c>
      <c r="N700" s="123">
        <v>4.2957184633000001</v>
      </c>
      <c r="O700" s="99" t="s">
        <v>71</v>
      </c>
      <c r="P700" s="124">
        <v>0.21105324589999999</v>
      </c>
      <c r="Q700" s="101"/>
      <c r="R700" s="125"/>
    </row>
    <row r="701" spans="2:18" x14ac:dyDescent="0.25">
      <c r="B701" s="98" t="s">
        <v>68</v>
      </c>
      <c r="C701" s="99" t="s">
        <v>81</v>
      </c>
      <c r="D701" s="100" t="s">
        <v>69</v>
      </c>
      <c r="E701" s="99" t="s">
        <v>70</v>
      </c>
      <c r="F701" s="212">
        <v>44067.679675925923</v>
      </c>
      <c r="G701" s="212">
        <v>44432</v>
      </c>
      <c r="H701" s="100" t="s">
        <v>158</v>
      </c>
      <c r="I701" s="121">
        <v>104252</v>
      </c>
      <c r="J701" s="122">
        <v>100000.01</v>
      </c>
      <c r="K701" s="121">
        <v>100424.0174596061</v>
      </c>
      <c r="L701" s="122">
        <v>104252</v>
      </c>
      <c r="M701" s="113">
        <v>0.96328144744999999</v>
      </c>
      <c r="N701" s="123">
        <v>4.3200864616999999</v>
      </c>
      <c r="O701" s="99" t="s">
        <v>71</v>
      </c>
      <c r="P701" s="124">
        <v>0.2077407862</v>
      </c>
      <c r="Q701" s="101"/>
      <c r="R701" s="125"/>
    </row>
    <row r="702" spans="2:18" x14ac:dyDescent="0.25">
      <c r="B702" s="98" t="s">
        <v>68</v>
      </c>
      <c r="C702" s="99" t="s">
        <v>81</v>
      </c>
      <c r="D702" s="100" t="s">
        <v>69</v>
      </c>
      <c r="E702" s="99" t="s">
        <v>70</v>
      </c>
      <c r="F702" s="212">
        <v>44043.60633101852</v>
      </c>
      <c r="G702" s="212">
        <v>44408</v>
      </c>
      <c r="H702" s="100" t="s">
        <v>158</v>
      </c>
      <c r="I702" s="121">
        <v>104500</v>
      </c>
      <c r="J702" s="122">
        <v>100000</v>
      </c>
      <c r="K702" s="121">
        <v>100744.65606948191</v>
      </c>
      <c r="L702" s="122">
        <v>104500</v>
      </c>
      <c r="M702" s="113">
        <v>0.96406369444499995</v>
      </c>
      <c r="N702" s="123">
        <v>4.5762911971999998</v>
      </c>
      <c r="O702" s="99" t="s">
        <v>71</v>
      </c>
      <c r="P702" s="124">
        <v>0.20840407089999999</v>
      </c>
      <c r="Q702" s="101"/>
      <c r="R702" s="125"/>
    </row>
    <row r="703" spans="2:18" x14ac:dyDescent="0.25">
      <c r="B703" s="98" t="s">
        <v>68</v>
      </c>
      <c r="C703" s="99" t="s">
        <v>81</v>
      </c>
      <c r="D703" s="100" t="s">
        <v>69</v>
      </c>
      <c r="E703" s="99" t="s">
        <v>70</v>
      </c>
      <c r="F703" s="212">
        <v>44026.630520833336</v>
      </c>
      <c r="G703" s="212">
        <v>44391</v>
      </c>
      <c r="H703" s="100" t="s">
        <v>158</v>
      </c>
      <c r="I703" s="121">
        <v>104500</v>
      </c>
      <c r="J703" s="122">
        <v>100000</v>
      </c>
      <c r="K703" s="121">
        <v>100954.7374614795</v>
      </c>
      <c r="L703" s="122">
        <v>104500</v>
      </c>
      <c r="M703" s="113">
        <v>0.96607404269399999</v>
      </c>
      <c r="N703" s="123">
        <v>4.5761493237000002</v>
      </c>
      <c r="O703" s="99" t="s">
        <v>71</v>
      </c>
      <c r="P703" s="124">
        <v>0.20883865300000001</v>
      </c>
      <c r="Q703" s="101"/>
      <c r="R703" s="125"/>
    </row>
    <row r="704" spans="2:18" x14ac:dyDescent="0.25">
      <c r="B704" s="98" t="s">
        <v>68</v>
      </c>
      <c r="C704" s="99" t="s">
        <v>81</v>
      </c>
      <c r="D704" s="100" t="s">
        <v>69</v>
      </c>
      <c r="E704" s="99" t="s">
        <v>70</v>
      </c>
      <c r="F704" s="212">
        <v>44112.693194444444</v>
      </c>
      <c r="G704" s="212">
        <v>44662</v>
      </c>
      <c r="H704" s="100" t="s">
        <v>158</v>
      </c>
      <c r="I704" s="121">
        <v>106405</v>
      </c>
      <c r="J704" s="122">
        <v>100000.01</v>
      </c>
      <c r="K704" s="121">
        <v>102025.29432579171</v>
      </c>
      <c r="L704" s="122">
        <v>106405</v>
      </c>
      <c r="M704" s="113">
        <v>0.95883928692999998</v>
      </c>
      <c r="N704" s="123">
        <v>4.2957184633000001</v>
      </c>
      <c r="O704" s="99" t="s">
        <v>71</v>
      </c>
      <c r="P704" s="124">
        <v>0.21105324589999999</v>
      </c>
      <c r="Q704" s="101"/>
      <c r="R704" s="125"/>
    </row>
    <row r="705" spans="2:18" x14ac:dyDescent="0.25">
      <c r="B705" s="98" t="s">
        <v>68</v>
      </c>
      <c r="C705" s="99" t="s">
        <v>81</v>
      </c>
      <c r="D705" s="100" t="s">
        <v>69</v>
      </c>
      <c r="E705" s="99" t="s">
        <v>70</v>
      </c>
      <c r="F705" s="212">
        <v>44105.641608796293</v>
      </c>
      <c r="G705" s="212">
        <v>44655</v>
      </c>
      <c r="H705" s="100" t="s">
        <v>158</v>
      </c>
      <c r="I705" s="121">
        <v>106405</v>
      </c>
      <c r="J705" s="122">
        <v>100000</v>
      </c>
      <c r="K705" s="121">
        <v>102107.7036956822</v>
      </c>
      <c r="L705" s="122">
        <v>106405</v>
      </c>
      <c r="M705" s="113">
        <v>0.95961377468800002</v>
      </c>
      <c r="N705" s="123">
        <v>4.2958816994999998</v>
      </c>
      <c r="O705" s="99" t="s">
        <v>71</v>
      </c>
      <c r="P705" s="124">
        <v>0.211223721</v>
      </c>
      <c r="Q705" s="101"/>
      <c r="R705" s="125"/>
    </row>
    <row r="706" spans="2:18" x14ac:dyDescent="0.25">
      <c r="B706" s="98" t="s">
        <v>68</v>
      </c>
      <c r="C706" s="99" t="s">
        <v>81</v>
      </c>
      <c r="D706" s="100" t="s">
        <v>69</v>
      </c>
      <c r="E706" s="99" t="s">
        <v>70</v>
      </c>
      <c r="F706" s="212">
        <v>44060.648287037038</v>
      </c>
      <c r="G706" s="212">
        <v>44425</v>
      </c>
      <c r="H706" s="100" t="s">
        <v>158</v>
      </c>
      <c r="I706" s="121">
        <v>104252</v>
      </c>
      <c r="J706" s="122">
        <v>100000.01</v>
      </c>
      <c r="K706" s="121">
        <v>100505.5057167342</v>
      </c>
      <c r="L706" s="122">
        <v>104252</v>
      </c>
      <c r="M706" s="113">
        <v>0.96406309439399995</v>
      </c>
      <c r="N706" s="123">
        <v>4.3200864616999999</v>
      </c>
      <c r="O706" s="99" t="s">
        <v>71</v>
      </c>
      <c r="P706" s="124">
        <v>0.2079093558</v>
      </c>
      <c r="Q706" s="101"/>
      <c r="R706" s="125"/>
    </row>
    <row r="707" spans="2:18" x14ac:dyDescent="0.25">
      <c r="B707" s="98" t="s">
        <v>68</v>
      </c>
      <c r="C707" s="99" t="s">
        <v>81</v>
      </c>
      <c r="D707" s="100" t="s">
        <v>69</v>
      </c>
      <c r="E707" s="99" t="s">
        <v>70</v>
      </c>
      <c r="F707" s="212">
        <v>44040.59888888889</v>
      </c>
      <c r="G707" s="212">
        <v>44404</v>
      </c>
      <c r="H707" s="100" t="s">
        <v>158</v>
      </c>
      <c r="I707" s="121">
        <v>104500</v>
      </c>
      <c r="J707" s="122">
        <v>100012.25</v>
      </c>
      <c r="K707" s="121">
        <v>100793.97715729311</v>
      </c>
      <c r="L707" s="122">
        <v>104500</v>
      </c>
      <c r="M707" s="113">
        <v>0.96453566657699996</v>
      </c>
      <c r="N707" s="123">
        <v>4.5761493237000002</v>
      </c>
      <c r="O707" s="99" t="s">
        <v>71</v>
      </c>
      <c r="P707" s="124">
        <v>0.2085060983</v>
      </c>
      <c r="Q707" s="101"/>
      <c r="R707" s="125"/>
    </row>
    <row r="708" spans="2:18" x14ac:dyDescent="0.25">
      <c r="B708" s="98" t="s">
        <v>68</v>
      </c>
      <c r="C708" s="99" t="s">
        <v>81</v>
      </c>
      <c r="D708" s="100" t="s">
        <v>69</v>
      </c>
      <c r="E708" s="99" t="s">
        <v>70</v>
      </c>
      <c r="F708" s="212">
        <v>43713.702928240738</v>
      </c>
      <c r="G708" s="212">
        <v>44445</v>
      </c>
      <c r="H708" s="100" t="s">
        <v>158</v>
      </c>
      <c r="I708" s="121">
        <v>110028</v>
      </c>
      <c r="J708" s="122">
        <v>100000</v>
      </c>
      <c r="K708" s="121">
        <v>100325.2609844322</v>
      </c>
      <c r="L708" s="122">
        <v>110028</v>
      </c>
      <c r="M708" s="113">
        <v>0.911815728582</v>
      </c>
      <c r="N708" s="123">
        <v>5.062633978</v>
      </c>
      <c r="O708" s="99" t="s">
        <v>71</v>
      </c>
      <c r="P708" s="124">
        <v>0.20753649490000001</v>
      </c>
      <c r="Q708" s="101"/>
      <c r="R708" s="125"/>
    </row>
    <row r="709" spans="2:18" x14ac:dyDescent="0.25">
      <c r="B709" s="102" t="s">
        <v>82</v>
      </c>
      <c r="C709" s="103"/>
      <c r="D709" s="103"/>
      <c r="E709" s="103"/>
      <c r="F709" s="103"/>
      <c r="G709" s="103"/>
      <c r="H709" s="100"/>
      <c r="I709" s="126">
        <v>3651964</v>
      </c>
      <c r="J709" s="127">
        <v>3454951.8699999987</v>
      </c>
      <c r="K709" s="126">
        <v>3493605.729577743</v>
      </c>
      <c r="L709" s="127">
        <v>3651964</v>
      </c>
      <c r="M709" s="101"/>
      <c r="N709" s="128"/>
      <c r="O709" s="101"/>
      <c r="P709" s="129">
        <v>7.2270002660999992</v>
      </c>
      <c r="Q709" s="103"/>
      <c r="R709" s="130"/>
    </row>
    <row r="710" spans="2:18" x14ac:dyDescent="0.25">
      <c r="B710" s="98" t="s">
        <v>68</v>
      </c>
      <c r="C710" s="99" t="s">
        <v>129</v>
      </c>
      <c r="D710" s="100" t="s">
        <v>69</v>
      </c>
      <c r="E710" s="99" t="s">
        <v>70</v>
      </c>
      <c r="F710" s="212">
        <v>44225.552025462966</v>
      </c>
      <c r="G710" s="212">
        <v>45320</v>
      </c>
      <c r="H710" s="100" t="s">
        <v>158</v>
      </c>
      <c r="I710" s="121">
        <v>28753.42</v>
      </c>
      <c r="J710" s="122">
        <v>25003.4</v>
      </c>
      <c r="K710" s="121">
        <v>25211.880453094702</v>
      </c>
      <c r="L710" s="122">
        <v>28753.42</v>
      </c>
      <c r="M710" s="113">
        <v>0.87683066755500005</v>
      </c>
      <c r="N710" s="123">
        <v>5.0944993902000002</v>
      </c>
      <c r="O710" s="99" t="s">
        <v>71</v>
      </c>
      <c r="P710" s="124">
        <v>5.2154215699999999E-2</v>
      </c>
      <c r="Q710" s="101"/>
      <c r="R710" s="125"/>
    </row>
    <row r="711" spans="2:18" x14ac:dyDescent="0.25">
      <c r="B711" s="98" t="s">
        <v>68</v>
      </c>
      <c r="C711" s="99" t="s">
        <v>129</v>
      </c>
      <c r="D711" s="100" t="s">
        <v>69</v>
      </c>
      <c r="E711" s="99" t="s">
        <v>70</v>
      </c>
      <c r="F711" s="212">
        <v>44134.654351851852</v>
      </c>
      <c r="G711" s="212">
        <v>44676</v>
      </c>
      <c r="H711" s="100" t="s">
        <v>158</v>
      </c>
      <c r="I711" s="121">
        <v>105939.73</v>
      </c>
      <c r="J711" s="122">
        <v>100000</v>
      </c>
      <c r="K711" s="121">
        <v>100678.38646048799</v>
      </c>
      <c r="L711" s="122">
        <v>105939.73</v>
      </c>
      <c r="M711" s="113">
        <v>0.95033644564200004</v>
      </c>
      <c r="N711" s="123">
        <v>4.0606108110000001</v>
      </c>
      <c r="O711" s="99" t="s">
        <v>71</v>
      </c>
      <c r="P711" s="124">
        <v>0.20826698320000001</v>
      </c>
      <c r="Q711" s="101"/>
      <c r="R711" s="125"/>
    </row>
    <row r="712" spans="2:18" x14ac:dyDescent="0.25">
      <c r="B712" s="98" t="s">
        <v>68</v>
      </c>
      <c r="C712" s="99" t="s">
        <v>129</v>
      </c>
      <c r="D712" s="100" t="s">
        <v>69</v>
      </c>
      <c r="E712" s="99" t="s">
        <v>70</v>
      </c>
      <c r="F712" s="212">
        <v>44077.477754629632</v>
      </c>
      <c r="G712" s="212">
        <v>44627</v>
      </c>
      <c r="H712" s="100" t="s">
        <v>158</v>
      </c>
      <c r="I712" s="121">
        <v>106038.36</v>
      </c>
      <c r="J712" s="122">
        <v>100010.91</v>
      </c>
      <c r="K712" s="121">
        <v>100316.56192654109</v>
      </c>
      <c r="L712" s="122">
        <v>106038.36</v>
      </c>
      <c r="M712" s="113">
        <v>0.94604030019499996</v>
      </c>
      <c r="N712" s="123">
        <v>4.0602344604000002</v>
      </c>
      <c r="O712" s="99" t="s">
        <v>71</v>
      </c>
      <c r="P712" s="124">
        <v>0.20751849980000001</v>
      </c>
      <c r="Q712" s="101"/>
      <c r="R712" s="125"/>
    </row>
    <row r="713" spans="2:18" x14ac:dyDescent="0.25">
      <c r="B713" s="98" t="s">
        <v>68</v>
      </c>
      <c r="C713" s="99" t="s">
        <v>129</v>
      </c>
      <c r="D713" s="100" t="s">
        <v>69</v>
      </c>
      <c r="E713" s="99" t="s">
        <v>70</v>
      </c>
      <c r="F713" s="212">
        <v>44134.646203703705</v>
      </c>
      <c r="G713" s="212">
        <v>44676</v>
      </c>
      <c r="H713" s="100" t="s">
        <v>158</v>
      </c>
      <c r="I713" s="121">
        <v>105939.73</v>
      </c>
      <c r="J713" s="122">
        <v>100000</v>
      </c>
      <c r="K713" s="121">
        <v>100678.38646048799</v>
      </c>
      <c r="L713" s="122">
        <v>105939.73</v>
      </c>
      <c r="M713" s="113">
        <v>0.95033644564200004</v>
      </c>
      <c r="N713" s="123">
        <v>4.0606108110000001</v>
      </c>
      <c r="O713" s="99" t="s">
        <v>71</v>
      </c>
      <c r="P713" s="124">
        <v>0.20826698320000001</v>
      </c>
      <c r="Q713" s="101"/>
      <c r="R713" s="125"/>
    </row>
    <row r="714" spans="2:18" x14ac:dyDescent="0.25">
      <c r="B714" s="98" t="s">
        <v>98</v>
      </c>
      <c r="C714" s="99" t="s">
        <v>129</v>
      </c>
      <c r="D714" s="100" t="s">
        <v>69</v>
      </c>
      <c r="E714" s="99" t="s">
        <v>70</v>
      </c>
      <c r="F714" s="212">
        <v>44285.683900462966</v>
      </c>
      <c r="G714" s="212">
        <v>47882</v>
      </c>
      <c r="H714" s="100" t="s">
        <v>158</v>
      </c>
      <c r="I714" s="121">
        <v>111025.08</v>
      </c>
      <c r="J714" s="122">
        <v>71999.990000000005</v>
      </c>
      <c r="K714" s="121">
        <v>72010.848858032201</v>
      </c>
      <c r="L714" s="122">
        <v>111025.08</v>
      </c>
      <c r="M714" s="113">
        <v>0.64859983760499995</v>
      </c>
      <c r="N714" s="123">
        <v>5.6145653128999999</v>
      </c>
      <c r="O714" s="99" t="s">
        <v>71</v>
      </c>
      <c r="P714" s="124">
        <v>0.14896426909999999</v>
      </c>
      <c r="Q714" s="101"/>
      <c r="R714" s="125"/>
    </row>
    <row r="715" spans="2:18" x14ac:dyDescent="0.25">
      <c r="B715" s="98" t="s">
        <v>68</v>
      </c>
      <c r="C715" s="99" t="s">
        <v>129</v>
      </c>
      <c r="D715" s="100" t="s">
        <v>69</v>
      </c>
      <c r="E715" s="99" t="s">
        <v>70</v>
      </c>
      <c r="F715" s="212">
        <v>44061.633634259262</v>
      </c>
      <c r="G715" s="212">
        <v>44610</v>
      </c>
      <c r="H715" s="100" t="s">
        <v>158</v>
      </c>
      <c r="I715" s="121">
        <v>106027.4</v>
      </c>
      <c r="J715" s="122">
        <v>100010.91</v>
      </c>
      <c r="K715" s="121">
        <v>100480.85128163709</v>
      </c>
      <c r="L715" s="122">
        <v>106027.4</v>
      </c>
      <c r="M715" s="113">
        <v>0.94768759095900001</v>
      </c>
      <c r="N715" s="123">
        <v>4.0602740874999999</v>
      </c>
      <c r="O715" s="99" t="s">
        <v>71</v>
      </c>
      <c r="P715" s="124">
        <v>0.2078583547</v>
      </c>
      <c r="Q715" s="101"/>
      <c r="R715" s="125"/>
    </row>
    <row r="716" spans="2:18" x14ac:dyDescent="0.25">
      <c r="B716" s="98" t="s">
        <v>68</v>
      </c>
      <c r="C716" s="99" t="s">
        <v>129</v>
      </c>
      <c r="D716" s="100" t="s">
        <v>69</v>
      </c>
      <c r="E716" s="99" t="s">
        <v>70</v>
      </c>
      <c r="F716" s="212">
        <v>44225.554131944446</v>
      </c>
      <c r="G716" s="212">
        <v>45320</v>
      </c>
      <c r="H716" s="100" t="s">
        <v>158</v>
      </c>
      <c r="I716" s="121">
        <v>28753.42</v>
      </c>
      <c r="J716" s="122">
        <v>25003.4</v>
      </c>
      <c r="K716" s="121">
        <v>25211.880453094702</v>
      </c>
      <c r="L716" s="122">
        <v>28753.42</v>
      </c>
      <c r="M716" s="113">
        <v>0.87683066755500005</v>
      </c>
      <c r="N716" s="123">
        <v>5.0944993902000002</v>
      </c>
      <c r="O716" s="99" t="s">
        <v>71</v>
      </c>
      <c r="P716" s="124">
        <v>5.2154215699999999E-2</v>
      </c>
      <c r="Q716" s="101"/>
      <c r="R716" s="125"/>
    </row>
    <row r="717" spans="2:18" x14ac:dyDescent="0.25">
      <c r="B717" s="98" t="s">
        <v>68</v>
      </c>
      <c r="C717" s="99" t="s">
        <v>129</v>
      </c>
      <c r="D717" s="100" t="s">
        <v>69</v>
      </c>
      <c r="E717" s="99" t="s">
        <v>70</v>
      </c>
      <c r="F717" s="212">
        <v>44225.550902777781</v>
      </c>
      <c r="G717" s="212">
        <v>45320</v>
      </c>
      <c r="H717" s="100" t="s">
        <v>158</v>
      </c>
      <c r="I717" s="121">
        <v>28753.42</v>
      </c>
      <c r="J717" s="122">
        <v>25003.4</v>
      </c>
      <c r="K717" s="121">
        <v>25211.880453094702</v>
      </c>
      <c r="L717" s="122">
        <v>28753.42</v>
      </c>
      <c r="M717" s="113">
        <v>0.87683066755500005</v>
      </c>
      <c r="N717" s="123">
        <v>5.0944993902000002</v>
      </c>
      <c r="O717" s="99" t="s">
        <v>71</v>
      </c>
      <c r="P717" s="124">
        <v>5.2154215699999999E-2</v>
      </c>
      <c r="Q717" s="101"/>
      <c r="R717" s="125"/>
    </row>
    <row r="718" spans="2:18" x14ac:dyDescent="0.25">
      <c r="B718" s="98" t="s">
        <v>68</v>
      </c>
      <c r="C718" s="99" t="s">
        <v>129</v>
      </c>
      <c r="D718" s="100" t="s">
        <v>69</v>
      </c>
      <c r="E718" s="99" t="s">
        <v>70</v>
      </c>
      <c r="F718" s="212">
        <v>44104.610092592593</v>
      </c>
      <c r="G718" s="212">
        <v>44824</v>
      </c>
      <c r="H718" s="100" t="s">
        <v>158</v>
      </c>
      <c r="I718" s="121">
        <v>108383.56</v>
      </c>
      <c r="J718" s="122">
        <v>100000.01</v>
      </c>
      <c r="K718" s="121">
        <v>100023.157869528</v>
      </c>
      <c r="L718" s="122">
        <v>108383.56</v>
      </c>
      <c r="M718" s="113">
        <v>0.92286282042699996</v>
      </c>
      <c r="N718" s="123">
        <v>4.318530151</v>
      </c>
      <c r="O718" s="99" t="s">
        <v>71</v>
      </c>
      <c r="P718" s="124">
        <v>0.2069115534</v>
      </c>
      <c r="Q718" s="101"/>
      <c r="R718" s="125"/>
    </row>
    <row r="719" spans="2:18" x14ac:dyDescent="0.25">
      <c r="B719" s="98" t="s">
        <v>68</v>
      </c>
      <c r="C719" s="99" t="s">
        <v>129</v>
      </c>
      <c r="D719" s="100" t="s">
        <v>69</v>
      </c>
      <c r="E719" s="99" t="s">
        <v>70</v>
      </c>
      <c r="F719" s="212">
        <v>44134.647314814814</v>
      </c>
      <c r="G719" s="212">
        <v>44676</v>
      </c>
      <c r="H719" s="100" t="s">
        <v>158</v>
      </c>
      <c r="I719" s="121">
        <v>105939.73</v>
      </c>
      <c r="J719" s="122">
        <v>100000</v>
      </c>
      <c r="K719" s="121">
        <v>100678.38646048799</v>
      </c>
      <c r="L719" s="122">
        <v>105939.73</v>
      </c>
      <c r="M719" s="113">
        <v>0.95033644564200004</v>
      </c>
      <c r="N719" s="123">
        <v>4.0606108110000001</v>
      </c>
      <c r="O719" s="99" t="s">
        <v>71</v>
      </c>
      <c r="P719" s="124">
        <v>0.20826698320000001</v>
      </c>
      <c r="Q719" s="101"/>
      <c r="R719" s="125"/>
    </row>
    <row r="720" spans="2:18" x14ac:dyDescent="0.25">
      <c r="B720" s="98" t="s">
        <v>68</v>
      </c>
      <c r="C720" s="99" t="s">
        <v>129</v>
      </c>
      <c r="D720" s="100" t="s">
        <v>69</v>
      </c>
      <c r="E720" s="99" t="s">
        <v>70</v>
      </c>
      <c r="F720" s="212">
        <v>44104.624189814815</v>
      </c>
      <c r="G720" s="212">
        <v>44824</v>
      </c>
      <c r="H720" s="100" t="s">
        <v>158</v>
      </c>
      <c r="I720" s="121">
        <v>108383.56</v>
      </c>
      <c r="J720" s="122">
        <v>100000.01</v>
      </c>
      <c r="K720" s="121">
        <v>100023.157869528</v>
      </c>
      <c r="L720" s="122">
        <v>108383.56</v>
      </c>
      <c r="M720" s="113">
        <v>0.92286282042699996</v>
      </c>
      <c r="N720" s="123">
        <v>4.318530151</v>
      </c>
      <c r="O720" s="99" t="s">
        <v>71</v>
      </c>
      <c r="P720" s="124">
        <v>0.2069115534</v>
      </c>
      <c r="Q720" s="101"/>
      <c r="R720" s="125"/>
    </row>
    <row r="721" spans="2:18" x14ac:dyDescent="0.25">
      <c r="B721" s="98" t="s">
        <v>68</v>
      </c>
      <c r="C721" s="99" t="s">
        <v>129</v>
      </c>
      <c r="D721" s="100" t="s">
        <v>69</v>
      </c>
      <c r="E721" s="99" t="s">
        <v>70</v>
      </c>
      <c r="F721" s="212">
        <v>44061.635127314818</v>
      </c>
      <c r="G721" s="212">
        <v>44610</v>
      </c>
      <c r="H721" s="100" t="s">
        <v>158</v>
      </c>
      <c r="I721" s="121">
        <v>106027.4</v>
      </c>
      <c r="J721" s="122">
        <v>100010.91</v>
      </c>
      <c r="K721" s="121">
        <v>100480.85128163709</v>
      </c>
      <c r="L721" s="122">
        <v>106027.4</v>
      </c>
      <c r="M721" s="113">
        <v>0.94768759095900001</v>
      </c>
      <c r="N721" s="123">
        <v>4.0602740874999999</v>
      </c>
      <c r="O721" s="99" t="s">
        <v>71</v>
      </c>
      <c r="P721" s="124">
        <v>0.2078583547</v>
      </c>
      <c r="Q721" s="101"/>
      <c r="R721" s="125"/>
    </row>
    <row r="722" spans="2:18" x14ac:dyDescent="0.25">
      <c r="B722" s="98" t="s">
        <v>68</v>
      </c>
      <c r="C722" s="99" t="s">
        <v>129</v>
      </c>
      <c r="D722" s="100" t="s">
        <v>69</v>
      </c>
      <c r="E722" s="99" t="s">
        <v>70</v>
      </c>
      <c r="F722" s="212">
        <v>44285.64949074074</v>
      </c>
      <c r="G722" s="212">
        <v>44312</v>
      </c>
      <c r="H722" s="100" t="s">
        <v>158</v>
      </c>
      <c r="I722" s="121">
        <v>47342</v>
      </c>
      <c r="J722" s="122">
        <v>47154.87</v>
      </c>
      <c r="K722" s="121">
        <v>47161.7879553003</v>
      </c>
      <c r="L722" s="122">
        <v>47342</v>
      </c>
      <c r="M722" s="113">
        <v>0.99619340026400005</v>
      </c>
      <c r="N722" s="123">
        <v>5.5000006872</v>
      </c>
      <c r="O722" s="99" t="s">
        <v>71</v>
      </c>
      <c r="P722" s="124">
        <v>9.7560595099999994E-2</v>
      </c>
      <c r="Q722" s="101"/>
      <c r="R722" s="125"/>
    </row>
    <row r="723" spans="2:18" x14ac:dyDescent="0.25">
      <c r="B723" s="98" t="s">
        <v>68</v>
      </c>
      <c r="C723" s="99" t="s">
        <v>129</v>
      </c>
      <c r="D723" s="100" t="s">
        <v>69</v>
      </c>
      <c r="E723" s="99" t="s">
        <v>70</v>
      </c>
      <c r="F723" s="212">
        <v>44061.630590277775</v>
      </c>
      <c r="G723" s="212">
        <v>44610</v>
      </c>
      <c r="H723" s="100" t="s">
        <v>158</v>
      </c>
      <c r="I723" s="121">
        <v>106027.4</v>
      </c>
      <c r="J723" s="122">
        <v>100010.91</v>
      </c>
      <c r="K723" s="121">
        <v>100480.85128163709</v>
      </c>
      <c r="L723" s="122">
        <v>106027.4</v>
      </c>
      <c r="M723" s="113">
        <v>0.94768759095900001</v>
      </c>
      <c r="N723" s="123">
        <v>4.0602740874999999</v>
      </c>
      <c r="O723" s="99" t="s">
        <v>71</v>
      </c>
      <c r="P723" s="124">
        <v>0.2078583547</v>
      </c>
      <c r="Q723" s="101"/>
      <c r="R723" s="125"/>
    </row>
    <row r="724" spans="2:18" x14ac:dyDescent="0.25">
      <c r="B724" s="98" t="s">
        <v>68</v>
      </c>
      <c r="C724" s="99" t="s">
        <v>129</v>
      </c>
      <c r="D724" s="100" t="s">
        <v>69</v>
      </c>
      <c r="E724" s="99" t="s">
        <v>70</v>
      </c>
      <c r="F724" s="212">
        <v>44225.552291666667</v>
      </c>
      <c r="G724" s="212">
        <v>45320</v>
      </c>
      <c r="H724" s="100" t="s">
        <v>158</v>
      </c>
      <c r="I724" s="121">
        <v>28753.42</v>
      </c>
      <c r="J724" s="122">
        <v>25003.4</v>
      </c>
      <c r="K724" s="121">
        <v>25211.880453094702</v>
      </c>
      <c r="L724" s="122">
        <v>28753.42</v>
      </c>
      <c r="M724" s="113">
        <v>0.87683066755500005</v>
      </c>
      <c r="N724" s="123">
        <v>5.0944993902000002</v>
      </c>
      <c r="O724" s="99" t="s">
        <v>71</v>
      </c>
      <c r="P724" s="124">
        <v>5.2154215699999999E-2</v>
      </c>
      <c r="Q724" s="101"/>
      <c r="R724" s="125"/>
    </row>
    <row r="725" spans="2:18" x14ac:dyDescent="0.25">
      <c r="B725" s="98" t="s">
        <v>68</v>
      </c>
      <c r="C725" s="99" t="s">
        <v>129</v>
      </c>
      <c r="D725" s="100" t="s">
        <v>69</v>
      </c>
      <c r="E725" s="99" t="s">
        <v>70</v>
      </c>
      <c r="F725" s="212">
        <v>44134.654699074075</v>
      </c>
      <c r="G725" s="212">
        <v>44676</v>
      </c>
      <c r="H725" s="100" t="s">
        <v>158</v>
      </c>
      <c r="I725" s="121">
        <v>105939.73</v>
      </c>
      <c r="J725" s="122">
        <v>100000</v>
      </c>
      <c r="K725" s="121">
        <v>100678.38646048799</v>
      </c>
      <c r="L725" s="122">
        <v>105939.73</v>
      </c>
      <c r="M725" s="113">
        <v>0.95033644564200004</v>
      </c>
      <c r="N725" s="123">
        <v>4.0606108110000001</v>
      </c>
      <c r="O725" s="99" t="s">
        <v>71</v>
      </c>
      <c r="P725" s="124">
        <v>0.20826698320000001</v>
      </c>
      <c r="Q725" s="101"/>
      <c r="R725" s="125"/>
    </row>
    <row r="726" spans="2:18" x14ac:dyDescent="0.25">
      <c r="B726" s="98" t="s">
        <v>68</v>
      </c>
      <c r="C726" s="99" t="s">
        <v>129</v>
      </c>
      <c r="D726" s="100" t="s">
        <v>69</v>
      </c>
      <c r="E726" s="99" t="s">
        <v>70</v>
      </c>
      <c r="F726" s="212">
        <v>44077.478090277778</v>
      </c>
      <c r="G726" s="212">
        <v>44627</v>
      </c>
      <c r="H726" s="100" t="s">
        <v>158</v>
      </c>
      <c r="I726" s="121">
        <v>106038.36</v>
      </c>
      <c r="J726" s="122">
        <v>100010.91</v>
      </c>
      <c r="K726" s="121">
        <v>100316.56192654109</v>
      </c>
      <c r="L726" s="122">
        <v>106038.36</v>
      </c>
      <c r="M726" s="113">
        <v>0.94604030019499996</v>
      </c>
      <c r="N726" s="123">
        <v>4.0602344604000002</v>
      </c>
      <c r="O726" s="99" t="s">
        <v>71</v>
      </c>
      <c r="P726" s="124">
        <v>0.20751849980000001</v>
      </c>
      <c r="Q726" s="101"/>
      <c r="R726" s="125"/>
    </row>
    <row r="727" spans="2:18" x14ac:dyDescent="0.25">
      <c r="B727" s="98" t="s">
        <v>68</v>
      </c>
      <c r="C727" s="99" t="s">
        <v>129</v>
      </c>
      <c r="D727" s="100" t="s">
        <v>69</v>
      </c>
      <c r="E727" s="99" t="s">
        <v>70</v>
      </c>
      <c r="F727" s="212">
        <v>44134.646481481483</v>
      </c>
      <c r="G727" s="212">
        <v>44676</v>
      </c>
      <c r="H727" s="100" t="s">
        <v>158</v>
      </c>
      <c r="I727" s="121">
        <v>105939.73</v>
      </c>
      <c r="J727" s="122">
        <v>100000</v>
      </c>
      <c r="K727" s="121">
        <v>100678.38646048799</v>
      </c>
      <c r="L727" s="122">
        <v>105939.73</v>
      </c>
      <c r="M727" s="113">
        <v>0.95033644564200004</v>
      </c>
      <c r="N727" s="123">
        <v>4.0606108110000001</v>
      </c>
      <c r="O727" s="99" t="s">
        <v>71</v>
      </c>
      <c r="P727" s="124">
        <v>0.20826698320000001</v>
      </c>
      <c r="Q727" s="101"/>
      <c r="R727" s="125"/>
    </row>
    <row r="728" spans="2:18" x14ac:dyDescent="0.25">
      <c r="B728" s="98" t="s">
        <v>98</v>
      </c>
      <c r="C728" s="99" t="s">
        <v>129</v>
      </c>
      <c r="D728" s="100" t="s">
        <v>69</v>
      </c>
      <c r="E728" s="99" t="s">
        <v>70</v>
      </c>
      <c r="F728" s="212">
        <v>44285.685011574074</v>
      </c>
      <c r="G728" s="212">
        <v>47910</v>
      </c>
      <c r="H728" s="100" t="s">
        <v>158</v>
      </c>
      <c r="I728" s="121">
        <v>23193.47</v>
      </c>
      <c r="J728" s="122">
        <v>15000.02</v>
      </c>
      <c r="K728" s="121">
        <v>15002.2278618085</v>
      </c>
      <c r="L728" s="122">
        <v>23193.47</v>
      </c>
      <c r="M728" s="113">
        <v>0.64682981295200004</v>
      </c>
      <c r="N728" s="123">
        <v>5.6145623326000003</v>
      </c>
      <c r="O728" s="99" t="s">
        <v>71</v>
      </c>
      <c r="P728" s="124">
        <v>3.1034155899999999E-2</v>
      </c>
      <c r="Q728" s="101"/>
      <c r="R728" s="125"/>
    </row>
    <row r="729" spans="2:18" x14ac:dyDescent="0.25">
      <c r="B729" s="98" t="s">
        <v>68</v>
      </c>
      <c r="C729" s="99" t="s">
        <v>129</v>
      </c>
      <c r="D729" s="100" t="s">
        <v>69</v>
      </c>
      <c r="E729" s="99" t="s">
        <v>70</v>
      </c>
      <c r="F729" s="212">
        <v>44061.633969907409</v>
      </c>
      <c r="G729" s="212">
        <v>44791</v>
      </c>
      <c r="H729" s="100" t="s">
        <v>158</v>
      </c>
      <c r="I729" s="121">
        <v>106027.4</v>
      </c>
      <c r="J729" s="122">
        <v>100010.91</v>
      </c>
      <c r="K729" s="121">
        <v>100480.85128163709</v>
      </c>
      <c r="L729" s="122">
        <v>106027.4</v>
      </c>
      <c r="M729" s="113">
        <v>0.94768759095900001</v>
      </c>
      <c r="N729" s="123">
        <v>4.0602740874999999</v>
      </c>
      <c r="O729" s="99" t="s">
        <v>71</v>
      </c>
      <c r="P729" s="124">
        <v>0.2078583547</v>
      </c>
      <c r="Q729" s="101"/>
      <c r="R729" s="125"/>
    </row>
    <row r="730" spans="2:18" x14ac:dyDescent="0.25">
      <c r="B730" s="98" t="s">
        <v>68</v>
      </c>
      <c r="C730" s="99" t="s">
        <v>129</v>
      </c>
      <c r="D730" s="100" t="s">
        <v>69</v>
      </c>
      <c r="E730" s="99" t="s">
        <v>70</v>
      </c>
      <c r="F730" s="212">
        <v>44225.554444444446</v>
      </c>
      <c r="G730" s="212">
        <v>45320</v>
      </c>
      <c r="H730" s="100" t="s">
        <v>158</v>
      </c>
      <c r="I730" s="121">
        <v>28753.42</v>
      </c>
      <c r="J730" s="122">
        <v>25003.4</v>
      </c>
      <c r="K730" s="121">
        <v>25211.880453094702</v>
      </c>
      <c r="L730" s="122">
        <v>28753.42</v>
      </c>
      <c r="M730" s="113">
        <v>0.87683066755500005</v>
      </c>
      <c r="N730" s="123">
        <v>5.0944993902000002</v>
      </c>
      <c r="O730" s="99" t="s">
        <v>71</v>
      </c>
      <c r="P730" s="124">
        <v>5.2154215699999999E-2</v>
      </c>
      <c r="Q730" s="101"/>
      <c r="R730" s="125"/>
    </row>
    <row r="731" spans="2:18" x14ac:dyDescent="0.25">
      <c r="B731" s="98" t="s">
        <v>68</v>
      </c>
      <c r="C731" s="99" t="s">
        <v>129</v>
      </c>
      <c r="D731" s="100" t="s">
        <v>69</v>
      </c>
      <c r="E731" s="99" t="s">
        <v>70</v>
      </c>
      <c r="F731" s="212">
        <v>44225.551400462966</v>
      </c>
      <c r="G731" s="212">
        <v>45320</v>
      </c>
      <c r="H731" s="100" t="s">
        <v>158</v>
      </c>
      <c r="I731" s="121">
        <v>28753.42</v>
      </c>
      <c r="J731" s="122">
        <v>25003.4</v>
      </c>
      <c r="K731" s="121">
        <v>25211.880453094702</v>
      </c>
      <c r="L731" s="122">
        <v>28753.42</v>
      </c>
      <c r="M731" s="113">
        <v>0.87683066755500005</v>
      </c>
      <c r="N731" s="123">
        <v>5.0944993902000002</v>
      </c>
      <c r="O731" s="99" t="s">
        <v>71</v>
      </c>
      <c r="P731" s="124">
        <v>5.2154215699999999E-2</v>
      </c>
      <c r="Q731" s="101"/>
      <c r="R731" s="125"/>
    </row>
    <row r="732" spans="2:18" x14ac:dyDescent="0.25">
      <c r="B732" s="98" t="s">
        <v>68</v>
      </c>
      <c r="C732" s="99" t="s">
        <v>129</v>
      </c>
      <c r="D732" s="100" t="s">
        <v>69</v>
      </c>
      <c r="E732" s="99" t="s">
        <v>70</v>
      </c>
      <c r="F732" s="212">
        <v>44104.623240740744</v>
      </c>
      <c r="G732" s="212">
        <v>44824</v>
      </c>
      <c r="H732" s="100" t="s">
        <v>158</v>
      </c>
      <c r="I732" s="121">
        <v>108383.56</v>
      </c>
      <c r="J732" s="122">
        <v>100000.01</v>
      </c>
      <c r="K732" s="121">
        <v>100023.157869528</v>
      </c>
      <c r="L732" s="122">
        <v>108383.56</v>
      </c>
      <c r="M732" s="113">
        <v>0.92286282042699996</v>
      </c>
      <c r="N732" s="123">
        <v>4.318530151</v>
      </c>
      <c r="O732" s="99" t="s">
        <v>71</v>
      </c>
      <c r="P732" s="124">
        <v>0.2069115534</v>
      </c>
      <c r="Q732" s="101"/>
      <c r="R732" s="125"/>
    </row>
    <row r="733" spans="2:18" x14ac:dyDescent="0.25">
      <c r="B733" s="98" t="s">
        <v>68</v>
      </c>
      <c r="C733" s="99" t="s">
        <v>129</v>
      </c>
      <c r="D733" s="100" t="s">
        <v>69</v>
      </c>
      <c r="E733" s="99" t="s">
        <v>70</v>
      </c>
      <c r="F733" s="212">
        <v>44134.653310185182</v>
      </c>
      <c r="G733" s="212">
        <v>44676</v>
      </c>
      <c r="H733" s="100" t="s">
        <v>158</v>
      </c>
      <c r="I733" s="121">
        <v>105939.73</v>
      </c>
      <c r="J733" s="122">
        <v>100000</v>
      </c>
      <c r="K733" s="121">
        <v>100678.38646048799</v>
      </c>
      <c r="L733" s="122">
        <v>105939.73</v>
      </c>
      <c r="M733" s="113">
        <v>0.95033644564200004</v>
      </c>
      <c r="N733" s="123">
        <v>4.0606108110000001</v>
      </c>
      <c r="O733" s="99" t="s">
        <v>71</v>
      </c>
      <c r="P733" s="124">
        <v>0.20826698320000001</v>
      </c>
      <c r="Q733" s="101"/>
      <c r="R733" s="125"/>
    </row>
    <row r="734" spans="2:18" x14ac:dyDescent="0.25">
      <c r="B734" s="98" t="s">
        <v>68</v>
      </c>
      <c r="C734" s="99" t="s">
        <v>129</v>
      </c>
      <c r="D734" s="100" t="s">
        <v>69</v>
      </c>
      <c r="E734" s="99" t="s">
        <v>70</v>
      </c>
      <c r="F734" s="212">
        <v>44104.624502314815</v>
      </c>
      <c r="G734" s="212">
        <v>44824</v>
      </c>
      <c r="H734" s="100" t="s">
        <v>158</v>
      </c>
      <c r="I734" s="121">
        <v>108383.56</v>
      </c>
      <c r="J734" s="122">
        <v>100000.01</v>
      </c>
      <c r="K734" s="121">
        <v>100023.157869528</v>
      </c>
      <c r="L734" s="122">
        <v>108383.56</v>
      </c>
      <c r="M734" s="113">
        <v>0.92286282042699996</v>
      </c>
      <c r="N734" s="123">
        <v>4.318530151</v>
      </c>
      <c r="O734" s="99" t="s">
        <v>71</v>
      </c>
      <c r="P734" s="124">
        <v>0.2069115534</v>
      </c>
      <c r="Q734" s="101"/>
      <c r="R734" s="125"/>
    </row>
    <row r="735" spans="2:18" x14ac:dyDescent="0.25">
      <c r="B735" s="98" t="s">
        <v>68</v>
      </c>
      <c r="C735" s="99" t="s">
        <v>129</v>
      </c>
      <c r="D735" s="100" t="s">
        <v>69</v>
      </c>
      <c r="E735" s="99" t="s">
        <v>70</v>
      </c>
      <c r="F735" s="212">
        <v>44061.635960648149</v>
      </c>
      <c r="G735" s="212">
        <v>44610</v>
      </c>
      <c r="H735" s="100" t="s">
        <v>158</v>
      </c>
      <c r="I735" s="121">
        <v>106027.4</v>
      </c>
      <c r="J735" s="122">
        <v>100010.91</v>
      </c>
      <c r="K735" s="121">
        <v>100480.85128163709</v>
      </c>
      <c r="L735" s="122">
        <v>106027.4</v>
      </c>
      <c r="M735" s="113">
        <v>0.94768759095900001</v>
      </c>
      <c r="N735" s="123">
        <v>4.0602740874999999</v>
      </c>
      <c r="O735" s="99" t="s">
        <v>71</v>
      </c>
      <c r="P735" s="124">
        <v>0.2078583547</v>
      </c>
      <c r="Q735" s="101"/>
      <c r="R735" s="125"/>
    </row>
    <row r="736" spans="2:18" x14ac:dyDescent="0.25">
      <c r="B736" s="98" t="s">
        <v>98</v>
      </c>
      <c r="C736" s="99" t="s">
        <v>129</v>
      </c>
      <c r="D736" s="100" t="s">
        <v>69</v>
      </c>
      <c r="E736" s="99" t="s">
        <v>70</v>
      </c>
      <c r="F736" s="212">
        <v>44285.681759259256</v>
      </c>
      <c r="G736" s="212">
        <v>47819</v>
      </c>
      <c r="H736" s="100" t="s">
        <v>158</v>
      </c>
      <c r="I736" s="121">
        <v>824496.02</v>
      </c>
      <c r="J736" s="122">
        <v>537999.99</v>
      </c>
      <c r="K736" s="121">
        <v>538080.49298395764</v>
      </c>
      <c r="L736" s="122">
        <v>824496.02</v>
      </c>
      <c r="M736" s="113">
        <v>0.65261745348900002</v>
      </c>
      <c r="N736" s="123">
        <v>5.6145758629999998</v>
      </c>
      <c r="O736" s="99" t="s">
        <v>71</v>
      </c>
      <c r="P736" s="124">
        <v>1.1130929381000001</v>
      </c>
      <c r="Q736" s="101"/>
      <c r="R736" s="125"/>
    </row>
    <row r="737" spans="2:18" x14ac:dyDescent="0.25">
      <c r="B737" s="98" t="s">
        <v>68</v>
      </c>
      <c r="C737" s="99" t="s">
        <v>129</v>
      </c>
      <c r="D737" s="100" t="s">
        <v>69</v>
      </c>
      <c r="E737" s="99" t="s">
        <v>70</v>
      </c>
      <c r="F737" s="212">
        <v>44061.631597222222</v>
      </c>
      <c r="G737" s="212">
        <v>44610</v>
      </c>
      <c r="H737" s="100" t="s">
        <v>158</v>
      </c>
      <c r="I737" s="121">
        <v>106027.4</v>
      </c>
      <c r="J737" s="122">
        <v>100010.91</v>
      </c>
      <c r="K737" s="121">
        <v>100480.85128163709</v>
      </c>
      <c r="L737" s="122">
        <v>106027.4</v>
      </c>
      <c r="M737" s="113">
        <v>0.94768759095900001</v>
      </c>
      <c r="N737" s="123">
        <v>4.0602740874999999</v>
      </c>
      <c r="O737" s="99" t="s">
        <v>71</v>
      </c>
      <c r="P737" s="124">
        <v>0.2078583547</v>
      </c>
      <c r="Q737" s="101"/>
      <c r="R737" s="125"/>
    </row>
    <row r="738" spans="2:18" x14ac:dyDescent="0.25">
      <c r="B738" s="98" t="s">
        <v>68</v>
      </c>
      <c r="C738" s="99" t="s">
        <v>129</v>
      </c>
      <c r="D738" s="100" t="s">
        <v>69</v>
      </c>
      <c r="E738" s="99" t="s">
        <v>70</v>
      </c>
      <c r="F738" s="212">
        <v>44225.553368055553</v>
      </c>
      <c r="G738" s="212">
        <v>45320</v>
      </c>
      <c r="H738" s="100" t="s">
        <v>158</v>
      </c>
      <c r="I738" s="121">
        <v>28753.42</v>
      </c>
      <c r="J738" s="122">
        <v>25003.4</v>
      </c>
      <c r="K738" s="121">
        <v>25211.880453094702</v>
      </c>
      <c r="L738" s="122">
        <v>28753.42</v>
      </c>
      <c r="M738" s="113">
        <v>0.87683066755500005</v>
      </c>
      <c r="N738" s="123">
        <v>5.0944993902000002</v>
      </c>
      <c r="O738" s="99" t="s">
        <v>71</v>
      </c>
      <c r="P738" s="124">
        <v>5.2154215699999999E-2</v>
      </c>
      <c r="Q738" s="101"/>
      <c r="R738" s="125"/>
    </row>
    <row r="739" spans="2:18" x14ac:dyDescent="0.25">
      <c r="B739" s="98" t="s">
        <v>68</v>
      </c>
      <c r="C739" s="99" t="s">
        <v>129</v>
      </c>
      <c r="D739" s="100" t="s">
        <v>69</v>
      </c>
      <c r="E739" s="99" t="s">
        <v>70</v>
      </c>
      <c r="F739" s="212">
        <v>44225.550243055557</v>
      </c>
      <c r="G739" s="212">
        <v>45320</v>
      </c>
      <c r="H739" s="100" t="s">
        <v>158</v>
      </c>
      <c r="I739" s="121">
        <v>28753.42</v>
      </c>
      <c r="J739" s="122">
        <v>25003.4</v>
      </c>
      <c r="K739" s="121">
        <v>25211.880453094702</v>
      </c>
      <c r="L739" s="122">
        <v>28753.42</v>
      </c>
      <c r="M739" s="113">
        <v>0.87683066755500005</v>
      </c>
      <c r="N739" s="123">
        <v>5.0944993902000002</v>
      </c>
      <c r="O739" s="99" t="s">
        <v>71</v>
      </c>
      <c r="P739" s="124">
        <v>5.2154215699999999E-2</v>
      </c>
      <c r="Q739" s="101"/>
      <c r="R739" s="125"/>
    </row>
    <row r="740" spans="2:18" x14ac:dyDescent="0.25">
      <c r="B740" s="98" t="s">
        <v>68</v>
      </c>
      <c r="C740" s="99" t="s">
        <v>129</v>
      </c>
      <c r="D740" s="100" t="s">
        <v>69</v>
      </c>
      <c r="E740" s="99" t="s">
        <v>70</v>
      </c>
      <c r="F740" s="212">
        <v>44077.478483796294</v>
      </c>
      <c r="G740" s="212">
        <v>44627</v>
      </c>
      <c r="H740" s="100" t="s">
        <v>158</v>
      </c>
      <c r="I740" s="121">
        <v>106038.36</v>
      </c>
      <c r="J740" s="122">
        <v>100010.91</v>
      </c>
      <c r="K740" s="121">
        <v>100316.56192654109</v>
      </c>
      <c r="L740" s="122">
        <v>106038.36</v>
      </c>
      <c r="M740" s="113">
        <v>0.94604030019499996</v>
      </c>
      <c r="N740" s="123">
        <v>4.0602344604000002</v>
      </c>
      <c r="O740" s="99" t="s">
        <v>71</v>
      </c>
      <c r="P740" s="124">
        <v>0.20751849980000001</v>
      </c>
      <c r="Q740" s="101"/>
      <c r="R740" s="125"/>
    </row>
    <row r="741" spans="2:18" x14ac:dyDescent="0.25">
      <c r="B741" s="98" t="s">
        <v>68</v>
      </c>
      <c r="C741" s="99" t="s">
        <v>129</v>
      </c>
      <c r="D741" s="100" t="s">
        <v>69</v>
      </c>
      <c r="E741" s="99" t="s">
        <v>70</v>
      </c>
      <c r="F741" s="212">
        <v>44134.646747685183</v>
      </c>
      <c r="G741" s="212">
        <v>44676</v>
      </c>
      <c r="H741" s="100" t="s">
        <v>158</v>
      </c>
      <c r="I741" s="121">
        <v>105939.73</v>
      </c>
      <c r="J741" s="122">
        <v>100000</v>
      </c>
      <c r="K741" s="121">
        <v>100678.38646048799</v>
      </c>
      <c r="L741" s="122">
        <v>105939.73</v>
      </c>
      <c r="M741" s="113">
        <v>0.95033644564200004</v>
      </c>
      <c r="N741" s="123">
        <v>4.0606108110000001</v>
      </c>
      <c r="O741" s="99" t="s">
        <v>71</v>
      </c>
      <c r="P741" s="124">
        <v>0.20826698320000001</v>
      </c>
      <c r="Q741" s="101"/>
      <c r="R741" s="125"/>
    </row>
    <row r="742" spans="2:18" x14ac:dyDescent="0.25">
      <c r="B742" s="98" t="s">
        <v>98</v>
      </c>
      <c r="C742" s="99" t="s">
        <v>129</v>
      </c>
      <c r="D742" s="100" t="s">
        <v>69</v>
      </c>
      <c r="E742" s="99" t="s">
        <v>70</v>
      </c>
      <c r="F742" s="212">
        <v>44286.444293981483</v>
      </c>
      <c r="G742" s="212">
        <v>47910</v>
      </c>
      <c r="H742" s="100" t="s">
        <v>158</v>
      </c>
      <c r="I742" s="121">
        <v>340171.13</v>
      </c>
      <c r="J742" s="122">
        <v>220033.18</v>
      </c>
      <c r="K742" s="121">
        <v>220033.0685639836</v>
      </c>
      <c r="L742" s="122">
        <v>340171.13</v>
      </c>
      <c r="M742" s="113">
        <v>0.64683051899199995</v>
      </c>
      <c r="N742" s="123">
        <v>5.6145487740000002</v>
      </c>
      <c r="O742" s="99" t="s">
        <v>71</v>
      </c>
      <c r="P742" s="124">
        <v>0.45516843289999998</v>
      </c>
      <c r="Q742" s="101"/>
      <c r="R742" s="125"/>
    </row>
    <row r="743" spans="2:18" x14ac:dyDescent="0.25">
      <c r="B743" s="98" t="s">
        <v>68</v>
      </c>
      <c r="C743" s="99" t="s">
        <v>129</v>
      </c>
      <c r="D743" s="100" t="s">
        <v>69</v>
      </c>
      <c r="E743" s="99" t="s">
        <v>70</v>
      </c>
      <c r="F743" s="212">
        <v>44061.634293981479</v>
      </c>
      <c r="G743" s="212">
        <v>44610</v>
      </c>
      <c r="H743" s="100" t="s">
        <v>158</v>
      </c>
      <c r="I743" s="121">
        <v>106027.4</v>
      </c>
      <c r="J743" s="122">
        <v>100010.91</v>
      </c>
      <c r="K743" s="121">
        <v>100480.85128163709</v>
      </c>
      <c r="L743" s="122">
        <v>106027.4</v>
      </c>
      <c r="M743" s="113">
        <v>0.94768759095900001</v>
      </c>
      <c r="N743" s="123">
        <v>4.0602740874999999</v>
      </c>
      <c r="O743" s="99" t="s">
        <v>71</v>
      </c>
      <c r="P743" s="124">
        <v>0.2078583547</v>
      </c>
      <c r="Q743" s="101"/>
      <c r="R743" s="125"/>
    </row>
    <row r="744" spans="2:18" x14ac:dyDescent="0.25">
      <c r="B744" s="98" t="s">
        <v>68</v>
      </c>
      <c r="C744" s="99" t="s">
        <v>129</v>
      </c>
      <c r="D744" s="100" t="s">
        <v>69</v>
      </c>
      <c r="E744" s="99" t="s">
        <v>70</v>
      </c>
      <c r="F744" s="212">
        <v>44225.554768518516</v>
      </c>
      <c r="G744" s="212">
        <v>45320</v>
      </c>
      <c r="H744" s="100" t="s">
        <v>158</v>
      </c>
      <c r="I744" s="121">
        <v>28753.42</v>
      </c>
      <c r="J744" s="122">
        <v>25003.4</v>
      </c>
      <c r="K744" s="121">
        <v>25211.880453094702</v>
      </c>
      <c r="L744" s="122">
        <v>28753.42</v>
      </c>
      <c r="M744" s="113">
        <v>0.87683066755500005</v>
      </c>
      <c r="N744" s="123">
        <v>5.0944993902000002</v>
      </c>
      <c r="O744" s="99" t="s">
        <v>71</v>
      </c>
      <c r="P744" s="124">
        <v>5.2154215699999999E-2</v>
      </c>
      <c r="Q744" s="101"/>
      <c r="R744" s="125"/>
    </row>
    <row r="745" spans="2:18" x14ac:dyDescent="0.25">
      <c r="B745" s="98" t="s">
        <v>68</v>
      </c>
      <c r="C745" s="99" t="s">
        <v>129</v>
      </c>
      <c r="D745" s="100" t="s">
        <v>69</v>
      </c>
      <c r="E745" s="99" t="s">
        <v>70</v>
      </c>
      <c r="F745" s="212">
        <v>44225.551666666666</v>
      </c>
      <c r="G745" s="212">
        <v>45320</v>
      </c>
      <c r="H745" s="100" t="s">
        <v>158</v>
      </c>
      <c r="I745" s="121">
        <v>28753.42</v>
      </c>
      <c r="J745" s="122">
        <v>25003.4</v>
      </c>
      <c r="K745" s="121">
        <v>25211.880453094702</v>
      </c>
      <c r="L745" s="122">
        <v>28753.42</v>
      </c>
      <c r="M745" s="113">
        <v>0.87683066755500005</v>
      </c>
      <c r="N745" s="123">
        <v>5.0944993902000002</v>
      </c>
      <c r="O745" s="99" t="s">
        <v>71</v>
      </c>
      <c r="P745" s="124">
        <v>5.2154215699999999E-2</v>
      </c>
      <c r="Q745" s="101"/>
      <c r="R745" s="125"/>
    </row>
    <row r="746" spans="2:18" x14ac:dyDescent="0.25">
      <c r="B746" s="98" t="s">
        <v>68</v>
      </c>
      <c r="C746" s="99" t="s">
        <v>129</v>
      </c>
      <c r="D746" s="100" t="s">
        <v>69</v>
      </c>
      <c r="E746" s="99" t="s">
        <v>70</v>
      </c>
      <c r="F746" s="212">
        <v>44134.653622685182</v>
      </c>
      <c r="G746" s="212">
        <v>44676</v>
      </c>
      <c r="H746" s="100" t="s">
        <v>158</v>
      </c>
      <c r="I746" s="121">
        <v>105939.73</v>
      </c>
      <c r="J746" s="122">
        <v>100000</v>
      </c>
      <c r="K746" s="121">
        <v>100678.38646048799</v>
      </c>
      <c r="L746" s="122">
        <v>105939.73</v>
      </c>
      <c r="M746" s="113">
        <v>0.95033644564200004</v>
      </c>
      <c r="N746" s="123">
        <v>4.0606108110000001</v>
      </c>
      <c r="O746" s="99" t="s">
        <v>71</v>
      </c>
      <c r="P746" s="124">
        <v>0.20826698320000001</v>
      </c>
      <c r="Q746" s="101"/>
      <c r="R746" s="125"/>
    </row>
    <row r="747" spans="2:18" x14ac:dyDescent="0.25">
      <c r="B747" s="98" t="s">
        <v>68</v>
      </c>
      <c r="C747" s="99" t="s">
        <v>129</v>
      </c>
      <c r="D747" s="100" t="s">
        <v>69</v>
      </c>
      <c r="E747" s="99" t="s">
        <v>70</v>
      </c>
      <c r="F747" s="212">
        <v>44077.477465277778</v>
      </c>
      <c r="G747" s="212">
        <v>44627</v>
      </c>
      <c r="H747" s="100" t="s">
        <v>158</v>
      </c>
      <c r="I747" s="121">
        <v>106038.36</v>
      </c>
      <c r="J747" s="122">
        <v>100010.91</v>
      </c>
      <c r="K747" s="121">
        <v>100316.56192654109</v>
      </c>
      <c r="L747" s="122">
        <v>106038.36</v>
      </c>
      <c r="M747" s="113">
        <v>0.94604030019499996</v>
      </c>
      <c r="N747" s="123">
        <v>4.0602344604000002</v>
      </c>
      <c r="O747" s="99" t="s">
        <v>71</v>
      </c>
      <c r="P747" s="124">
        <v>0.20751849980000001</v>
      </c>
      <c r="Q747" s="101"/>
      <c r="R747" s="125"/>
    </row>
    <row r="748" spans="2:18" x14ac:dyDescent="0.25">
      <c r="B748" s="98" t="s">
        <v>68</v>
      </c>
      <c r="C748" s="99" t="s">
        <v>129</v>
      </c>
      <c r="D748" s="100" t="s">
        <v>69</v>
      </c>
      <c r="E748" s="99" t="s">
        <v>70</v>
      </c>
      <c r="F748" s="212">
        <v>44134.645879629628</v>
      </c>
      <c r="G748" s="212">
        <v>44676</v>
      </c>
      <c r="H748" s="100" t="s">
        <v>158</v>
      </c>
      <c r="I748" s="121">
        <v>105939.73</v>
      </c>
      <c r="J748" s="122">
        <v>100000</v>
      </c>
      <c r="K748" s="121">
        <v>100678.38646048799</v>
      </c>
      <c r="L748" s="122">
        <v>105939.73</v>
      </c>
      <c r="M748" s="113">
        <v>0.95033644564200004</v>
      </c>
      <c r="N748" s="123">
        <v>4.0606108110000001</v>
      </c>
      <c r="O748" s="99" t="s">
        <v>71</v>
      </c>
      <c r="P748" s="124">
        <v>0.20826698320000001</v>
      </c>
      <c r="Q748" s="101"/>
      <c r="R748" s="125"/>
    </row>
    <row r="749" spans="2:18" x14ac:dyDescent="0.25">
      <c r="B749" s="98" t="s">
        <v>98</v>
      </c>
      <c r="C749" s="99" t="s">
        <v>129</v>
      </c>
      <c r="D749" s="100" t="s">
        <v>69</v>
      </c>
      <c r="E749" s="99" t="s">
        <v>70</v>
      </c>
      <c r="F749" s="212">
        <v>44285.682835648149</v>
      </c>
      <c r="G749" s="212">
        <v>47850</v>
      </c>
      <c r="H749" s="100" t="s">
        <v>158</v>
      </c>
      <c r="I749" s="121">
        <v>235190.42</v>
      </c>
      <c r="J749" s="122">
        <v>153000.01999999999</v>
      </c>
      <c r="K749" s="121">
        <v>153022.95716886749</v>
      </c>
      <c r="L749" s="122">
        <v>235190.42</v>
      </c>
      <c r="M749" s="113">
        <v>0.65063431226900004</v>
      </c>
      <c r="N749" s="123">
        <v>5.6143930553999999</v>
      </c>
      <c r="O749" s="99" t="s">
        <v>71</v>
      </c>
      <c r="P749" s="124">
        <v>0.31654887180000002</v>
      </c>
      <c r="Q749" s="101"/>
      <c r="R749" s="125"/>
    </row>
    <row r="750" spans="2:18" x14ac:dyDescent="0.25">
      <c r="B750" s="98" t="s">
        <v>68</v>
      </c>
      <c r="C750" s="99" t="s">
        <v>129</v>
      </c>
      <c r="D750" s="100" t="s">
        <v>69</v>
      </c>
      <c r="E750" s="99" t="s">
        <v>70</v>
      </c>
      <c r="F750" s="212">
        <v>44061.633229166669</v>
      </c>
      <c r="G750" s="212">
        <v>44610</v>
      </c>
      <c r="H750" s="100" t="s">
        <v>158</v>
      </c>
      <c r="I750" s="121">
        <v>106027.4</v>
      </c>
      <c r="J750" s="122">
        <v>100010.91</v>
      </c>
      <c r="K750" s="121">
        <v>100480.85128163709</v>
      </c>
      <c r="L750" s="122">
        <v>106027.4</v>
      </c>
      <c r="M750" s="113">
        <v>0.94768759095900001</v>
      </c>
      <c r="N750" s="123">
        <v>4.0602740874999999</v>
      </c>
      <c r="O750" s="99" t="s">
        <v>71</v>
      </c>
      <c r="P750" s="124">
        <v>0.2078583547</v>
      </c>
      <c r="Q750" s="101"/>
      <c r="R750" s="125"/>
    </row>
    <row r="751" spans="2:18" x14ac:dyDescent="0.25">
      <c r="B751" s="98" t="s">
        <v>68</v>
      </c>
      <c r="C751" s="99" t="s">
        <v>129</v>
      </c>
      <c r="D751" s="100" t="s">
        <v>69</v>
      </c>
      <c r="E751" s="99" t="s">
        <v>70</v>
      </c>
      <c r="F751" s="212">
        <v>44225.553796296299</v>
      </c>
      <c r="G751" s="212">
        <v>45320</v>
      </c>
      <c r="H751" s="100" t="s">
        <v>158</v>
      </c>
      <c r="I751" s="121">
        <v>28753.42</v>
      </c>
      <c r="J751" s="122">
        <v>25003.4</v>
      </c>
      <c r="K751" s="121">
        <v>25211.880453094702</v>
      </c>
      <c r="L751" s="122">
        <v>28753.42</v>
      </c>
      <c r="M751" s="113">
        <v>0.87683066755500005</v>
      </c>
      <c r="N751" s="123">
        <v>5.0944993902000002</v>
      </c>
      <c r="O751" s="99" t="s">
        <v>71</v>
      </c>
      <c r="P751" s="124">
        <v>5.2154215699999999E-2</v>
      </c>
      <c r="Q751" s="101"/>
      <c r="R751" s="125"/>
    </row>
    <row r="752" spans="2:18" x14ac:dyDescent="0.25">
      <c r="B752" s="98" t="s">
        <v>68</v>
      </c>
      <c r="C752" s="99" t="s">
        <v>129</v>
      </c>
      <c r="D752" s="100" t="s">
        <v>69</v>
      </c>
      <c r="E752" s="99" t="s">
        <v>70</v>
      </c>
      <c r="F752" s="212">
        <v>44225.550567129627</v>
      </c>
      <c r="G752" s="212">
        <v>45320</v>
      </c>
      <c r="H752" s="100" t="s">
        <v>158</v>
      </c>
      <c r="I752" s="121">
        <v>28753.42</v>
      </c>
      <c r="J752" s="122">
        <v>25003.4</v>
      </c>
      <c r="K752" s="121">
        <v>25211.880453094702</v>
      </c>
      <c r="L752" s="122">
        <v>28753.42</v>
      </c>
      <c r="M752" s="113">
        <v>0.87683066755500005</v>
      </c>
      <c r="N752" s="123">
        <v>5.0944993902000002</v>
      </c>
      <c r="O752" s="99" t="s">
        <v>71</v>
      </c>
      <c r="P752" s="124">
        <v>5.2154215699999999E-2</v>
      </c>
      <c r="Q752" s="101"/>
      <c r="R752" s="125"/>
    </row>
    <row r="753" spans="2:18" x14ac:dyDescent="0.25">
      <c r="B753" s="98" t="s">
        <v>68</v>
      </c>
      <c r="C753" s="99" t="s">
        <v>129</v>
      </c>
      <c r="D753" s="100" t="s">
        <v>69</v>
      </c>
      <c r="E753" s="99" t="s">
        <v>70</v>
      </c>
      <c r="F753" s="212">
        <v>44077.478819444441</v>
      </c>
      <c r="G753" s="212">
        <v>44627</v>
      </c>
      <c r="H753" s="100" t="s">
        <v>158</v>
      </c>
      <c r="I753" s="121">
        <v>106038.36</v>
      </c>
      <c r="J753" s="122">
        <v>100010.91</v>
      </c>
      <c r="K753" s="121">
        <v>100316.56192654109</v>
      </c>
      <c r="L753" s="122">
        <v>106038.36</v>
      </c>
      <c r="M753" s="113">
        <v>0.94604030019499996</v>
      </c>
      <c r="N753" s="123">
        <v>4.0602344604000002</v>
      </c>
      <c r="O753" s="99" t="s">
        <v>71</v>
      </c>
      <c r="P753" s="124">
        <v>0.20751849980000001</v>
      </c>
      <c r="Q753" s="101"/>
      <c r="R753" s="125"/>
    </row>
    <row r="754" spans="2:18" x14ac:dyDescent="0.25">
      <c r="B754" s="98" t="s">
        <v>68</v>
      </c>
      <c r="C754" s="99" t="s">
        <v>129</v>
      </c>
      <c r="D754" s="100" t="s">
        <v>69</v>
      </c>
      <c r="E754" s="99" t="s">
        <v>70</v>
      </c>
      <c r="F754" s="212">
        <v>44134.647013888891</v>
      </c>
      <c r="G754" s="212">
        <v>44676</v>
      </c>
      <c r="H754" s="100" t="s">
        <v>158</v>
      </c>
      <c r="I754" s="121">
        <v>105939.73</v>
      </c>
      <c r="J754" s="122">
        <v>100000</v>
      </c>
      <c r="K754" s="121">
        <v>100678.38646048799</v>
      </c>
      <c r="L754" s="122">
        <v>105939.73</v>
      </c>
      <c r="M754" s="113">
        <v>0.95033644564200004</v>
      </c>
      <c r="N754" s="123">
        <v>4.0606108110000001</v>
      </c>
      <c r="O754" s="99" t="s">
        <v>71</v>
      </c>
      <c r="P754" s="124">
        <v>0.20826698320000001</v>
      </c>
      <c r="Q754" s="101"/>
      <c r="R754" s="125"/>
    </row>
    <row r="755" spans="2:18" x14ac:dyDescent="0.25">
      <c r="B755" s="98" t="s">
        <v>68</v>
      </c>
      <c r="C755" s="99" t="s">
        <v>129</v>
      </c>
      <c r="D755" s="100" t="s">
        <v>69</v>
      </c>
      <c r="E755" s="99" t="s">
        <v>70</v>
      </c>
      <c r="F755" s="212">
        <v>44104.623854166668</v>
      </c>
      <c r="G755" s="212">
        <v>44824</v>
      </c>
      <c r="H755" s="100" t="s">
        <v>158</v>
      </c>
      <c r="I755" s="121">
        <v>108383.56</v>
      </c>
      <c r="J755" s="122">
        <v>100000.01</v>
      </c>
      <c r="K755" s="121">
        <v>100023.157869528</v>
      </c>
      <c r="L755" s="122">
        <v>108383.56</v>
      </c>
      <c r="M755" s="113">
        <v>0.92286282042699996</v>
      </c>
      <c r="N755" s="123">
        <v>4.318530151</v>
      </c>
      <c r="O755" s="99" t="s">
        <v>71</v>
      </c>
      <c r="P755" s="124">
        <v>0.2069115534</v>
      </c>
      <c r="Q755" s="101"/>
      <c r="R755" s="125"/>
    </row>
    <row r="756" spans="2:18" x14ac:dyDescent="0.25">
      <c r="B756" s="98" t="s">
        <v>68</v>
      </c>
      <c r="C756" s="99" t="s">
        <v>129</v>
      </c>
      <c r="D756" s="100" t="s">
        <v>69</v>
      </c>
      <c r="E756" s="99" t="s">
        <v>70</v>
      </c>
      <c r="F756" s="212">
        <v>44061.634826388887</v>
      </c>
      <c r="G756" s="212">
        <v>44610</v>
      </c>
      <c r="H756" s="100" t="s">
        <v>158</v>
      </c>
      <c r="I756" s="121">
        <v>106027.4</v>
      </c>
      <c r="J756" s="122">
        <v>100010.91</v>
      </c>
      <c r="K756" s="121">
        <v>100480.85128163709</v>
      </c>
      <c r="L756" s="122">
        <v>106027.4</v>
      </c>
      <c r="M756" s="113">
        <v>0.94768759095900001</v>
      </c>
      <c r="N756" s="123">
        <v>4.0602740874999999</v>
      </c>
      <c r="O756" s="99" t="s">
        <v>71</v>
      </c>
      <c r="P756" s="124">
        <v>0.2078583547</v>
      </c>
      <c r="Q756" s="101"/>
      <c r="R756" s="125"/>
    </row>
    <row r="757" spans="2:18" x14ac:dyDescent="0.25">
      <c r="B757" s="98" t="s">
        <v>68</v>
      </c>
      <c r="C757" s="99" t="s">
        <v>129</v>
      </c>
      <c r="D757" s="100" t="s">
        <v>69</v>
      </c>
      <c r="E757" s="99" t="s">
        <v>70</v>
      </c>
      <c r="F757" s="212">
        <v>44228.462673611109</v>
      </c>
      <c r="G757" s="212">
        <v>44774</v>
      </c>
      <c r="H757" s="100" t="s">
        <v>158</v>
      </c>
      <c r="I757" s="121">
        <v>10696</v>
      </c>
      <c r="J757" s="122">
        <v>10086.52</v>
      </c>
      <c r="K757" s="121">
        <v>10149.579310573199</v>
      </c>
      <c r="L757" s="122">
        <v>10696</v>
      </c>
      <c r="M757" s="113">
        <v>0.94891354810899997</v>
      </c>
      <c r="N757" s="123">
        <v>4.0000020382999999</v>
      </c>
      <c r="O757" s="99" t="s">
        <v>71</v>
      </c>
      <c r="P757" s="124">
        <v>2.099579E-2</v>
      </c>
      <c r="Q757" s="101"/>
      <c r="R757" s="125"/>
    </row>
    <row r="758" spans="2:18" x14ac:dyDescent="0.25">
      <c r="B758" s="98" t="s">
        <v>68</v>
      </c>
      <c r="C758" s="99" t="s">
        <v>129</v>
      </c>
      <c r="D758" s="100" t="s">
        <v>69</v>
      </c>
      <c r="E758" s="99" t="s">
        <v>70</v>
      </c>
      <c r="F758" s="212">
        <v>44061.629965277774</v>
      </c>
      <c r="G758" s="212">
        <v>44610</v>
      </c>
      <c r="H758" s="100" t="s">
        <v>158</v>
      </c>
      <c r="I758" s="121">
        <v>106027.4</v>
      </c>
      <c r="J758" s="122">
        <v>100010.91</v>
      </c>
      <c r="K758" s="121">
        <v>100480.85128163709</v>
      </c>
      <c r="L758" s="122">
        <v>106027.4</v>
      </c>
      <c r="M758" s="113">
        <v>0.94768759095900001</v>
      </c>
      <c r="N758" s="123">
        <v>4.0602740874999999</v>
      </c>
      <c r="O758" s="99" t="s">
        <v>71</v>
      </c>
      <c r="P758" s="124">
        <v>0.2078583547</v>
      </c>
      <c r="Q758" s="101"/>
      <c r="R758" s="125"/>
    </row>
    <row r="759" spans="2:18" x14ac:dyDescent="0.25">
      <c r="B759" s="102" t="s">
        <v>130</v>
      </c>
      <c r="C759" s="103"/>
      <c r="D759" s="103"/>
      <c r="E759" s="103"/>
      <c r="F759" s="103"/>
      <c r="G759" s="103"/>
      <c r="H759" s="100"/>
      <c r="I759" s="126">
        <v>5128936.0600000005</v>
      </c>
      <c r="J759" s="127">
        <v>4355479.09</v>
      </c>
      <c r="K759" s="126">
        <v>4371294.5045412565</v>
      </c>
      <c r="L759" s="127">
        <v>5128936.0600000005</v>
      </c>
      <c r="M759" s="101"/>
      <c r="N759" s="128"/>
      <c r="O759" s="101"/>
      <c r="P759" s="129">
        <v>9.042619286299999</v>
      </c>
      <c r="Q759" s="103"/>
      <c r="R759" s="130"/>
    </row>
    <row r="760" spans="2:18" x14ac:dyDescent="0.25">
      <c r="B760" s="98" t="s">
        <v>68</v>
      </c>
      <c r="C760" s="99" t="s">
        <v>83</v>
      </c>
      <c r="D760" s="100" t="s">
        <v>69</v>
      </c>
      <c r="E760" s="99" t="s">
        <v>70</v>
      </c>
      <c r="F760" s="212">
        <v>44159.397303240738</v>
      </c>
      <c r="G760" s="212">
        <v>44550</v>
      </c>
      <c r="H760" s="100" t="s">
        <v>158</v>
      </c>
      <c r="I760" s="121">
        <v>104645.91</v>
      </c>
      <c r="J760" s="122">
        <v>100354.64</v>
      </c>
      <c r="K760" s="121">
        <v>100363.9213005729</v>
      </c>
      <c r="L760" s="122">
        <v>104645.91</v>
      </c>
      <c r="M760" s="113">
        <v>0.95908116524200004</v>
      </c>
      <c r="N760" s="123">
        <v>4.0741534021000003</v>
      </c>
      <c r="O760" s="99" t="s">
        <v>71</v>
      </c>
      <c r="P760" s="124">
        <v>0.20761646910000001</v>
      </c>
      <c r="Q760" s="101"/>
      <c r="R760" s="125"/>
    </row>
    <row r="761" spans="2:18" x14ac:dyDescent="0.25">
      <c r="B761" s="98" t="s">
        <v>68</v>
      </c>
      <c r="C761" s="99" t="s">
        <v>83</v>
      </c>
      <c r="D761" s="100" t="s">
        <v>69</v>
      </c>
      <c r="E761" s="99" t="s">
        <v>70</v>
      </c>
      <c r="F761" s="212">
        <v>44154.590243055558</v>
      </c>
      <c r="G761" s="212">
        <v>44550</v>
      </c>
      <c r="H761" s="100" t="s">
        <v>158</v>
      </c>
      <c r="I761" s="121">
        <v>104645.91</v>
      </c>
      <c r="J761" s="122">
        <v>100299.77</v>
      </c>
      <c r="K761" s="121">
        <v>100363.92289499901</v>
      </c>
      <c r="L761" s="122">
        <v>104645.91</v>
      </c>
      <c r="M761" s="113">
        <v>0.95908118047799995</v>
      </c>
      <c r="N761" s="123">
        <v>4.0741510811000001</v>
      </c>
      <c r="O761" s="99" t="s">
        <v>71</v>
      </c>
      <c r="P761" s="124">
        <v>0.2076164724</v>
      </c>
      <c r="Q761" s="101"/>
      <c r="R761" s="125"/>
    </row>
    <row r="762" spans="2:18" x14ac:dyDescent="0.25">
      <c r="B762" s="98" t="s">
        <v>68</v>
      </c>
      <c r="C762" s="99" t="s">
        <v>83</v>
      </c>
      <c r="D762" s="100" t="s">
        <v>69</v>
      </c>
      <c r="E762" s="99" t="s">
        <v>70</v>
      </c>
      <c r="F762" s="212">
        <v>44035.540324074071</v>
      </c>
      <c r="G762" s="212">
        <v>44585</v>
      </c>
      <c r="H762" s="100" t="s">
        <v>158</v>
      </c>
      <c r="I762" s="121">
        <v>105811.92</v>
      </c>
      <c r="J762" s="122">
        <v>100010.51</v>
      </c>
      <c r="K762" s="121">
        <v>100758.4464389885</v>
      </c>
      <c r="L762" s="122">
        <v>105811.92</v>
      </c>
      <c r="M762" s="113">
        <v>0.952240980402</v>
      </c>
      <c r="N762" s="123">
        <v>3.9057893654</v>
      </c>
      <c r="O762" s="99" t="s">
        <v>71</v>
      </c>
      <c r="P762" s="124">
        <v>0.20843259820000001</v>
      </c>
      <c r="Q762" s="101"/>
      <c r="R762" s="125"/>
    </row>
    <row r="763" spans="2:18" x14ac:dyDescent="0.25">
      <c r="B763" s="98" t="s">
        <v>68</v>
      </c>
      <c r="C763" s="99" t="s">
        <v>83</v>
      </c>
      <c r="D763" s="100" t="s">
        <v>69</v>
      </c>
      <c r="E763" s="99" t="s">
        <v>70</v>
      </c>
      <c r="F763" s="212">
        <v>44159.398564814815</v>
      </c>
      <c r="G763" s="212">
        <v>44550</v>
      </c>
      <c r="H763" s="100" t="s">
        <v>158</v>
      </c>
      <c r="I763" s="121">
        <v>104645.91</v>
      </c>
      <c r="J763" s="122">
        <v>100354.64</v>
      </c>
      <c r="K763" s="121">
        <v>100363.9213005729</v>
      </c>
      <c r="L763" s="122">
        <v>104645.91</v>
      </c>
      <c r="M763" s="113">
        <v>0.95908116524200004</v>
      </c>
      <c r="N763" s="123">
        <v>4.0741534021000003</v>
      </c>
      <c r="O763" s="99" t="s">
        <v>71</v>
      </c>
      <c r="P763" s="124">
        <v>0.20761646910000001</v>
      </c>
      <c r="Q763" s="101"/>
      <c r="R763" s="125"/>
    </row>
    <row r="764" spans="2:18" x14ac:dyDescent="0.25">
      <c r="B764" s="98" t="s">
        <v>68</v>
      </c>
      <c r="C764" s="99" t="s">
        <v>83</v>
      </c>
      <c r="D764" s="100" t="s">
        <v>69</v>
      </c>
      <c r="E764" s="99" t="s">
        <v>70</v>
      </c>
      <c r="F764" s="212">
        <v>44159.396261574075</v>
      </c>
      <c r="G764" s="212">
        <v>44550</v>
      </c>
      <c r="H764" s="100" t="s">
        <v>158</v>
      </c>
      <c r="I764" s="121">
        <v>104645.91</v>
      </c>
      <c r="J764" s="122">
        <v>100354.64</v>
      </c>
      <c r="K764" s="121">
        <v>100363.9213005729</v>
      </c>
      <c r="L764" s="122">
        <v>104645.91</v>
      </c>
      <c r="M764" s="113">
        <v>0.95908116524200004</v>
      </c>
      <c r="N764" s="123">
        <v>4.0741534021000003</v>
      </c>
      <c r="O764" s="99" t="s">
        <v>71</v>
      </c>
      <c r="P764" s="124">
        <v>0.20761646910000001</v>
      </c>
      <c r="Q764" s="101"/>
      <c r="R764" s="125"/>
    </row>
    <row r="765" spans="2:18" x14ac:dyDescent="0.25">
      <c r="B765" s="98" t="s">
        <v>68</v>
      </c>
      <c r="C765" s="99" t="s">
        <v>83</v>
      </c>
      <c r="D765" s="100" t="s">
        <v>69</v>
      </c>
      <c r="E765" s="99" t="s">
        <v>70</v>
      </c>
      <c r="F765" s="212">
        <v>44154.589201388888</v>
      </c>
      <c r="G765" s="212">
        <v>44550</v>
      </c>
      <c r="H765" s="100" t="s">
        <v>158</v>
      </c>
      <c r="I765" s="121">
        <v>104645.91</v>
      </c>
      <c r="J765" s="122">
        <v>100299.77</v>
      </c>
      <c r="K765" s="121">
        <v>100363.92289499901</v>
      </c>
      <c r="L765" s="122">
        <v>104645.91</v>
      </c>
      <c r="M765" s="113">
        <v>0.95908118047799995</v>
      </c>
      <c r="N765" s="123">
        <v>4.0741510811000001</v>
      </c>
      <c r="O765" s="99" t="s">
        <v>71</v>
      </c>
      <c r="P765" s="124">
        <v>0.2076164724</v>
      </c>
      <c r="Q765" s="101"/>
      <c r="R765" s="125"/>
    </row>
    <row r="766" spans="2:18" x14ac:dyDescent="0.25">
      <c r="B766" s="98" t="s">
        <v>98</v>
      </c>
      <c r="C766" s="99" t="s">
        <v>83</v>
      </c>
      <c r="D766" s="100" t="s">
        <v>69</v>
      </c>
      <c r="E766" s="99" t="s">
        <v>70</v>
      </c>
      <c r="F766" s="212">
        <v>43874.653495370374</v>
      </c>
      <c r="G766" s="212">
        <v>46632</v>
      </c>
      <c r="H766" s="100" t="s">
        <v>158</v>
      </c>
      <c r="I766" s="121">
        <v>310134.94</v>
      </c>
      <c r="J766" s="122">
        <v>205292.73</v>
      </c>
      <c r="K766" s="121">
        <v>203236.99642288269</v>
      </c>
      <c r="L766" s="122">
        <v>310134.94</v>
      </c>
      <c r="M766" s="113">
        <v>0.65531796070100001</v>
      </c>
      <c r="N766" s="123">
        <v>7.0439085851999996</v>
      </c>
      <c r="O766" s="99" t="s">
        <v>71</v>
      </c>
      <c r="P766" s="124">
        <v>0.42042346530000002</v>
      </c>
      <c r="Q766" s="101"/>
      <c r="R766" s="125"/>
    </row>
    <row r="767" spans="2:18" x14ac:dyDescent="0.25">
      <c r="B767" s="98" t="s">
        <v>68</v>
      </c>
      <c r="C767" s="99" t="s">
        <v>83</v>
      </c>
      <c r="D767" s="100" t="s">
        <v>69</v>
      </c>
      <c r="E767" s="99" t="s">
        <v>70</v>
      </c>
      <c r="F767" s="212">
        <v>44159.397673611114</v>
      </c>
      <c r="G767" s="212">
        <v>44550</v>
      </c>
      <c r="H767" s="100" t="s">
        <v>158</v>
      </c>
      <c r="I767" s="121">
        <v>104645.91</v>
      </c>
      <c r="J767" s="122">
        <v>100354.64</v>
      </c>
      <c r="K767" s="121">
        <v>100363.9213005729</v>
      </c>
      <c r="L767" s="122">
        <v>104645.91</v>
      </c>
      <c r="M767" s="113">
        <v>0.95908116524200004</v>
      </c>
      <c r="N767" s="123">
        <v>4.0741534021000003</v>
      </c>
      <c r="O767" s="99" t="s">
        <v>71</v>
      </c>
      <c r="P767" s="124">
        <v>0.20761646910000001</v>
      </c>
      <c r="Q767" s="101"/>
      <c r="R767" s="125"/>
    </row>
    <row r="768" spans="2:18" x14ac:dyDescent="0.25">
      <c r="B768" s="98" t="s">
        <v>68</v>
      </c>
      <c r="C768" s="99" t="s">
        <v>83</v>
      </c>
      <c r="D768" s="100" t="s">
        <v>69</v>
      </c>
      <c r="E768" s="99" t="s">
        <v>70</v>
      </c>
      <c r="F768" s="212">
        <v>44154.590532407405</v>
      </c>
      <c r="G768" s="212">
        <v>44550</v>
      </c>
      <c r="H768" s="100" t="s">
        <v>158</v>
      </c>
      <c r="I768" s="121">
        <v>104645.91</v>
      </c>
      <c r="J768" s="122">
        <v>100299.77</v>
      </c>
      <c r="K768" s="121">
        <v>100363.92289499901</v>
      </c>
      <c r="L768" s="122">
        <v>104645.91</v>
      </c>
      <c r="M768" s="113">
        <v>0.95908118047799995</v>
      </c>
      <c r="N768" s="123">
        <v>4.0741510811000001</v>
      </c>
      <c r="O768" s="99" t="s">
        <v>71</v>
      </c>
      <c r="P768" s="124">
        <v>0.2076164724</v>
      </c>
      <c r="Q768" s="101"/>
      <c r="R768" s="125"/>
    </row>
    <row r="769" spans="2:18" x14ac:dyDescent="0.25">
      <c r="B769" s="98" t="s">
        <v>68</v>
      </c>
      <c r="C769" s="99" t="s">
        <v>83</v>
      </c>
      <c r="D769" s="100" t="s">
        <v>69</v>
      </c>
      <c r="E769" s="99" t="s">
        <v>70</v>
      </c>
      <c r="F769" s="212">
        <v>44035.54074074074</v>
      </c>
      <c r="G769" s="212">
        <v>44585</v>
      </c>
      <c r="H769" s="100" t="s">
        <v>158</v>
      </c>
      <c r="I769" s="121">
        <v>105811.92</v>
      </c>
      <c r="J769" s="122">
        <v>100010.51</v>
      </c>
      <c r="K769" s="121">
        <v>100758.4464389885</v>
      </c>
      <c r="L769" s="122">
        <v>105811.92</v>
      </c>
      <c r="M769" s="113">
        <v>0.952240980402</v>
      </c>
      <c r="N769" s="123">
        <v>3.9057893654</v>
      </c>
      <c r="O769" s="99" t="s">
        <v>71</v>
      </c>
      <c r="P769" s="124">
        <v>0.20843259820000001</v>
      </c>
      <c r="Q769" s="101"/>
      <c r="R769" s="125"/>
    </row>
    <row r="770" spans="2:18" x14ac:dyDescent="0.25">
      <c r="B770" s="98" t="s">
        <v>68</v>
      </c>
      <c r="C770" s="99" t="s">
        <v>83</v>
      </c>
      <c r="D770" s="100" t="s">
        <v>69</v>
      </c>
      <c r="E770" s="99" t="s">
        <v>70</v>
      </c>
      <c r="F770" s="212">
        <v>44204.55908564815</v>
      </c>
      <c r="G770" s="212">
        <v>44812</v>
      </c>
      <c r="H770" s="100" t="s">
        <v>158</v>
      </c>
      <c r="I770" s="121">
        <v>537037.68999999994</v>
      </c>
      <c r="J770" s="122">
        <v>506983.55</v>
      </c>
      <c r="K770" s="121">
        <v>501804.64804606768</v>
      </c>
      <c r="L770" s="122">
        <v>537037.68999999994</v>
      </c>
      <c r="M770" s="113">
        <v>0.93439372578500002</v>
      </c>
      <c r="N770" s="123">
        <v>3.633364324</v>
      </c>
      <c r="O770" s="99" t="s">
        <v>71</v>
      </c>
      <c r="P770" s="124">
        <v>1.0380514018</v>
      </c>
      <c r="Q770" s="101"/>
      <c r="R770" s="125"/>
    </row>
    <row r="771" spans="2:18" x14ac:dyDescent="0.25">
      <c r="B771" s="98" t="s">
        <v>68</v>
      </c>
      <c r="C771" s="99" t="s">
        <v>83</v>
      </c>
      <c r="D771" s="100" t="s">
        <v>69</v>
      </c>
      <c r="E771" s="99" t="s">
        <v>70</v>
      </c>
      <c r="F771" s="212">
        <v>44159.396655092591</v>
      </c>
      <c r="G771" s="212">
        <v>44550</v>
      </c>
      <c r="H771" s="100" t="s">
        <v>158</v>
      </c>
      <c r="I771" s="121">
        <v>104645.91</v>
      </c>
      <c r="J771" s="122">
        <v>100354.64</v>
      </c>
      <c r="K771" s="121">
        <v>100363.9213005729</v>
      </c>
      <c r="L771" s="122">
        <v>104645.91</v>
      </c>
      <c r="M771" s="113">
        <v>0.95908116524200004</v>
      </c>
      <c r="N771" s="123">
        <v>4.0741534021000003</v>
      </c>
      <c r="O771" s="99" t="s">
        <v>71</v>
      </c>
      <c r="P771" s="124">
        <v>0.20761646910000001</v>
      </c>
      <c r="Q771" s="101"/>
      <c r="R771" s="125"/>
    </row>
    <row r="772" spans="2:18" x14ac:dyDescent="0.25">
      <c r="B772" s="98" t="s">
        <v>68</v>
      </c>
      <c r="C772" s="99" t="s">
        <v>83</v>
      </c>
      <c r="D772" s="100" t="s">
        <v>69</v>
      </c>
      <c r="E772" s="99" t="s">
        <v>70</v>
      </c>
      <c r="F772" s="212">
        <v>44154.589548611111</v>
      </c>
      <c r="G772" s="212">
        <v>44550</v>
      </c>
      <c r="H772" s="100" t="s">
        <v>158</v>
      </c>
      <c r="I772" s="121">
        <v>104645.91</v>
      </c>
      <c r="J772" s="122">
        <v>100299.77</v>
      </c>
      <c r="K772" s="121">
        <v>100363.92289499901</v>
      </c>
      <c r="L772" s="122">
        <v>104645.91</v>
      </c>
      <c r="M772" s="113">
        <v>0.95908118047799995</v>
      </c>
      <c r="N772" s="123">
        <v>4.0741510811000001</v>
      </c>
      <c r="O772" s="99" t="s">
        <v>71</v>
      </c>
      <c r="P772" s="124">
        <v>0.2076164724</v>
      </c>
      <c r="Q772" s="101"/>
      <c r="R772" s="125"/>
    </row>
    <row r="773" spans="2:18" x14ac:dyDescent="0.25">
      <c r="B773" s="98" t="s">
        <v>98</v>
      </c>
      <c r="C773" s="99" t="s">
        <v>83</v>
      </c>
      <c r="D773" s="100" t="s">
        <v>69</v>
      </c>
      <c r="E773" s="99" t="s">
        <v>70</v>
      </c>
      <c r="F773" s="212">
        <v>43895.635810185187</v>
      </c>
      <c r="G773" s="212">
        <v>46632</v>
      </c>
      <c r="H773" s="100" t="s">
        <v>158</v>
      </c>
      <c r="I773" s="121">
        <v>18607.98</v>
      </c>
      <c r="J773" s="122">
        <v>12196.76</v>
      </c>
      <c r="K773" s="121">
        <v>12044.2094093547</v>
      </c>
      <c r="L773" s="122">
        <v>18607.98</v>
      </c>
      <c r="M773" s="113">
        <v>0.64726044467800004</v>
      </c>
      <c r="N773" s="123">
        <v>7.2979953999999996</v>
      </c>
      <c r="O773" s="99" t="s">
        <v>71</v>
      </c>
      <c r="P773" s="124">
        <v>2.4915091E-2</v>
      </c>
      <c r="Q773" s="101"/>
      <c r="R773" s="125"/>
    </row>
    <row r="774" spans="2:18" x14ac:dyDescent="0.25">
      <c r="B774" s="98" t="s">
        <v>68</v>
      </c>
      <c r="C774" s="99" t="s">
        <v>83</v>
      </c>
      <c r="D774" s="100" t="s">
        <v>69</v>
      </c>
      <c r="E774" s="99" t="s">
        <v>70</v>
      </c>
      <c r="F774" s="212">
        <v>44159.397997685184</v>
      </c>
      <c r="G774" s="212">
        <v>44550</v>
      </c>
      <c r="H774" s="100" t="s">
        <v>158</v>
      </c>
      <c r="I774" s="121">
        <v>104645.91</v>
      </c>
      <c r="J774" s="122">
        <v>100354.64</v>
      </c>
      <c r="K774" s="121">
        <v>100363.9213005729</v>
      </c>
      <c r="L774" s="122">
        <v>104645.91</v>
      </c>
      <c r="M774" s="113">
        <v>0.95908116524200004</v>
      </c>
      <c r="N774" s="123">
        <v>4.0741534021000003</v>
      </c>
      <c r="O774" s="99" t="s">
        <v>71</v>
      </c>
      <c r="P774" s="124">
        <v>0.20761646910000001</v>
      </c>
      <c r="Q774" s="101"/>
      <c r="R774" s="125"/>
    </row>
    <row r="775" spans="2:18" x14ac:dyDescent="0.25">
      <c r="B775" s="98" t="s">
        <v>68</v>
      </c>
      <c r="C775" s="99" t="s">
        <v>83</v>
      </c>
      <c r="D775" s="100" t="s">
        <v>69</v>
      </c>
      <c r="E775" s="99" t="s">
        <v>70</v>
      </c>
      <c r="F775" s="212">
        <v>44159.395543981482</v>
      </c>
      <c r="G775" s="212">
        <v>44550</v>
      </c>
      <c r="H775" s="100" t="s">
        <v>158</v>
      </c>
      <c r="I775" s="121">
        <v>104645.91</v>
      </c>
      <c r="J775" s="122">
        <v>100354.64</v>
      </c>
      <c r="K775" s="121">
        <v>100363.9213005729</v>
      </c>
      <c r="L775" s="122">
        <v>104645.91</v>
      </c>
      <c r="M775" s="113">
        <v>0.95908116524200004</v>
      </c>
      <c r="N775" s="123">
        <v>4.0741534021000003</v>
      </c>
      <c r="O775" s="99" t="s">
        <v>71</v>
      </c>
      <c r="P775" s="124">
        <v>0.20761646910000001</v>
      </c>
      <c r="Q775" s="101"/>
      <c r="R775" s="125"/>
    </row>
    <row r="776" spans="2:18" x14ac:dyDescent="0.25">
      <c r="B776" s="98" t="s">
        <v>68</v>
      </c>
      <c r="C776" s="99" t="s">
        <v>83</v>
      </c>
      <c r="D776" s="100" t="s">
        <v>69</v>
      </c>
      <c r="E776" s="99" t="s">
        <v>70</v>
      </c>
      <c r="F776" s="212">
        <v>44036.63821759259</v>
      </c>
      <c r="G776" s="212">
        <v>44585</v>
      </c>
      <c r="H776" s="100" t="s">
        <v>158</v>
      </c>
      <c r="I776" s="121">
        <v>105801.38</v>
      </c>
      <c r="J776" s="122">
        <v>100010.5</v>
      </c>
      <c r="K776" s="121">
        <v>100747.91120881629</v>
      </c>
      <c r="L776" s="122">
        <v>105801.38</v>
      </c>
      <c r="M776" s="113">
        <v>0.95223626770100001</v>
      </c>
      <c r="N776" s="123">
        <v>3.9058496585000002</v>
      </c>
      <c r="O776" s="99" t="s">
        <v>71</v>
      </c>
      <c r="P776" s="124">
        <v>0.2084108046</v>
      </c>
      <c r="Q776" s="101"/>
      <c r="R776" s="125"/>
    </row>
    <row r="777" spans="2:18" x14ac:dyDescent="0.25">
      <c r="B777" s="98" t="s">
        <v>68</v>
      </c>
      <c r="C777" s="99" t="s">
        <v>83</v>
      </c>
      <c r="D777" s="100" t="s">
        <v>69</v>
      </c>
      <c r="E777" s="99" t="s">
        <v>70</v>
      </c>
      <c r="F777" s="212">
        <v>44204.559733796297</v>
      </c>
      <c r="G777" s="212">
        <v>44812</v>
      </c>
      <c r="H777" s="100" t="s">
        <v>158</v>
      </c>
      <c r="I777" s="121">
        <v>537037.68999999994</v>
      </c>
      <c r="J777" s="122">
        <v>506983.55</v>
      </c>
      <c r="K777" s="121">
        <v>501804.64804606768</v>
      </c>
      <c r="L777" s="122">
        <v>537037.68999999994</v>
      </c>
      <c r="M777" s="113">
        <v>0.93439372578500002</v>
      </c>
      <c r="N777" s="123">
        <v>3.633364324</v>
      </c>
      <c r="O777" s="99" t="s">
        <v>71</v>
      </c>
      <c r="P777" s="124">
        <v>1.0380514018</v>
      </c>
      <c r="Q777" s="101"/>
      <c r="R777" s="125"/>
    </row>
    <row r="778" spans="2:18" x14ac:dyDescent="0.25">
      <c r="B778" s="98" t="s">
        <v>68</v>
      </c>
      <c r="C778" s="99" t="s">
        <v>83</v>
      </c>
      <c r="D778" s="100" t="s">
        <v>69</v>
      </c>
      <c r="E778" s="99" t="s">
        <v>70</v>
      </c>
      <c r="F778" s="212">
        <v>44159.396967592591</v>
      </c>
      <c r="G778" s="212">
        <v>44550</v>
      </c>
      <c r="H778" s="100" t="s">
        <v>158</v>
      </c>
      <c r="I778" s="121">
        <v>104645.91</v>
      </c>
      <c r="J778" s="122">
        <v>100354.64</v>
      </c>
      <c r="K778" s="121">
        <v>100363.9213005729</v>
      </c>
      <c r="L778" s="122">
        <v>104645.91</v>
      </c>
      <c r="M778" s="113">
        <v>0.95908116524200004</v>
      </c>
      <c r="N778" s="123">
        <v>4.0741534021000003</v>
      </c>
      <c r="O778" s="99" t="s">
        <v>71</v>
      </c>
      <c r="P778" s="124">
        <v>0.20761646910000001</v>
      </c>
      <c r="Q778" s="101"/>
      <c r="R778" s="125"/>
    </row>
    <row r="779" spans="2:18" x14ac:dyDescent="0.25">
      <c r="B779" s="98" t="s">
        <v>68</v>
      </c>
      <c r="C779" s="99" t="s">
        <v>83</v>
      </c>
      <c r="D779" s="100" t="s">
        <v>69</v>
      </c>
      <c r="E779" s="99" t="s">
        <v>70</v>
      </c>
      <c r="F779" s="212">
        <v>44154.589895833335</v>
      </c>
      <c r="G779" s="212">
        <v>44550</v>
      </c>
      <c r="H779" s="100" t="s">
        <v>158</v>
      </c>
      <c r="I779" s="121">
        <v>104645.91</v>
      </c>
      <c r="J779" s="122">
        <v>100299.77</v>
      </c>
      <c r="K779" s="121">
        <v>100363.92289499901</v>
      </c>
      <c r="L779" s="122">
        <v>104645.91</v>
      </c>
      <c r="M779" s="113">
        <v>0.95908118047799995</v>
      </c>
      <c r="N779" s="123">
        <v>4.0741510811000001</v>
      </c>
      <c r="O779" s="99" t="s">
        <v>71</v>
      </c>
      <c r="P779" s="124">
        <v>0.2076164724</v>
      </c>
      <c r="Q779" s="101"/>
      <c r="R779" s="125"/>
    </row>
    <row r="780" spans="2:18" x14ac:dyDescent="0.25">
      <c r="B780" s="98" t="s">
        <v>68</v>
      </c>
      <c r="C780" s="99" t="s">
        <v>83</v>
      </c>
      <c r="D780" s="100" t="s">
        <v>69</v>
      </c>
      <c r="E780" s="99" t="s">
        <v>70</v>
      </c>
      <c r="F780" s="212">
        <v>44035.539050925923</v>
      </c>
      <c r="G780" s="212">
        <v>44585</v>
      </c>
      <c r="H780" s="100" t="s">
        <v>158</v>
      </c>
      <c r="I780" s="121">
        <v>105811.92</v>
      </c>
      <c r="J780" s="122">
        <v>100010.51</v>
      </c>
      <c r="K780" s="121">
        <v>100758.4464389885</v>
      </c>
      <c r="L780" s="122">
        <v>105811.92</v>
      </c>
      <c r="M780" s="113">
        <v>0.952240980402</v>
      </c>
      <c r="N780" s="123">
        <v>3.9057893654</v>
      </c>
      <c r="O780" s="99" t="s">
        <v>71</v>
      </c>
      <c r="P780" s="124">
        <v>0.20843259820000001</v>
      </c>
      <c r="Q780" s="101"/>
      <c r="R780" s="125"/>
    </row>
    <row r="781" spans="2:18" x14ac:dyDescent="0.25">
      <c r="B781" s="98" t="s">
        <v>68</v>
      </c>
      <c r="C781" s="99" t="s">
        <v>83</v>
      </c>
      <c r="D781" s="100" t="s">
        <v>69</v>
      </c>
      <c r="E781" s="99" t="s">
        <v>70</v>
      </c>
      <c r="F781" s="212">
        <v>44159.398263888892</v>
      </c>
      <c r="G781" s="212">
        <v>44550</v>
      </c>
      <c r="H781" s="100" t="s">
        <v>158</v>
      </c>
      <c r="I781" s="121">
        <v>104645.91</v>
      </c>
      <c r="J781" s="122">
        <v>100354.64</v>
      </c>
      <c r="K781" s="121">
        <v>100363.9213005729</v>
      </c>
      <c r="L781" s="122">
        <v>104645.91</v>
      </c>
      <c r="M781" s="113">
        <v>0.95908116524200004</v>
      </c>
      <c r="N781" s="123">
        <v>4.0741534021000003</v>
      </c>
      <c r="O781" s="99" t="s">
        <v>71</v>
      </c>
      <c r="P781" s="124">
        <v>0.20761646910000001</v>
      </c>
      <c r="Q781" s="101"/>
      <c r="R781" s="125"/>
    </row>
    <row r="782" spans="2:18" x14ac:dyDescent="0.25">
      <c r="B782" s="98" t="s">
        <v>68</v>
      </c>
      <c r="C782" s="99" t="s">
        <v>83</v>
      </c>
      <c r="D782" s="100" t="s">
        <v>69</v>
      </c>
      <c r="E782" s="99" t="s">
        <v>70</v>
      </c>
      <c r="F782" s="212">
        <v>44159.395902777775</v>
      </c>
      <c r="G782" s="212">
        <v>44550</v>
      </c>
      <c r="H782" s="100" t="s">
        <v>158</v>
      </c>
      <c r="I782" s="121">
        <v>104645.91</v>
      </c>
      <c r="J782" s="122">
        <v>100354.64</v>
      </c>
      <c r="K782" s="121">
        <v>100363.9213005729</v>
      </c>
      <c r="L782" s="122">
        <v>104645.91</v>
      </c>
      <c r="M782" s="113">
        <v>0.95908116524200004</v>
      </c>
      <c r="N782" s="123">
        <v>4.0741534021000003</v>
      </c>
      <c r="O782" s="99" t="s">
        <v>71</v>
      </c>
      <c r="P782" s="124">
        <v>0.20761646910000001</v>
      </c>
      <c r="Q782" s="101"/>
      <c r="R782" s="125"/>
    </row>
    <row r="783" spans="2:18" x14ac:dyDescent="0.25">
      <c r="B783" s="98" t="s">
        <v>98</v>
      </c>
      <c r="C783" s="99" t="s">
        <v>83</v>
      </c>
      <c r="D783" s="100" t="s">
        <v>69</v>
      </c>
      <c r="E783" s="99" t="s">
        <v>70</v>
      </c>
      <c r="F783" s="212">
        <v>44091.509479166663</v>
      </c>
      <c r="G783" s="212">
        <v>46056</v>
      </c>
      <c r="H783" s="100" t="s">
        <v>158</v>
      </c>
      <c r="I783" s="121">
        <v>48438.04</v>
      </c>
      <c r="J783" s="122">
        <v>35248.36</v>
      </c>
      <c r="K783" s="121">
        <v>35335.479198415604</v>
      </c>
      <c r="L783" s="122">
        <v>48438.04</v>
      </c>
      <c r="M783" s="113">
        <v>0.72949853459000003</v>
      </c>
      <c r="N783" s="123">
        <v>7.1851915086</v>
      </c>
      <c r="O783" s="99" t="s">
        <v>71</v>
      </c>
      <c r="P783" s="124">
        <v>7.3096261400000001E-2</v>
      </c>
      <c r="Q783" s="101"/>
      <c r="R783" s="125"/>
    </row>
    <row r="784" spans="2:18" x14ac:dyDescent="0.25">
      <c r="B784" s="98" t="s">
        <v>98</v>
      </c>
      <c r="C784" s="99" t="s">
        <v>83</v>
      </c>
      <c r="D784" s="100" t="s">
        <v>69</v>
      </c>
      <c r="E784" s="99" t="s">
        <v>70</v>
      </c>
      <c r="F784" s="212">
        <v>43874.650891203702</v>
      </c>
      <c r="G784" s="212">
        <v>46632</v>
      </c>
      <c r="H784" s="100" t="s">
        <v>158</v>
      </c>
      <c r="I784" s="121">
        <v>251209.32</v>
      </c>
      <c r="J784" s="122">
        <v>166287.09</v>
      </c>
      <c r="K784" s="121">
        <v>164621.97352627301</v>
      </c>
      <c r="L784" s="122">
        <v>251209.32</v>
      </c>
      <c r="M784" s="113">
        <v>0.655317937751</v>
      </c>
      <c r="N784" s="123">
        <v>7.0439093518</v>
      </c>
      <c r="O784" s="99" t="s">
        <v>71</v>
      </c>
      <c r="P784" s="124">
        <v>0.34054302019999999</v>
      </c>
      <c r="Q784" s="101"/>
      <c r="R784" s="125"/>
    </row>
    <row r="785" spans="2:18" x14ac:dyDescent="0.25">
      <c r="B785" s="102" t="s">
        <v>84</v>
      </c>
      <c r="C785" s="103"/>
      <c r="D785" s="103"/>
      <c r="E785" s="103"/>
      <c r="F785" s="103"/>
      <c r="G785" s="103"/>
      <c r="H785" s="100"/>
      <c r="I785" s="126">
        <v>3695391.45</v>
      </c>
      <c r="J785" s="127">
        <v>3338079.3199999994</v>
      </c>
      <c r="K785" s="126">
        <v>3327330.0326555669</v>
      </c>
      <c r="L785" s="127">
        <v>3695391.45</v>
      </c>
      <c r="M785" s="101"/>
      <c r="N785" s="128"/>
      <c r="O785" s="101"/>
      <c r="P785" s="129">
        <v>6.8830362937</v>
      </c>
      <c r="Q785" s="103"/>
      <c r="R785" s="130"/>
    </row>
    <row r="786" spans="2:18" x14ac:dyDescent="0.25">
      <c r="B786" s="98" t="s">
        <v>68</v>
      </c>
      <c r="C786" s="99" t="s">
        <v>85</v>
      </c>
      <c r="D786" s="100" t="s">
        <v>69</v>
      </c>
      <c r="E786" s="99" t="s">
        <v>70</v>
      </c>
      <c r="F786" s="212">
        <v>44014.69321759259</v>
      </c>
      <c r="G786" s="212">
        <v>44384</v>
      </c>
      <c r="H786" s="100" t="s">
        <v>158</v>
      </c>
      <c r="I786" s="121">
        <v>105575</v>
      </c>
      <c r="J786" s="122">
        <v>100001</v>
      </c>
      <c r="K786" s="121">
        <v>100029.62410396661</v>
      </c>
      <c r="L786" s="122">
        <v>105575</v>
      </c>
      <c r="M786" s="113">
        <v>0.94747453567600004</v>
      </c>
      <c r="N786" s="123">
        <v>5.6124582969999999</v>
      </c>
      <c r="O786" s="99" t="s">
        <v>71</v>
      </c>
      <c r="P786" s="124">
        <v>0.20692492970000001</v>
      </c>
      <c r="Q786" s="101"/>
      <c r="R786" s="125"/>
    </row>
    <row r="787" spans="2:18" x14ac:dyDescent="0.25">
      <c r="B787" s="98" t="s">
        <v>68</v>
      </c>
      <c r="C787" s="99" t="s">
        <v>85</v>
      </c>
      <c r="D787" s="100" t="s">
        <v>69</v>
      </c>
      <c r="E787" s="99" t="s">
        <v>70</v>
      </c>
      <c r="F787" s="212">
        <v>44043.672488425924</v>
      </c>
      <c r="G787" s="212">
        <v>44413</v>
      </c>
      <c r="H787" s="100" t="s">
        <v>158</v>
      </c>
      <c r="I787" s="121">
        <v>105575</v>
      </c>
      <c r="J787" s="122">
        <v>99999.99</v>
      </c>
      <c r="K787" s="121">
        <v>100946.76238025349</v>
      </c>
      <c r="L787" s="122">
        <v>105575</v>
      </c>
      <c r="M787" s="113">
        <v>0.95616161383099996</v>
      </c>
      <c r="N787" s="123">
        <v>5.6135213939000002</v>
      </c>
      <c r="O787" s="99" t="s">
        <v>71</v>
      </c>
      <c r="P787" s="124">
        <v>0.20882215539999999</v>
      </c>
      <c r="Q787" s="101"/>
      <c r="R787" s="125"/>
    </row>
    <row r="788" spans="2:18" x14ac:dyDescent="0.25">
      <c r="B788" s="98" t="s">
        <v>68</v>
      </c>
      <c r="C788" s="99" t="s">
        <v>85</v>
      </c>
      <c r="D788" s="100" t="s">
        <v>69</v>
      </c>
      <c r="E788" s="99" t="s">
        <v>70</v>
      </c>
      <c r="F788" s="212">
        <v>43861.705775462964</v>
      </c>
      <c r="G788" s="212">
        <v>44592</v>
      </c>
      <c r="H788" s="100" t="s">
        <v>158</v>
      </c>
      <c r="I788" s="121">
        <v>28004</v>
      </c>
      <c r="J788" s="122">
        <v>25116.98</v>
      </c>
      <c r="K788" s="121">
        <v>25320.294895969</v>
      </c>
      <c r="L788" s="122">
        <v>28004</v>
      </c>
      <c r="M788" s="113">
        <v>0.904167079559</v>
      </c>
      <c r="N788" s="123">
        <v>5.8751731935000002</v>
      </c>
      <c r="O788" s="99" t="s">
        <v>71</v>
      </c>
      <c r="P788" s="124">
        <v>5.2378485799999999E-2</v>
      </c>
      <c r="Q788" s="101"/>
      <c r="R788" s="125"/>
    </row>
    <row r="789" spans="2:18" x14ac:dyDescent="0.25">
      <c r="B789" s="98" t="s">
        <v>68</v>
      </c>
      <c r="C789" s="99" t="s">
        <v>85</v>
      </c>
      <c r="D789" s="100" t="s">
        <v>69</v>
      </c>
      <c r="E789" s="99" t="s">
        <v>70</v>
      </c>
      <c r="F789" s="212">
        <v>43861.700011574074</v>
      </c>
      <c r="G789" s="212">
        <v>44592</v>
      </c>
      <c r="H789" s="100" t="s">
        <v>158</v>
      </c>
      <c r="I789" s="121">
        <v>28004</v>
      </c>
      <c r="J789" s="122">
        <v>25116.98</v>
      </c>
      <c r="K789" s="121">
        <v>25320.294895969</v>
      </c>
      <c r="L789" s="122">
        <v>28004</v>
      </c>
      <c r="M789" s="113">
        <v>0.904167079559</v>
      </c>
      <c r="N789" s="123">
        <v>5.8751731935000002</v>
      </c>
      <c r="O789" s="99" t="s">
        <v>71</v>
      </c>
      <c r="P789" s="124">
        <v>5.2378485799999999E-2</v>
      </c>
      <c r="Q789" s="101"/>
      <c r="R789" s="125"/>
    </row>
    <row r="790" spans="2:18" x14ac:dyDescent="0.25">
      <c r="B790" s="98" t="s">
        <v>68</v>
      </c>
      <c r="C790" s="99" t="s">
        <v>85</v>
      </c>
      <c r="D790" s="100" t="s">
        <v>69</v>
      </c>
      <c r="E790" s="99" t="s">
        <v>70</v>
      </c>
      <c r="F790" s="212">
        <v>44040.604363425926</v>
      </c>
      <c r="G790" s="212">
        <v>44410</v>
      </c>
      <c r="H790" s="100" t="s">
        <v>158</v>
      </c>
      <c r="I790" s="121">
        <v>105590</v>
      </c>
      <c r="J790" s="122">
        <v>100014.97</v>
      </c>
      <c r="K790" s="121">
        <v>100977.2247821104</v>
      </c>
      <c r="L790" s="122">
        <v>105590</v>
      </c>
      <c r="M790" s="113">
        <v>0.95631427959199999</v>
      </c>
      <c r="N790" s="123">
        <v>5.6133713548999999</v>
      </c>
      <c r="O790" s="99" t="s">
        <v>71</v>
      </c>
      <c r="P790" s="124">
        <v>0.20888517100000001</v>
      </c>
      <c r="Q790" s="101"/>
      <c r="R790" s="125"/>
    </row>
    <row r="791" spans="2:18" x14ac:dyDescent="0.25">
      <c r="B791" s="98" t="s">
        <v>68</v>
      </c>
      <c r="C791" s="99" t="s">
        <v>85</v>
      </c>
      <c r="D791" s="100" t="s">
        <v>69</v>
      </c>
      <c r="E791" s="99" t="s">
        <v>70</v>
      </c>
      <c r="F791" s="212">
        <v>44237.531423611108</v>
      </c>
      <c r="G791" s="212">
        <v>44601</v>
      </c>
      <c r="H791" s="100" t="s">
        <v>158</v>
      </c>
      <c r="I791" s="121">
        <v>53012</v>
      </c>
      <c r="J791" s="122">
        <v>50426</v>
      </c>
      <c r="K791" s="121">
        <v>50774.204890998699</v>
      </c>
      <c r="L791" s="122">
        <v>53012</v>
      </c>
      <c r="M791" s="113">
        <v>0.95778700843200004</v>
      </c>
      <c r="N791" s="123">
        <v>5.2596695636000002</v>
      </c>
      <c r="O791" s="99" t="s">
        <v>71</v>
      </c>
      <c r="P791" s="124">
        <v>0.10503337259999999</v>
      </c>
      <c r="Q791" s="101"/>
      <c r="R791" s="125"/>
    </row>
    <row r="792" spans="2:18" x14ac:dyDescent="0.25">
      <c r="B792" s="98" t="s">
        <v>68</v>
      </c>
      <c r="C792" s="99" t="s">
        <v>85</v>
      </c>
      <c r="D792" s="100" t="s">
        <v>69</v>
      </c>
      <c r="E792" s="99" t="s">
        <v>70</v>
      </c>
      <c r="F792" s="212">
        <v>43593.690057870372</v>
      </c>
      <c r="G792" s="212">
        <v>44319</v>
      </c>
      <c r="H792" s="100" t="s">
        <v>158</v>
      </c>
      <c r="I792" s="121">
        <v>61093</v>
      </c>
      <c r="J792" s="122">
        <v>55075.19</v>
      </c>
      <c r="K792" s="121">
        <v>55540.024457009698</v>
      </c>
      <c r="L792" s="122">
        <v>61093</v>
      </c>
      <c r="M792" s="113">
        <v>0.90910618985799996</v>
      </c>
      <c r="N792" s="123">
        <v>5.6144832675999998</v>
      </c>
      <c r="O792" s="99" t="s">
        <v>71</v>
      </c>
      <c r="P792" s="124">
        <v>0.1148921208</v>
      </c>
      <c r="Q792" s="101"/>
      <c r="R792" s="125"/>
    </row>
    <row r="793" spans="2:18" x14ac:dyDescent="0.25">
      <c r="B793" s="98" t="s">
        <v>68</v>
      </c>
      <c r="C793" s="99" t="s">
        <v>85</v>
      </c>
      <c r="D793" s="100" t="s">
        <v>69</v>
      </c>
      <c r="E793" s="99" t="s">
        <v>70</v>
      </c>
      <c r="F793" s="212">
        <v>44027.450127314813</v>
      </c>
      <c r="G793" s="212">
        <v>44396</v>
      </c>
      <c r="H793" s="100" t="s">
        <v>158</v>
      </c>
      <c r="I793" s="121">
        <v>105575</v>
      </c>
      <c r="J793" s="122">
        <v>100014.98</v>
      </c>
      <c r="K793" s="121">
        <v>101188.9249308158</v>
      </c>
      <c r="L793" s="122">
        <v>105575</v>
      </c>
      <c r="M793" s="113">
        <v>0.95845536282999999</v>
      </c>
      <c r="N793" s="123">
        <v>5.6135469434000003</v>
      </c>
      <c r="O793" s="99" t="s">
        <v>71</v>
      </c>
      <c r="P793" s="124">
        <v>0.20932310170000001</v>
      </c>
      <c r="Q793" s="101"/>
      <c r="R793" s="125"/>
    </row>
    <row r="794" spans="2:18" x14ac:dyDescent="0.25">
      <c r="B794" s="98" t="s">
        <v>98</v>
      </c>
      <c r="C794" s="99" t="s">
        <v>85</v>
      </c>
      <c r="D794" s="100" t="s">
        <v>69</v>
      </c>
      <c r="E794" s="99" t="s">
        <v>70</v>
      </c>
      <c r="F794" s="212">
        <v>44194.496817129628</v>
      </c>
      <c r="G794" s="212">
        <v>45035</v>
      </c>
      <c r="H794" s="100" t="s">
        <v>158</v>
      </c>
      <c r="I794" s="121">
        <v>23241.1</v>
      </c>
      <c r="J794" s="122">
        <v>20245.75</v>
      </c>
      <c r="K794" s="121">
        <v>20249.278210818</v>
      </c>
      <c r="L794" s="122">
        <v>23241.1</v>
      </c>
      <c r="M794" s="113">
        <v>0.87127021573100005</v>
      </c>
      <c r="N794" s="123">
        <v>6.6591484550000004</v>
      </c>
      <c r="O794" s="99" t="s">
        <v>71</v>
      </c>
      <c r="P794" s="124">
        <v>4.1888395600000003E-2</v>
      </c>
      <c r="Q794" s="101"/>
      <c r="R794" s="125"/>
    </row>
    <row r="795" spans="2:18" x14ac:dyDescent="0.25">
      <c r="B795" s="98" t="s">
        <v>68</v>
      </c>
      <c r="C795" s="99" t="s">
        <v>85</v>
      </c>
      <c r="D795" s="100" t="s">
        <v>69</v>
      </c>
      <c r="E795" s="99" t="s">
        <v>70</v>
      </c>
      <c r="F795" s="212">
        <v>43951.451805555553</v>
      </c>
      <c r="G795" s="212">
        <v>44312</v>
      </c>
      <c r="H795" s="100" t="s">
        <v>158</v>
      </c>
      <c r="I795" s="121">
        <v>104562</v>
      </c>
      <c r="J795" s="122">
        <v>100110.33</v>
      </c>
      <c r="K795" s="121">
        <v>100888.8952307209</v>
      </c>
      <c r="L795" s="122">
        <v>104562</v>
      </c>
      <c r="M795" s="113">
        <v>0.96487151384600001</v>
      </c>
      <c r="N795" s="123">
        <v>4.5765083032999998</v>
      </c>
      <c r="O795" s="99" t="s">
        <v>71</v>
      </c>
      <c r="P795" s="124">
        <v>0.20870244930000001</v>
      </c>
      <c r="Q795" s="101"/>
      <c r="R795" s="125"/>
    </row>
    <row r="796" spans="2:18" x14ac:dyDescent="0.25">
      <c r="B796" s="98" t="s">
        <v>68</v>
      </c>
      <c r="C796" s="99" t="s">
        <v>85</v>
      </c>
      <c r="D796" s="100" t="s">
        <v>69</v>
      </c>
      <c r="E796" s="99" t="s">
        <v>70</v>
      </c>
      <c r="F796" s="212">
        <v>43861.701990740738</v>
      </c>
      <c r="G796" s="212">
        <v>44592</v>
      </c>
      <c r="H796" s="100" t="s">
        <v>158</v>
      </c>
      <c r="I796" s="121">
        <v>28004</v>
      </c>
      <c r="J796" s="122">
        <v>25116.98</v>
      </c>
      <c r="K796" s="121">
        <v>25320.294895969</v>
      </c>
      <c r="L796" s="122">
        <v>28004</v>
      </c>
      <c r="M796" s="113">
        <v>0.904167079559</v>
      </c>
      <c r="N796" s="123">
        <v>5.8751731935000002</v>
      </c>
      <c r="O796" s="99" t="s">
        <v>71</v>
      </c>
      <c r="P796" s="124">
        <v>5.2378485799999999E-2</v>
      </c>
      <c r="Q796" s="101"/>
      <c r="R796" s="125"/>
    </row>
    <row r="797" spans="2:18" x14ac:dyDescent="0.25">
      <c r="B797" s="98" t="s">
        <v>68</v>
      </c>
      <c r="C797" s="99" t="s">
        <v>85</v>
      </c>
      <c r="D797" s="100" t="s">
        <v>69</v>
      </c>
      <c r="E797" s="99" t="s">
        <v>70</v>
      </c>
      <c r="F797" s="212">
        <v>43861.698831018519</v>
      </c>
      <c r="G797" s="212">
        <v>44592</v>
      </c>
      <c r="H797" s="100" t="s">
        <v>158</v>
      </c>
      <c r="I797" s="121">
        <v>28004</v>
      </c>
      <c r="J797" s="122">
        <v>25116.98</v>
      </c>
      <c r="K797" s="121">
        <v>25320.294895969</v>
      </c>
      <c r="L797" s="122">
        <v>28004</v>
      </c>
      <c r="M797" s="113">
        <v>0.904167079559</v>
      </c>
      <c r="N797" s="123">
        <v>5.8751731935000002</v>
      </c>
      <c r="O797" s="99" t="s">
        <v>71</v>
      </c>
      <c r="P797" s="124">
        <v>5.2378485799999999E-2</v>
      </c>
      <c r="Q797" s="101"/>
      <c r="R797" s="125"/>
    </row>
    <row r="798" spans="2:18" x14ac:dyDescent="0.25">
      <c r="B798" s="98" t="s">
        <v>68</v>
      </c>
      <c r="C798" s="99" t="s">
        <v>85</v>
      </c>
      <c r="D798" s="100" t="s">
        <v>69</v>
      </c>
      <c r="E798" s="99" t="s">
        <v>70</v>
      </c>
      <c r="F798" s="212">
        <v>44027.451215277775</v>
      </c>
      <c r="G798" s="212">
        <v>44396</v>
      </c>
      <c r="H798" s="100" t="s">
        <v>158</v>
      </c>
      <c r="I798" s="121">
        <v>105575</v>
      </c>
      <c r="J798" s="122">
        <v>100014.98</v>
      </c>
      <c r="K798" s="121">
        <v>101188.9249308158</v>
      </c>
      <c r="L798" s="122">
        <v>105575</v>
      </c>
      <c r="M798" s="113">
        <v>0.95845536282999999</v>
      </c>
      <c r="N798" s="123">
        <v>5.6135469434000003</v>
      </c>
      <c r="O798" s="99" t="s">
        <v>71</v>
      </c>
      <c r="P798" s="124">
        <v>0.20932310170000001</v>
      </c>
      <c r="Q798" s="101"/>
      <c r="R798" s="125"/>
    </row>
    <row r="799" spans="2:18" x14ac:dyDescent="0.25">
      <c r="B799" s="98" t="s">
        <v>68</v>
      </c>
      <c r="C799" s="99" t="s">
        <v>85</v>
      </c>
      <c r="D799" s="100" t="s">
        <v>69</v>
      </c>
      <c r="E799" s="99" t="s">
        <v>70</v>
      </c>
      <c r="F799" s="212">
        <v>44237.530497685184</v>
      </c>
      <c r="G799" s="212">
        <v>44602</v>
      </c>
      <c r="H799" s="100" t="s">
        <v>158</v>
      </c>
      <c r="I799" s="121">
        <v>106036</v>
      </c>
      <c r="J799" s="122">
        <v>100849.93</v>
      </c>
      <c r="K799" s="121">
        <v>101546.3222087879</v>
      </c>
      <c r="L799" s="122">
        <v>106036</v>
      </c>
      <c r="M799" s="113">
        <v>0.95765892912600004</v>
      </c>
      <c r="N799" s="123">
        <v>5.2596695636000002</v>
      </c>
      <c r="O799" s="99" t="s">
        <v>71</v>
      </c>
      <c r="P799" s="124">
        <v>0.2100624267</v>
      </c>
      <c r="Q799" s="101"/>
      <c r="R799" s="125"/>
    </row>
    <row r="800" spans="2:18" x14ac:dyDescent="0.25">
      <c r="B800" s="98" t="s">
        <v>98</v>
      </c>
      <c r="C800" s="99" t="s">
        <v>85</v>
      </c>
      <c r="D800" s="100" t="s">
        <v>69</v>
      </c>
      <c r="E800" s="99" t="s">
        <v>70</v>
      </c>
      <c r="F800" s="212">
        <v>43399.577719907407</v>
      </c>
      <c r="G800" s="212">
        <v>45763</v>
      </c>
      <c r="H800" s="100" t="s">
        <v>158</v>
      </c>
      <c r="I800" s="121">
        <v>90656.12</v>
      </c>
      <c r="J800" s="122">
        <v>62588.11</v>
      </c>
      <c r="K800" s="121">
        <v>62932.912210167502</v>
      </c>
      <c r="L800" s="122">
        <v>90656.12</v>
      </c>
      <c r="M800" s="113">
        <v>0.69419375338599998</v>
      </c>
      <c r="N800" s="123">
        <v>7.1907509455999996</v>
      </c>
      <c r="O800" s="99" t="s">
        <v>71</v>
      </c>
      <c r="P800" s="124">
        <v>0.1301853181</v>
      </c>
      <c r="Q800" s="101"/>
      <c r="R800" s="125"/>
    </row>
    <row r="801" spans="2:18" x14ac:dyDescent="0.25">
      <c r="B801" s="98" t="s">
        <v>68</v>
      </c>
      <c r="C801" s="99" t="s">
        <v>85</v>
      </c>
      <c r="D801" s="100" t="s">
        <v>69</v>
      </c>
      <c r="E801" s="99" t="s">
        <v>70</v>
      </c>
      <c r="F801" s="212">
        <v>44014.693622685183</v>
      </c>
      <c r="G801" s="212">
        <v>44384</v>
      </c>
      <c r="H801" s="100" t="s">
        <v>158</v>
      </c>
      <c r="I801" s="121">
        <v>105575</v>
      </c>
      <c r="J801" s="122">
        <v>100001</v>
      </c>
      <c r="K801" s="121">
        <v>100029.62410396661</v>
      </c>
      <c r="L801" s="122">
        <v>105575</v>
      </c>
      <c r="M801" s="113">
        <v>0.94747453567600004</v>
      </c>
      <c r="N801" s="123">
        <v>5.6124582969999999</v>
      </c>
      <c r="O801" s="99" t="s">
        <v>71</v>
      </c>
      <c r="P801" s="124">
        <v>0.20692492970000001</v>
      </c>
      <c r="Q801" s="101"/>
      <c r="R801" s="125"/>
    </row>
    <row r="802" spans="2:18" x14ac:dyDescent="0.25">
      <c r="B802" s="98" t="s">
        <v>98</v>
      </c>
      <c r="C802" s="99" t="s">
        <v>85</v>
      </c>
      <c r="D802" s="100" t="s">
        <v>69</v>
      </c>
      <c r="E802" s="99" t="s">
        <v>70</v>
      </c>
      <c r="F802" s="212">
        <v>44091.497372685182</v>
      </c>
      <c r="G802" s="212">
        <v>46063</v>
      </c>
      <c r="H802" s="100" t="s">
        <v>158</v>
      </c>
      <c r="I802" s="121">
        <v>4234.18</v>
      </c>
      <c r="J802" s="122">
        <v>3018.51</v>
      </c>
      <c r="K802" s="121">
        <v>3026.5311669957</v>
      </c>
      <c r="L802" s="122">
        <v>4234.18</v>
      </c>
      <c r="M802" s="113">
        <v>0.71478566499200002</v>
      </c>
      <c r="N802" s="123">
        <v>7.7128246895999997</v>
      </c>
      <c r="O802" s="99" t="s">
        <v>71</v>
      </c>
      <c r="P802" s="124">
        <v>6.2607927999999997E-3</v>
      </c>
      <c r="Q802" s="101"/>
      <c r="R802" s="125"/>
    </row>
    <row r="803" spans="2:18" x14ac:dyDescent="0.25">
      <c r="B803" s="98" t="s">
        <v>68</v>
      </c>
      <c r="C803" s="99" t="s">
        <v>85</v>
      </c>
      <c r="D803" s="100" t="s">
        <v>69</v>
      </c>
      <c r="E803" s="99" t="s">
        <v>70</v>
      </c>
      <c r="F803" s="212">
        <v>43861.706122685187</v>
      </c>
      <c r="G803" s="212">
        <v>44592</v>
      </c>
      <c r="H803" s="100" t="s">
        <v>158</v>
      </c>
      <c r="I803" s="121">
        <v>28004</v>
      </c>
      <c r="J803" s="122">
        <v>25116.98</v>
      </c>
      <c r="K803" s="121">
        <v>25320.294895969</v>
      </c>
      <c r="L803" s="122">
        <v>28004</v>
      </c>
      <c r="M803" s="113">
        <v>0.904167079559</v>
      </c>
      <c r="N803" s="123">
        <v>5.8751731935000002</v>
      </c>
      <c r="O803" s="99" t="s">
        <v>71</v>
      </c>
      <c r="P803" s="124">
        <v>5.2378485799999999E-2</v>
      </c>
      <c r="Q803" s="101"/>
      <c r="R803" s="125"/>
    </row>
    <row r="804" spans="2:18" x14ac:dyDescent="0.25">
      <c r="B804" s="98" t="s">
        <v>68</v>
      </c>
      <c r="C804" s="99" t="s">
        <v>85</v>
      </c>
      <c r="D804" s="100" t="s">
        <v>69</v>
      </c>
      <c r="E804" s="99" t="s">
        <v>70</v>
      </c>
      <c r="F804" s="212">
        <v>43861.700300925928</v>
      </c>
      <c r="G804" s="212">
        <v>44592</v>
      </c>
      <c r="H804" s="100" t="s">
        <v>158</v>
      </c>
      <c r="I804" s="121">
        <v>28004</v>
      </c>
      <c r="J804" s="122">
        <v>25116.98</v>
      </c>
      <c r="K804" s="121">
        <v>25320.294895969</v>
      </c>
      <c r="L804" s="122">
        <v>28004</v>
      </c>
      <c r="M804" s="113">
        <v>0.904167079559</v>
      </c>
      <c r="N804" s="123">
        <v>5.8751731935000002</v>
      </c>
      <c r="O804" s="99" t="s">
        <v>71</v>
      </c>
      <c r="P804" s="124">
        <v>5.2378485799999999E-2</v>
      </c>
      <c r="Q804" s="101"/>
      <c r="R804" s="125"/>
    </row>
    <row r="805" spans="2:18" x14ac:dyDescent="0.25">
      <c r="B805" s="98" t="s">
        <v>68</v>
      </c>
      <c r="C805" s="99" t="s">
        <v>85</v>
      </c>
      <c r="D805" s="100" t="s">
        <v>69</v>
      </c>
      <c r="E805" s="99" t="s">
        <v>70</v>
      </c>
      <c r="F805" s="212">
        <v>44237.531701388885</v>
      </c>
      <c r="G805" s="212">
        <v>44601</v>
      </c>
      <c r="H805" s="100" t="s">
        <v>158</v>
      </c>
      <c r="I805" s="121">
        <v>53012</v>
      </c>
      <c r="J805" s="122">
        <v>50426</v>
      </c>
      <c r="K805" s="121">
        <v>50774.204890998699</v>
      </c>
      <c r="L805" s="122">
        <v>53012</v>
      </c>
      <c r="M805" s="113">
        <v>0.95778700843200004</v>
      </c>
      <c r="N805" s="123">
        <v>5.2596695636000002</v>
      </c>
      <c r="O805" s="99" t="s">
        <v>71</v>
      </c>
      <c r="P805" s="124">
        <v>0.10503337259999999</v>
      </c>
      <c r="Q805" s="101"/>
      <c r="R805" s="125"/>
    </row>
    <row r="806" spans="2:18" x14ac:dyDescent="0.25">
      <c r="B806" s="98" t="s">
        <v>68</v>
      </c>
      <c r="C806" s="99" t="s">
        <v>85</v>
      </c>
      <c r="D806" s="100" t="s">
        <v>69</v>
      </c>
      <c r="E806" s="99" t="s">
        <v>70</v>
      </c>
      <c r="F806" s="212">
        <v>43593.693483796298</v>
      </c>
      <c r="G806" s="212">
        <v>44319</v>
      </c>
      <c r="H806" s="100" t="s">
        <v>158</v>
      </c>
      <c r="I806" s="121">
        <v>61093</v>
      </c>
      <c r="J806" s="122">
        <v>55075.19</v>
      </c>
      <c r="K806" s="121">
        <v>55540.024457009698</v>
      </c>
      <c r="L806" s="122">
        <v>61093</v>
      </c>
      <c r="M806" s="113">
        <v>0.90910618985799996</v>
      </c>
      <c r="N806" s="123">
        <v>5.6144832675999998</v>
      </c>
      <c r="O806" s="99" t="s">
        <v>71</v>
      </c>
      <c r="P806" s="124">
        <v>0.1148921208</v>
      </c>
      <c r="Q806" s="101"/>
      <c r="R806" s="125"/>
    </row>
    <row r="807" spans="2:18" x14ac:dyDescent="0.25">
      <c r="B807" s="98" t="s">
        <v>68</v>
      </c>
      <c r="C807" s="99" t="s">
        <v>85</v>
      </c>
      <c r="D807" s="100" t="s">
        <v>69</v>
      </c>
      <c r="E807" s="99" t="s">
        <v>70</v>
      </c>
      <c r="F807" s="212">
        <v>44027.450381944444</v>
      </c>
      <c r="G807" s="212">
        <v>44396</v>
      </c>
      <c r="H807" s="100" t="s">
        <v>158</v>
      </c>
      <c r="I807" s="121">
        <v>105575</v>
      </c>
      <c r="J807" s="122">
        <v>100014.98</v>
      </c>
      <c r="K807" s="121">
        <v>101188.9249308158</v>
      </c>
      <c r="L807" s="122">
        <v>105575</v>
      </c>
      <c r="M807" s="113">
        <v>0.95845536282999999</v>
      </c>
      <c r="N807" s="123">
        <v>5.6135469434000003</v>
      </c>
      <c r="O807" s="99" t="s">
        <v>71</v>
      </c>
      <c r="P807" s="124">
        <v>0.20932310170000001</v>
      </c>
      <c r="Q807" s="101"/>
      <c r="R807" s="125"/>
    </row>
    <row r="808" spans="2:18" x14ac:dyDescent="0.25">
      <c r="B808" s="98" t="s">
        <v>68</v>
      </c>
      <c r="C808" s="99" t="s">
        <v>85</v>
      </c>
      <c r="D808" s="100" t="s">
        <v>69</v>
      </c>
      <c r="E808" s="99" t="s">
        <v>70</v>
      </c>
      <c r="F808" s="212">
        <v>44194.698171296295</v>
      </c>
      <c r="G808" s="212">
        <v>44396</v>
      </c>
      <c r="H808" s="100" t="s">
        <v>158</v>
      </c>
      <c r="I808" s="121">
        <v>10711</v>
      </c>
      <c r="J808" s="122">
        <v>10481.02</v>
      </c>
      <c r="K808" s="121">
        <v>10585.1440460433</v>
      </c>
      <c r="L808" s="122">
        <v>10711</v>
      </c>
      <c r="M808" s="113">
        <v>0.98824984091500001</v>
      </c>
      <c r="N808" s="123">
        <v>3.9999298885000001</v>
      </c>
      <c r="O808" s="99" t="s">
        <v>71</v>
      </c>
      <c r="P808" s="124">
        <v>2.1896815100000001E-2</v>
      </c>
      <c r="Q808" s="101"/>
      <c r="R808" s="125"/>
    </row>
    <row r="809" spans="2:18" x14ac:dyDescent="0.25">
      <c r="B809" s="98" t="s">
        <v>68</v>
      </c>
      <c r="C809" s="99" t="s">
        <v>85</v>
      </c>
      <c r="D809" s="100" t="s">
        <v>69</v>
      </c>
      <c r="E809" s="99" t="s">
        <v>70</v>
      </c>
      <c r="F809" s="212">
        <v>43951.452268518522</v>
      </c>
      <c r="G809" s="212">
        <v>44312</v>
      </c>
      <c r="H809" s="100" t="s">
        <v>158</v>
      </c>
      <c r="I809" s="121">
        <v>104562</v>
      </c>
      <c r="J809" s="122">
        <v>100110.33</v>
      </c>
      <c r="K809" s="121">
        <v>100888.8952307209</v>
      </c>
      <c r="L809" s="122">
        <v>104562</v>
      </c>
      <c r="M809" s="113">
        <v>0.96487151384600001</v>
      </c>
      <c r="N809" s="123">
        <v>4.5765083032999998</v>
      </c>
      <c r="O809" s="99" t="s">
        <v>71</v>
      </c>
      <c r="P809" s="124">
        <v>0.20870244930000001</v>
      </c>
      <c r="Q809" s="101"/>
      <c r="R809" s="125"/>
    </row>
    <row r="810" spans="2:18" x14ac:dyDescent="0.25">
      <c r="B810" s="98" t="s">
        <v>68</v>
      </c>
      <c r="C810" s="99" t="s">
        <v>85</v>
      </c>
      <c r="D810" s="100" t="s">
        <v>69</v>
      </c>
      <c r="E810" s="99" t="s">
        <v>70</v>
      </c>
      <c r="F810" s="212">
        <v>44043.672037037039</v>
      </c>
      <c r="G810" s="212">
        <v>44413</v>
      </c>
      <c r="H810" s="100" t="s">
        <v>158</v>
      </c>
      <c r="I810" s="121">
        <v>105575</v>
      </c>
      <c r="J810" s="122">
        <v>99999.99</v>
      </c>
      <c r="K810" s="121">
        <v>100946.76238025349</v>
      </c>
      <c r="L810" s="122">
        <v>105575</v>
      </c>
      <c r="M810" s="113">
        <v>0.95616161383099996</v>
      </c>
      <c r="N810" s="123">
        <v>5.6135213939000002</v>
      </c>
      <c r="O810" s="99" t="s">
        <v>71</v>
      </c>
      <c r="P810" s="124">
        <v>0.20882215539999999</v>
      </c>
      <c r="Q810" s="101"/>
      <c r="R810" s="125"/>
    </row>
    <row r="811" spans="2:18" x14ac:dyDescent="0.25">
      <c r="B811" s="98" t="s">
        <v>68</v>
      </c>
      <c r="C811" s="99" t="s">
        <v>85</v>
      </c>
      <c r="D811" s="100" t="s">
        <v>69</v>
      </c>
      <c r="E811" s="99" t="s">
        <v>70</v>
      </c>
      <c r="F811" s="212">
        <v>43861.702604166669</v>
      </c>
      <c r="G811" s="212">
        <v>44592</v>
      </c>
      <c r="H811" s="100" t="s">
        <v>158</v>
      </c>
      <c r="I811" s="121">
        <v>28004</v>
      </c>
      <c r="J811" s="122">
        <v>25116.98</v>
      </c>
      <c r="K811" s="121">
        <v>25320.294895969</v>
      </c>
      <c r="L811" s="122">
        <v>28004</v>
      </c>
      <c r="M811" s="113">
        <v>0.904167079559</v>
      </c>
      <c r="N811" s="123">
        <v>5.8751731935000002</v>
      </c>
      <c r="O811" s="99" t="s">
        <v>71</v>
      </c>
      <c r="P811" s="124">
        <v>5.2378485799999999E-2</v>
      </c>
      <c r="Q811" s="101"/>
      <c r="R811" s="125"/>
    </row>
    <row r="812" spans="2:18" x14ac:dyDescent="0.25">
      <c r="B812" s="98" t="s">
        <v>68</v>
      </c>
      <c r="C812" s="99" t="s">
        <v>85</v>
      </c>
      <c r="D812" s="100" t="s">
        <v>69</v>
      </c>
      <c r="E812" s="99" t="s">
        <v>70</v>
      </c>
      <c r="F812" s="212">
        <v>43861.699363425927</v>
      </c>
      <c r="G812" s="212">
        <v>44592</v>
      </c>
      <c r="H812" s="100" t="s">
        <v>158</v>
      </c>
      <c r="I812" s="121">
        <v>28004</v>
      </c>
      <c r="J812" s="122">
        <v>25116.98</v>
      </c>
      <c r="K812" s="121">
        <v>25320.294895969</v>
      </c>
      <c r="L812" s="122">
        <v>28004</v>
      </c>
      <c r="M812" s="113">
        <v>0.904167079559</v>
      </c>
      <c r="N812" s="123">
        <v>5.8751731935000002</v>
      </c>
      <c r="O812" s="99" t="s">
        <v>71</v>
      </c>
      <c r="P812" s="124">
        <v>5.2378485799999999E-2</v>
      </c>
      <c r="Q812" s="101"/>
      <c r="R812" s="125"/>
    </row>
    <row r="813" spans="2:18" x14ac:dyDescent="0.25">
      <c r="B813" s="98" t="s">
        <v>68</v>
      </c>
      <c r="C813" s="99" t="s">
        <v>85</v>
      </c>
      <c r="D813" s="100" t="s">
        <v>69</v>
      </c>
      <c r="E813" s="99" t="s">
        <v>70</v>
      </c>
      <c r="F813" s="212">
        <v>44040.603715277779</v>
      </c>
      <c r="G813" s="212">
        <v>44410</v>
      </c>
      <c r="H813" s="100" t="s">
        <v>158</v>
      </c>
      <c r="I813" s="121">
        <v>105590</v>
      </c>
      <c r="J813" s="122">
        <v>100014.97</v>
      </c>
      <c r="K813" s="121">
        <v>100977.2247821104</v>
      </c>
      <c r="L813" s="122">
        <v>105590</v>
      </c>
      <c r="M813" s="113">
        <v>0.95631427959199999</v>
      </c>
      <c r="N813" s="123">
        <v>5.6133713548999999</v>
      </c>
      <c r="O813" s="99" t="s">
        <v>71</v>
      </c>
      <c r="P813" s="124">
        <v>0.20888517100000001</v>
      </c>
      <c r="Q813" s="101"/>
      <c r="R813" s="125"/>
    </row>
    <row r="814" spans="2:18" x14ac:dyDescent="0.25">
      <c r="B814" s="98" t="s">
        <v>68</v>
      </c>
      <c r="C814" s="99" t="s">
        <v>85</v>
      </c>
      <c r="D814" s="100" t="s">
        <v>69</v>
      </c>
      <c r="E814" s="99" t="s">
        <v>70</v>
      </c>
      <c r="F814" s="212">
        <v>44237.530798611115</v>
      </c>
      <c r="G814" s="212">
        <v>44602</v>
      </c>
      <c r="H814" s="100" t="s">
        <v>158</v>
      </c>
      <c r="I814" s="121">
        <v>106036</v>
      </c>
      <c r="J814" s="122">
        <v>100849.93</v>
      </c>
      <c r="K814" s="121">
        <v>101546.3222087879</v>
      </c>
      <c r="L814" s="122">
        <v>106036</v>
      </c>
      <c r="M814" s="113">
        <v>0.95765892912600004</v>
      </c>
      <c r="N814" s="123">
        <v>5.2596695636000002</v>
      </c>
      <c r="O814" s="99" t="s">
        <v>71</v>
      </c>
      <c r="P814" s="124">
        <v>0.2100624267</v>
      </c>
      <c r="Q814" s="101"/>
      <c r="R814" s="125"/>
    </row>
    <row r="815" spans="2:18" x14ac:dyDescent="0.25">
      <c r="B815" s="98" t="s">
        <v>98</v>
      </c>
      <c r="C815" s="99" t="s">
        <v>85</v>
      </c>
      <c r="D815" s="100" t="s">
        <v>69</v>
      </c>
      <c r="E815" s="99" t="s">
        <v>70</v>
      </c>
      <c r="F815" s="212">
        <v>43402.654861111114</v>
      </c>
      <c r="G815" s="212">
        <v>45763</v>
      </c>
      <c r="H815" s="100" t="s">
        <v>158</v>
      </c>
      <c r="I815" s="121">
        <v>59446.7</v>
      </c>
      <c r="J815" s="122">
        <v>41081.089999999997</v>
      </c>
      <c r="K815" s="121">
        <v>41278.445781411399</v>
      </c>
      <c r="L815" s="122">
        <v>59446.7</v>
      </c>
      <c r="M815" s="113">
        <v>0.69437741340400005</v>
      </c>
      <c r="N815" s="123">
        <v>7.1826066722000004</v>
      </c>
      <c r="O815" s="99" t="s">
        <v>71</v>
      </c>
      <c r="P815" s="124">
        <v>8.5390098900000003E-2</v>
      </c>
      <c r="Q815" s="101"/>
      <c r="R815" s="125"/>
    </row>
    <row r="816" spans="2:18" x14ac:dyDescent="0.25">
      <c r="B816" s="98" t="s">
        <v>68</v>
      </c>
      <c r="C816" s="99" t="s">
        <v>85</v>
      </c>
      <c r="D816" s="100" t="s">
        <v>69</v>
      </c>
      <c r="E816" s="99" t="s">
        <v>70</v>
      </c>
      <c r="F816" s="212">
        <v>44014.693923611114</v>
      </c>
      <c r="G816" s="212">
        <v>44384</v>
      </c>
      <c r="H816" s="100" t="s">
        <v>158</v>
      </c>
      <c r="I816" s="121">
        <v>105575</v>
      </c>
      <c r="J816" s="122">
        <v>100001</v>
      </c>
      <c r="K816" s="121">
        <v>100029.62410396661</v>
      </c>
      <c r="L816" s="122">
        <v>105575</v>
      </c>
      <c r="M816" s="113">
        <v>0.94747453567600004</v>
      </c>
      <c r="N816" s="123">
        <v>5.6124582969999999</v>
      </c>
      <c r="O816" s="99" t="s">
        <v>71</v>
      </c>
      <c r="P816" s="124">
        <v>0.20692492970000001</v>
      </c>
      <c r="Q816" s="101"/>
      <c r="R816" s="125"/>
    </row>
    <row r="817" spans="2:18" x14ac:dyDescent="0.25">
      <c r="B817" s="98" t="s">
        <v>98</v>
      </c>
      <c r="C817" s="99" t="s">
        <v>85</v>
      </c>
      <c r="D817" s="100" t="s">
        <v>69</v>
      </c>
      <c r="E817" s="99" t="s">
        <v>70</v>
      </c>
      <c r="F817" s="212">
        <v>44160.677453703705</v>
      </c>
      <c r="G817" s="212">
        <v>46063</v>
      </c>
      <c r="H817" s="100" t="s">
        <v>158</v>
      </c>
      <c r="I817" s="121">
        <v>5570.61</v>
      </c>
      <c r="J817" s="122">
        <v>4006.57</v>
      </c>
      <c r="K817" s="121">
        <v>4035.2250870961998</v>
      </c>
      <c r="L817" s="122">
        <v>5570.61</v>
      </c>
      <c r="M817" s="113">
        <v>0.72437759726399997</v>
      </c>
      <c r="N817" s="123">
        <v>7.7129586663999996</v>
      </c>
      <c r="O817" s="99" t="s">
        <v>71</v>
      </c>
      <c r="P817" s="124">
        <v>8.3474138E-3</v>
      </c>
      <c r="Q817" s="101"/>
      <c r="R817" s="125"/>
    </row>
    <row r="818" spans="2:18" x14ac:dyDescent="0.25">
      <c r="B818" s="98" t="s">
        <v>98</v>
      </c>
      <c r="C818" s="99" t="s">
        <v>85</v>
      </c>
      <c r="D818" s="100" t="s">
        <v>69</v>
      </c>
      <c r="E818" s="99" t="s">
        <v>70</v>
      </c>
      <c r="F818" s="212">
        <v>43895.636516203704</v>
      </c>
      <c r="G818" s="212">
        <v>44524</v>
      </c>
      <c r="H818" s="100" t="s">
        <v>158</v>
      </c>
      <c r="I818" s="121">
        <v>1139.6500000000001</v>
      </c>
      <c r="J818" s="122">
        <v>1001.74</v>
      </c>
      <c r="K818" s="121">
        <v>1007.6311817296</v>
      </c>
      <c r="L818" s="122">
        <v>1139.6500000000001</v>
      </c>
      <c r="M818" s="113">
        <v>0.88415845367400003</v>
      </c>
      <c r="N818" s="123">
        <v>8.2446949626000006</v>
      </c>
      <c r="O818" s="99" t="s">
        <v>71</v>
      </c>
      <c r="P818" s="124">
        <v>2.0844226E-3</v>
      </c>
      <c r="Q818" s="101"/>
      <c r="R818" s="125"/>
    </row>
    <row r="819" spans="2:18" x14ac:dyDescent="0.25">
      <c r="B819" s="98" t="s">
        <v>68</v>
      </c>
      <c r="C819" s="99" t="s">
        <v>85</v>
      </c>
      <c r="D819" s="100" t="s">
        <v>69</v>
      </c>
      <c r="E819" s="99" t="s">
        <v>70</v>
      </c>
      <c r="F819" s="212">
        <v>43861.700659722221</v>
      </c>
      <c r="G819" s="212">
        <v>44592</v>
      </c>
      <c r="H819" s="100" t="s">
        <v>158</v>
      </c>
      <c r="I819" s="121">
        <v>28004</v>
      </c>
      <c r="J819" s="122">
        <v>25116.98</v>
      </c>
      <c r="K819" s="121">
        <v>25320.294895969</v>
      </c>
      <c r="L819" s="122">
        <v>28004</v>
      </c>
      <c r="M819" s="113">
        <v>0.904167079559</v>
      </c>
      <c r="N819" s="123">
        <v>5.8751731935000002</v>
      </c>
      <c r="O819" s="99" t="s">
        <v>71</v>
      </c>
      <c r="P819" s="124">
        <v>5.2378485799999999E-2</v>
      </c>
      <c r="Q819" s="101"/>
      <c r="R819" s="125"/>
    </row>
    <row r="820" spans="2:18" x14ac:dyDescent="0.25">
      <c r="B820" s="98" t="s">
        <v>98</v>
      </c>
      <c r="C820" s="99" t="s">
        <v>85</v>
      </c>
      <c r="D820" s="100" t="s">
        <v>69</v>
      </c>
      <c r="E820" s="99" t="s">
        <v>70</v>
      </c>
      <c r="F820" s="212">
        <v>43613.527546296296</v>
      </c>
      <c r="G820" s="212">
        <v>45763</v>
      </c>
      <c r="H820" s="100" t="s">
        <v>158</v>
      </c>
      <c r="I820" s="121">
        <v>14487.76</v>
      </c>
      <c r="J820" s="122">
        <v>10069.84</v>
      </c>
      <c r="K820" s="121">
        <v>10143.8236373865</v>
      </c>
      <c r="L820" s="122">
        <v>14487.76</v>
      </c>
      <c r="M820" s="113">
        <v>0.70016507985999998</v>
      </c>
      <c r="N820" s="123">
        <v>7.7130507553000003</v>
      </c>
      <c r="O820" s="99" t="s">
        <v>71</v>
      </c>
      <c r="P820" s="124">
        <v>2.0983883599999999E-2</v>
      </c>
      <c r="Q820" s="101"/>
      <c r="R820" s="125"/>
    </row>
    <row r="821" spans="2:18" x14ac:dyDescent="0.25">
      <c r="B821" s="98" t="s">
        <v>68</v>
      </c>
      <c r="C821" s="99" t="s">
        <v>85</v>
      </c>
      <c r="D821" s="100" t="s">
        <v>69</v>
      </c>
      <c r="E821" s="99" t="s">
        <v>70</v>
      </c>
      <c r="F821" s="212">
        <v>44027.450648148151</v>
      </c>
      <c r="G821" s="212">
        <v>44396</v>
      </c>
      <c r="H821" s="100" t="s">
        <v>158</v>
      </c>
      <c r="I821" s="121">
        <v>105575</v>
      </c>
      <c r="J821" s="122">
        <v>100014.98</v>
      </c>
      <c r="K821" s="121">
        <v>101188.9249308158</v>
      </c>
      <c r="L821" s="122">
        <v>105575</v>
      </c>
      <c r="M821" s="113">
        <v>0.95845536282999999</v>
      </c>
      <c r="N821" s="123">
        <v>5.6135469434000003</v>
      </c>
      <c r="O821" s="99" t="s">
        <v>71</v>
      </c>
      <c r="P821" s="124">
        <v>0.20932310170000001</v>
      </c>
      <c r="Q821" s="101"/>
      <c r="R821" s="125"/>
    </row>
    <row r="822" spans="2:18" x14ac:dyDescent="0.25">
      <c r="B822" s="98" t="s">
        <v>98</v>
      </c>
      <c r="C822" s="99" t="s">
        <v>85</v>
      </c>
      <c r="D822" s="100" t="s">
        <v>69</v>
      </c>
      <c r="E822" s="99" t="s">
        <v>70</v>
      </c>
      <c r="F822" s="212">
        <v>44230.496539351851</v>
      </c>
      <c r="G822" s="212">
        <v>45020</v>
      </c>
      <c r="H822" s="100" t="s">
        <v>158</v>
      </c>
      <c r="I822" s="121">
        <v>12019.42</v>
      </c>
      <c r="J822" s="122">
        <v>10071.51</v>
      </c>
      <c r="K822" s="121">
        <v>10209.940639975999</v>
      </c>
      <c r="L822" s="122">
        <v>12019.42</v>
      </c>
      <c r="M822" s="113">
        <v>0.84945368744700001</v>
      </c>
      <c r="N822" s="123">
        <v>9.3054870083000001</v>
      </c>
      <c r="O822" s="99" t="s">
        <v>71</v>
      </c>
      <c r="P822" s="124">
        <v>2.1120655700000001E-2</v>
      </c>
      <c r="Q822" s="101"/>
      <c r="R822" s="125"/>
    </row>
    <row r="823" spans="2:18" x14ac:dyDescent="0.25">
      <c r="B823" s="98" t="s">
        <v>68</v>
      </c>
      <c r="C823" s="99" t="s">
        <v>85</v>
      </c>
      <c r="D823" s="100" t="s">
        <v>69</v>
      </c>
      <c r="E823" s="99" t="s">
        <v>70</v>
      </c>
      <c r="F823" s="212">
        <v>44014.692604166667</v>
      </c>
      <c r="G823" s="212">
        <v>44384</v>
      </c>
      <c r="H823" s="100" t="s">
        <v>158</v>
      </c>
      <c r="I823" s="121">
        <v>105575</v>
      </c>
      <c r="J823" s="122">
        <v>100001</v>
      </c>
      <c r="K823" s="121">
        <v>100029.62410396661</v>
      </c>
      <c r="L823" s="122">
        <v>105575</v>
      </c>
      <c r="M823" s="113">
        <v>0.94747453567600004</v>
      </c>
      <c r="N823" s="123">
        <v>5.6124582969999999</v>
      </c>
      <c r="O823" s="99" t="s">
        <v>71</v>
      </c>
      <c r="P823" s="124">
        <v>0.20692492970000001</v>
      </c>
      <c r="Q823" s="101"/>
      <c r="R823" s="125"/>
    </row>
    <row r="824" spans="2:18" x14ac:dyDescent="0.25">
      <c r="B824" s="98" t="s">
        <v>68</v>
      </c>
      <c r="C824" s="99" t="s">
        <v>85</v>
      </c>
      <c r="D824" s="100" t="s">
        <v>69</v>
      </c>
      <c r="E824" s="99" t="s">
        <v>70</v>
      </c>
      <c r="F824" s="212">
        <v>44043.672256944446</v>
      </c>
      <c r="G824" s="212">
        <v>44413</v>
      </c>
      <c r="H824" s="100" t="s">
        <v>158</v>
      </c>
      <c r="I824" s="121">
        <v>105575</v>
      </c>
      <c r="J824" s="122">
        <v>99999.99</v>
      </c>
      <c r="K824" s="121">
        <v>100946.76238025349</v>
      </c>
      <c r="L824" s="122">
        <v>105575</v>
      </c>
      <c r="M824" s="113">
        <v>0.95616161383099996</v>
      </c>
      <c r="N824" s="123">
        <v>5.6135213939000002</v>
      </c>
      <c r="O824" s="99" t="s">
        <v>71</v>
      </c>
      <c r="P824" s="124">
        <v>0.20882215539999999</v>
      </c>
      <c r="Q824" s="101"/>
      <c r="R824" s="125"/>
    </row>
    <row r="825" spans="2:18" x14ac:dyDescent="0.25">
      <c r="B825" s="98" t="s">
        <v>68</v>
      </c>
      <c r="C825" s="99" t="s">
        <v>85</v>
      </c>
      <c r="D825" s="100" t="s">
        <v>69</v>
      </c>
      <c r="E825" s="99" t="s">
        <v>70</v>
      </c>
      <c r="F825" s="212">
        <v>43861.703020833331</v>
      </c>
      <c r="G825" s="212">
        <v>44592</v>
      </c>
      <c r="H825" s="100" t="s">
        <v>158</v>
      </c>
      <c r="I825" s="121">
        <v>28004</v>
      </c>
      <c r="J825" s="122">
        <v>25116.98</v>
      </c>
      <c r="K825" s="121">
        <v>25320.294895969</v>
      </c>
      <c r="L825" s="122">
        <v>28004</v>
      </c>
      <c r="M825" s="113">
        <v>0.904167079559</v>
      </c>
      <c r="N825" s="123">
        <v>5.8751731935000002</v>
      </c>
      <c r="O825" s="99" t="s">
        <v>71</v>
      </c>
      <c r="P825" s="124">
        <v>5.2378485799999999E-2</v>
      </c>
      <c r="Q825" s="101"/>
      <c r="R825" s="125"/>
    </row>
    <row r="826" spans="2:18" x14ac:dyDescent="0.25">
      <c r="B826" s="98" t="s">
        <v>68</v>
      </c>
      <c r="C826" s="99" t="s">
        <v>85</v>
      </c>
      <c r="D826" s="100" t="s">
        <v>69</v>
      </c>
      <c r="E826" s="99" t="s">
        <v>70</v>
      </c>
      <c r="F826" s="212">
        <v>43861.699687499997</v>
      </c>
      <c r="G826" s="212">
        <v>44592</v>
      </c>
      <c r="H826" s="100" t="s">
        <v>158</v>
      </c>
      <c r="I826" s="121">
        <v>28004</v>
      </c>
      <c r="J826" s="122">
        <v>25116.98</v>
      </c>
      <c r="K826" s="121">
        <v>25320.294895969</v>
      </c>
      <c r="L826" s="122">
        <v>28004</v>
      </c>
      <c r="M826" s="113">
        <v>0.904167079559</v>
      </c>
      <c r="N826" s="123">
        <v>5.8751731935000002</v>
      </c>
      <c r="O826" s="99" t="s">
        <v>71</v>
      </c>
      <c r="P826" s="124">
        <v>5.2378485799999999E-2</v>
      </c>
      <c r="Q826" s="101"/>
      <c r="R826" s="125"/>
    </row>
    <row r="827" spans="2:18" x14ac:dyDescent="0.25">
      <c r="B827" s="98" t="s">
        <v>68</v>
      </c>
      <c r="C827" s="99" t="s">
        <v>85</v>
      </c>
      <c r="D827" s="100" t="s">
        <v>69</v>
      </c>
      <c r="E827" s="99" t="s">
        <v>70</v>
      </c>
      <c r="F827" s="212">
        <v>44040.604050925926</v>
      </c>
      <c r="G827" s="212">
        <v>44410</v>
      </c>
      <c r="H827" s="100" t="s">
        <v>158</v>
      </c>
      <c r="I827" s="121">
        <v>105590</v>
      </c>
      <c r="J827" s="122">
        <v>100014.97</v>
      </c>
      <c r="K827" s="121">
        <v>100977.2247821104</v>
      </c>
      <c r="L827" s="122">
        <v>105590</v>
      </c>
      <c r="M827" s="113">
        <v>0.95631427959199999</v>
      </c>
      <c r="N827" s="123">
        <v>5.6133713548999999</v>
      </c>
      <c r="O827" s="99" t="s">
        <v>71</v>
      </c>
      <c r="P827" s="124">
        <v>0.20888517100000001</v>
      </c>
      <c r="Q827" s="101"/>
      <c r="R827" s="125"/>
    </row>
    <row r="828" spans="2:18" x14ac:dyDescent="0.25">
      <c r="B828" s="98" t="s">
        <v>68</v>
      </c>
      <c r="C828" s="99" t="s">
        <v>85</v>
      </c>
      <c r="D828" s="100" t="s">
        <v>69</v>
      </c>
      <c r="E828" s="99" t="s">
        <v>70</v>
      </c>
      <c r="F828" s="212">
        <v>44237.531053240738</v>
      </c>
      <c r="G828" s="212">
        <v>44602</v>
      </c>
      <c r="H828" s="100" t="s">
        <v>158</v>
      </c>
      <c r="I828" s="121">
        <v>106036</v>
      </c>
      <c r="J828" s="122">
        <v>100849.93</v>
      </c>
      <c r="K828" s="121">
        <v>101546.3222087879</v>
      </c>
      <c r="L828" s="122">
        <v>106036</v>
      </c>
      <c r="M828" s="113">
        <v>0.95765892912600004</v>
      </c>
      <c r="N828" s="123">
        <v>5.2596695636000002</v>
      </c>
      <c r="O828" s="99" t="s">
        <v>71</v>
      </c>
      <c r="P828" s="124">
        <v>0.2100624267</v>
      </c>
      <c r="Q828" s="101"/>
      <c r="R828" s="125"/>
    </row>
    <row r="829" spans="2:18" x14ac:dyDescent="0.25">
      <c r="B829" s="98" t="s">
        <v>98</v>
      </c>
      <c r="C829" s="99" t="s">
        <v>85</v>
      </c>
      <c r="D829" s="100" t="s">
        <v>69</v>
      </c>
      <c r="E829" s="99" t="s">
        <v>70</v>
      </c>
      <c r="F829" s="212">
        <v>43588.585752314815</v>
      </c>
      <c r="G829" s="212">
        <v>45763</v>
      </c>
      <c r="H829" s="100" t="s">
        <v>158</v>
      </c>
      <c r="I829" s="121">
        <v>36219.279999999999</v>
      </c>
      <c r="J829" s="122">
        <v>25046.25</v>
      </c>
      <c r="K829" s="121">
        <v>25359.0994342265</v>
      </c>
      <c r="L829" s="122">
        <v>36219.279999999999</v>
      </c>
      <c r="M829" s="113">
        <v>0.700154708603</v>
      </c>
      <c r="N829" s="123">
        <v>7.713522642</v>
      </c>
      <c r="O829" s="99" t="s">
        <v>71</v>
      </c>
      <c r="P829" s="124">
        <v>5.2458758199999997E-2</v>
      </c>
      <c r="Q829" s="101"/>
      <c r="R829" s="125"/>
    </row>
    <row r="830" spans="2:18" x14ac:dyDescent="0.25">
      <c r="B830" s="98" t="s">
        <v>68</v>
      </c>
      <c r="C830" s="99" t="s">
        <v>85</v>
      </c>
      <c r="D830" s="100" t="s">
        <v>69</v>
      </c>
      <c r="E830" s="99" t="s">
        <v>70</v>
      </c>
      <c r="F830" s="212">
        <v>44014.694374999999</v>
      </c>
      <c r="G830" s="212">
        <v>44384</v>
      </c>
      <c r="H830" s="100" t="s">
        <v>158</v>
      </c>
      <c r="I830" s="121">
        <v>105575</v>
      </c>
      <c r="J830" s="122">
        <v>100001</v>
      </c>
      <c r="K830" s="121">
        <v>100029.62410396661</v>
      </c>
      <c r="L830" s="122">
        <v>105575</v>
      </c>
      <c r="M830" s="113">
        <v>0.94747453567600004</v>
      </c>
      <c r="N830" s="123">
        <v>5.6124582969999999</v>
      </c>
      <c r="O830" s="99" t="s">
        <v>71</v>
      </c>
      <c r="P830" s="124">
        <v>0.20692492970000001</v>
      </c>
      <c r="Q830" s="101"/>
      <c r="R830" s="125"/>
    </row>
    <row r="831" spans="2:18" x14ac:dyDescent="0.25">
      <c r="B831" s="98" t="s">
        <v>98</v>
      </c>
      <c r="C831" s="99" t="s">
        <v>85</v>
      </c>
      <c r="D831" s="100" t="s">
        <v>69</v>
      </c>
      <c r="E831" s="99" t="s">
        <v>70</v>
      </c>
      <c r="F831" s="212">
        <v>44183.468958333331</v>
      </c>
      <c r="G831" s="212">
        <v>45020</v>
      </c>
      <c r="H831" s="100" t="s">
        <v>158</v>
      </c>
      <c r="I831" s="121">
        <v>1224383.6000000001</v>
      </c>
      <c r="J831" s="122">
        <v>1088000</v>
      </c>
      <c r="K831" s="121">
        <v>1082841.1190402571</v>
      </c>
      <c r="L831" s="122">
        <v>1224383.6000000001</v>
      </c>
      <c r="M831" s="113">
        <v>0.884396948016</v>
      </c>
      <c r="N831" s="123">
        <v>5.8439755557000002</v>
      </c>
      <c r="O831" s="99" t="s">
        <v>71</v>
      </c>
      <c r="P831" s="124">
        <v>2.2400046431999998</v>
      </c>
      <c r="Q831" s="101"/>
      <c r="R831" s="125"/>
    </row>
    <row r="832" spans="2:18" x14ac:dyDescent="0.25">
      <c r="B832" s="98" t="s">
        <v>98</v>
      </c>
      <c r="C832" s="99" t="s">
        <v>85</v>
      </c>
      <c r="D832" s="100" t="s">
        <v>69</v>
      </c>
      <c r="E832" s="99" t="s">
        <v>70</v>
      </c>
      <c r="F832" s="212">
        <v>43895.636967592596</v>
      </c>
      <c r="G832" s="212">
        <v>44292</v>
      </c>
      <c r="H832" s="100" t="s">
        <v>158</v>
      </c>
      <c r="I832" s="121">
        <v>4398.8999999999996</v>
      </c>
      <c r="J832" s="122">
        <v>4176.84</v>
      </c>
      <c r="K832" s="121">
        <v>4076.4465045077</v>
      </c>
      <c r="L832" s="122">
        <v>4398.8999999999996</v>
      </c>
      <c r="M832" s="113">
        <v>0.926696788858</v>
      </c>
      <c r="N832" s="123">
        <v>5.0982931944000001</v>
      </c>
      <c r="O832" s="99" t="s">
        <v>71</v>
      </c>
      <c r="P832" s="124">
        <v>8.432686E-3</v>
      </c>
      <c r="Q832" s="101"/>
      <c r="R832" s="125"/>
    </row>
    <row r="833" spans="2:18" x14ac:dyDescent="0.25">
      <c r="B833" s="98" t="s">
        <v>68</v>
      </c>
      <c r="C833" s="99" t="s">
        <v>85</v>
      </c>
      <c r="D833" s="100" t="s">
        <v>69</v>
      </c>
      <c r="E833" s="99" t="s">
        <v>70</v>
      </c>
      <c r="F833" s="212">
        <v>43861.701111111113</v>
      </c>
      <c r="G833" s="212">
        <v>44592</v>
      </c>
      <c r="H833" s="100" t="s">
        <v>158</v>
      </c>
      <c r="I833" s="121">
        <v>28004</v>
      </c>
      <c r="J833" s="122">
        <v>25116.98</v>
      </c>
      <c r="K833" s="121">
        <v>25320.294895969</v>
      </c>
      <c r="L833" s="122">
        <v>28004</v>
      </c>
      <c r="M833" s="113">
        <v>0.904167079559</v>
      </c>
      <c r="N833" s="123">
        <v>5.8751731935000002</v>
      </c>
      <c r="O833" s="99" t="s">
        <v>71</v>
      </c>
      <c r="P833" s="124">
        <v>5.2378485799999999E-2</v>
      </c>
      <c r="Q833" s="101"/>
      <c r="R833" s="125"/>
    </row>
    <row r="834" spans="2:18" x14ac:dyDescent="0.25">
      <c r="B834" s="98" t="s">
        <v>98</v>
      </c>
      <c r="C834" s="99" t="s">
        <v>85</v>
      </c>
      <c r="D834" s="100" t="s">
        <v>69</v>
      </c>
      <c r="E834" s="99" t="s">
        <v>70</v>
      </c>
      <c r="F834" s="212">
        <v>43770.655486111114</v>
      </c>
      <c r="G834" s="212">
        <v>44292</v>
      </c>
      <c r="H834" s="100" t="s">
        <v>158</v>
      </c>
      <c r="I834" s="121">
        <v>6718.02</v>
      </c>
      <c r="J834" s="122">
        <v>6278.67</v>
      </c>
      <c r="K834" s="121">
        <v>6114.6768527637996</v>
      </c>
      <c r="L834" s="122">
        <v>6718.02</v>
      </c>
      <c r="M834" s="113">
        <v>0.910190331789</v>
      </c>
      <c r="N834" s="123">
        <v>5.0908739028000003</v>
      </c>
      <c r="O834" s="99" t="s">
        <v>71</v>
      </c>
      <c r="P834" s="124">
        <v>1.26490436E-2</v>
      </c>
      <c r="Q834" s="101"/>
      <c r="R834" s="125"/>
    </row>
    <row r="835" spans="2:18" x14ac:dyDescent="0.25">
      <c r="B835" s="98" t="s">
        <v>68</v>
      </c>
      <c r="C835" s="99" t="s">
        <v>85</v>
      </c>
      <c r="D835" s="100" t="s">
        <v>69</v>
      </c>
      <c r="E835" s="99" t="s">
        <v>70</v>
      </c>
      <c r="F835" s="212">
        <v>44027.450949074075</v>
      </c>
      <c r="G835" s="212">
        <v>44396</v>
      </c>
      <c r="H835" s="100" t="s">
        <v>158</v>
      </c>
      <c r="I835" s="121">
        <v>105575</v>
      </c>
      <c r="J835" s="122">
        <v>100014.98</v>
      </c>
      <c r="K835" s="121">
        <v>101188.9249308158</v>
      </c>
      <c r="L835" s="122">
        <v>105575</v>
      </c>
      <c r="M835" s="113">
        <v>0.95845536282999999</v>
      </c>
      <c r="N835" s="123">
        <v>5.6135469434000003</v>
      </c>
      <c r="O835" s="99" t="s">
        <v>71</v>
      </c>
      <c r="P835" s="124">
        <v>0.20932310170000001</v>
      </c>
      <c r="Q835" s="101"/>
      <c r="R835" s="125"/>
    </row>
    <row r="836" spans="2:18" x14ac:dyDescent="0.25">
      <c r="B836" s="98" t="s">
        <v>68</v>
      </c>
      <c r="C836" s="99" t="s">
        <v>85</v>
      </c>
      <c r="D836" s="100" t="s">
        <v>69</v>
      </c>
      <c r="E836" s="99" t="s">
        <v>70</v>
      </c>
      <c r="F836" s="212">
        <v>44237.530185185184</v>
      </c>
      <c r="G836" s="212">
        <v>44602</v>
      </c>
      <c r="H836" s="100" t="s">
        <v>158</v>
      </c>
      <c r="I836" s="121">
        <v>106036</v>
      </c>
      <c r="J836" s="122">
        <v>100849.93</v>
      </c>
      <c r="K836" s="121">
        <v>101546.3222087879</v>
      </c>
      <c r="L836" s="122">
        <v>106036</v>
      </c>
      <c r="M836" s="113">
        <v>0.95765892912600004</v>
      </c>
      <c r="N836" s="123">
        <v>5.2596695636000002</v>
      </c>
      <c r="O836" s="99" t="s">
        <v>71</v>
      </c>
      <c r="P836" s="124">
        <v>0.2100624267</v>
      </c>
      <c r="Q836" s="101"/>
      <c r="R836" s="125"/>
    </row>
    <row r="837" spans="2:18" x14ac:dyDescent="0.25">
      <c r="B837" s="98" t="s">
        <v>98</v>
      </c>
      <c r="C837" s="99" t="s">
        <v>85</v>
      </c>
      <c r="D837" s="100" t="s">
        <v>69</v>
      </c>
      <c r="E837" s="99" t="s">
        <v>70</v>
      </c>
      <c r="F837" s="212">
        <v>43399.569872685184</v>
      </c>
      <c r="G837" s="212">
        <v>45365</v>
      </c>
      <c r="H837" s="100" t="s">
        <v>158</v>
      </c>
      <c r="I837" s="121">
        <v>77669.38</v>
      </c>
      <c r="J837" s="122">
        <v>57089.58</v>
      </c>
      <c r="K837" s="121">
        <v>54919.172162384697</v>
      </c>
      <c r="L837" s="122">
        <v>77669.38</v>
      </c>
      <c r="M837" s="113">
        <v>0.70708910206800002</v>
      </c>
      <c r="N837" s="123">
        <v>7.1874259008000001</v>
      </c>
      <c r="O837" s="99" t="s">
        <v>71</v>
      </c>
      <c r="P837" s="124">
        <v>0.1136078031</v>
      </c>
      <c r="Q837" s="101"/>
      <c r="R837" s="125"/>
    </row>
    <row r="838" spans="2:18" x14ac:dyDescent="0.25">
      <c r="B838" s="102" t="s">
        <v>86</v>
      </c>
      <c r="C838" s="103"/>
      <c r="D838" s="103"/>
      <c r="E838" s="103"/>
      <c r="F838" s="103"/>
      <c r="G838" s="103"/>
      <c r="H838" s="100"/>
      <c r="I838" s="126">
        <v>4457666.7199999988</v>
      </c>
      <c r="J838" s="127">
        <v>4059306.7800000003</v>
      </c>
      <c r="K838" s="126">
        <v>4073079.2293610047</v>
      </c>
      <c r="L838" s="127">
        <v>4457666.7199999988</v>
      </c>
      <c r="M838" s="101"/>
      <c r="N838" s="128"/>
      <c r="O838" s="101"/>
      <c r="P838" s="129">
        <v>8.4257202883000026</v>
      </c>
      <c r="Q838" s="103"/>
      <c r="R838" s="130"/>
    </row>
    <row r="839" spans="2:18" x14ac:dyDescent="0.25">
      <c r="B839" s="104"/>
      <c r="C839" s="96"/>
      <c r="D839" s="96"/>
      <c r="E839" s="96"/>
      <c r="F839" s="105" t="s">
        <v>87</v>
      </c>
      <c r="G839" s="105"/>
      <c r="H839" s="105"/>
      <c r="I839" s="131">
        <v>5106984.33</v>
      </c>
      <c r="J839" s="132" t="s">
        <v>88</v>
      </c>
      <c r="K839" s="132" t="s">
        <v>88</v>
      </c>
      <c r="L839" s="132" t="s">
        <v>88</v>
      </c>
      <c r="M839" s="133"/>
      <c r="N839" s="96"/>
      <c r="O839" s="96"/>
      <c r="P839" s="134">
        <v>10.564494098600001</v>
      </c>
      <c r="Q839" s="96"/>
      <c r="R839" s="97"/>
    </row>
    <row r="840" spans="2:18" x14ac:dyDescent="0.25">
      <c r="B840" s="106"/>
      <c r="C840" s="101"/>
      <c r="D840" s="101"/>
      <c r="E840" s="101"/>
      <c r="F840" s="103" t="s">
        <v>89</v>
      </c>
      <c r="G840" s="103"/>
      <c r="H840" s="103"/>
      <c r="I840" s="126">
        <v>78329.027772616697</v>
      </c>
      <c r="J840" s="135" t="s">
        <v>88</v>
      </c>
      <c r="K840" s="135" t="s">
        <v>88</v>
      </c>
      <c r="L840" s="135" t="s">
        <v>88</v>
      </c>
      <c r="M840" s="136"/>
      <c r="N840" s="101"/>
      <c r="O840" s="101"/>
      <c r="P840" s="101"/>
      <c r="Q840" s="101"/>
      <c r="R840" s="114"/>
    </row>
    <row r="841" spans="2:18" x14ac:dyDescent="0.25">
      <c r="B841" s="106"/>
      <c r="C841" s="101"/>
      <c r="D841" s="101"/>
      <c r="E841" s="101"/>
      <c r="F841" s="103" t="s">
        <v>90</v>
      </c>
      <c r="G841" s="103"/>
      <c r="H841" s="103"/>
      <c r="I841" s="126">
        <v>12685.8936830516</v>
      </c>
      <c r="J841" s="135" t="s">
        <v>88</v>
      </c>
      <c r="K841" s="135" t="s">
        <v>88</v>
      </c>
      <c r="L841" s="135" t="s">
        <v>88</v>
      </c>
      <c r="M841" s="136"/>
      <c r="N841" s="101"/>
      <c r="O841" s="101"/>
      <c r="P841" s="101"/>
      <c r="Q841" s="101"/>
      <c r="R841" s="114"/>
    </row>
    <row r="842" spans="2:18" x14ac:dyDescent="0.25">
      <c r="B842" s="107"/>
      <c r="C842" s="108"/>
      <c r="D842" s="108"/>
      <c r="E842" s="108"/>
      <c r="F842" s="109" t="s">
        <v>91</v>
      </c>
      <c r="G842" s="109"/>
      <c r="H842" s="109"/>
      <c r="I842" s="137">
        <v>52736766.944089495</v>
      </c>
      <c r="J842" s="137">
        <v>43029661.789999977</v>
      </c>
      <c r="K842" s="137">
        <v>43234036.852406792</v>
      </c>
      <c r="L842" s="137">
        <v>47564139.47999993</v>
      </c>
      <c r="M842" s="138"/>
      <c r="N842" s="110"/>
      <c r="O842" s="110"/>
      <c r="P842" s="115">
        <v>100.00000000150021</v>
      </c>
      <c r="Q842" s="108"/>
      <c r="R842" s="111"/>
    </row>
  </sheetData>
  <mergeCells count="9">
    <mergeCell ref="B430:R430"/>
    <mergeCell ref="B431:R431"/>
    <mergeCell ref="B432:R432"/>
    <mergeCell ref="B433:R433"/>
    <mergeCell ref="B2:R2"/>
    <mergeCell ref="B4:R4"/>
    <mergeCell ref="B5:R5"/>
    <mergeCell ref="B6:R6"/>
    <mergeCell ref="B3:R3"/>
  </mergeCells>
  <hyperlinks>
    <hyperlink ref="A1" location="INDICE!A1" display="INDICE" xr:uid="{DD3F4B20-8830-4284-ADF0-153AC9D5958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479BF-7D04-4DE4-8465-82EEFDFDF842}">
  <sheetPr>
    <tabColor theme="9" tint="0.39997558519241921"/>
  </sheetPr>
  <dimension ref="B2:E18"/>
  <sheetViews>
    <sheetView showGridLines="0" topLeftCell="A5" workbookViewId="0">
      <selection activeCell="C20" sqref="C20"/>
    </sheetView>
  </sheetViews>
  <sheetFormatPr baseColWidth="10" defaultRowHeight="15" x14ac:dyDescent="0.25"/>
  <cols>
    <col min="1" max="1" width="11.42578125" style="1"/>
    <col min="2" max="2" width="26" style="1" bestFit="1" customWidth="1"/>
    <col min="3" max="3" width="27.140625" style="1" bestFit="1" customWidth="1"/>
    <col min="4" max="5" width="15.85546875" style="1" customWidth="1"/>
    <col min="6" max="16384" width="11.42578125" style="1"/>
  </cols>
  <sheetData>
    <row r="2" spans="2:5" x14ac:dyDescent="0.25">
      <c r="B2" s="268" t="s">
        <v>206</v>
      </c>
      <c r="C2" s="268"/>
      <c r="D2" s="268"/>
      <c r="E2" s="268"/>
    </row>
    <row r="3" spans="2:5" x14ac:dyDescent="0.25">
      <c r="B3" s="269" t="s">
        <v>153</v>
      </c>
      <c r="C3" s="269"/>
      <c r="D3" s="269"/>
      <c r="E3" s="269"/>
    </row>
    <row r="4" spans="2:5" x14ac:dyDescent="0.25">
      <c r="B4" s="269" t="s">
        <v>207</v>
      </c>
      <c r="C4" s="269"/>
      <c r="D4" s="269"/>
      <c r="E4" s="269"/>
    </row>
    <row r="5" spans="2:5" x14ac:dyDescent="0.25">
      <c r="B5" s="270">
        <v>44651</v>
      </c>
      <c r="C5" s="269"/>
      <c r="D5" s="269"/>
      <c r="E5" s="269"/>
    </row>
    <row r="6" spans="2:5" ht="30" x14ac:dyDescent="0.25">
      <c r="B6" s="148" t="s">
        <v>56</v>
      </c>
      <c r="C6" s="148" t="s">
        <v>57</v>
      </c>
      <c r="D6" s="148" t="s">
        <v>61</v>
      </c>
      <c r="E6" s="148" t="s">
        <v>65</v>
      </c>
    </row>
    <row r="7" spans="2:5" x14ac:dyDescent="0.25">
      <c r="B7" s="149" t="s">
        <v>237</v>
      </c>
      <c r="C7" s="147" t="s">
        <v>83</v>
      </c>
      <c r="D7" s="150">
        <v>48094</v>
      </c>
      <c r="E7" s="151">
        <v>541996.18295246304</v>
      </c>
    </row>
    <row r="8" spans="2:5" x14ac:dyDescent="0.25">
      <c r="B8" s="48" t="s">
        <v>237</v>
      </c>
      <c r="C8" s="144" t="s">
        <v>83</v>
      </c>
      <c r="D8" s="152">
        <v>48094</v>
      </c>
      <c r="E8" s="153">
        <v>758393.92014497204</v>
      </c>
    </row>
    <row r="9" spans="2:5" x14ac:dyDescent="0.25">
      <c r="B9" s="48" t="s">
        <v>237</v>
      </c>
      <c r="C9" s="144" t="s">
        <v>83</v>
      </c>
      <c r="D9" s="152">
        <v>48094</v>
      </c>
      <c r="E9" s="153">
        <v>764404.96688845102</v>
      </c>
    </row>
    <row r="10" spans="2:5" x14ac:dyDescent="0.25">
      <c r="B10" s="48" t="s">
        <v>237</v>
      </c>
      <c r="C10" s="144" t="s">
        <v>202</v>
      </c>
      <c r="D10" s="152">
        <v>46659</v>
      </c>
      <c r="E10" s="153">
        <v>286076.33499621297</v>
      </c>
    </row>
    <row r="11" spans="2:5" x14ac:dyDescent="0.25">
      <c r="B11" s="48" t="s">
        <v>237</v>
      </c>
      <c r="C11" s="144" t="s">
        <v>202</v>
      </c>
      <c r="D11" s="152">
        <v>46659</v>
      </c>
      <c r="E11" s="153">
        <v>40010.147692637998</v>
      </c>
    </row>
    <row r="12" spans="2:5" x14ac:dyDescent="0.25">
      <c r="B12" s="48" t="s">
        <v>195</v>
      </c>
      <c r="C12" s="144" t="s">
        <v>202</v>
      </c>
      <c r="D12" s="152">
        <v>46659</v>
      </c>
      <c r="E12" s="153">
        <v>2000.4588820700001</v>
      </c>
    </row>
    <row r="13" spans="2:5" x14ac:dyDescent="0.25">
      <c r="B13" s="48" t="s">
        <v>195</v>
      </c>
      <c r="C13" s="144" t="s">
        <v>202</v>
      </c>
      <c r="D13" s="152">
        <v>47753</v>
      </c>
      <c r="E13" s="153">
        <v>500132.26799832302</v>
      </c>
    </row>
    <row r="14" spans="2:5" ht="15.75" thickBot="1" x14ac:dyDescent="0.3">
      <c r="B14" s="48" t="s">
        <v>237</v>
      </c>
      <c r="C14" s="144" t="s">
        <v>202</v>
      </c>
      <c r="D14" s="152">
        <v>47753</v>
      </c>
      <c r="E14" s="153">
        <v>252069.463083393</v>
      </c>
    </row>
    <row r="15" spans="2:5" ht="15.75" thickBot="1" x14ac:dyDescent="0.3">
      <c r="B15" s="271" t="s">
        <v>47</v>
      </c>
      <c r="C15" s="272"/>
      <c r="D15" s="273"/>
      <c r="E15" s="189">
        <f>SUM(E7:E14)</f>
        <v>3145083.7426385232</v>
      </c>
    </row>
    <row r="18" spans="5:5" x14ac:dyDescent="0.25">
      <c r="E18" s="58"/>
    </row>
  </sheetData>
  <mergeCells count="5">
    <mergeCell ref="B2:E2"/>
    <mergeCell ref="B3:E3"/>
    <mergeCell ref="B4:E4"/>
    <mergeCell ref="B5:E5"/>
    <mergeCell ref="B15:D15"/>
  </mergeCells>
  <pageMargins left="0.7" right="0.7" top="0.75" bottom="0.75" header="0.3" footer="0.3"/>
  <pageSetup orientation="portrait" horizontalDpi="120" verticalDpi="72"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VRqeKzTVrCZ6pj9Gk8J7jQoMHW82HlbHLzVfWtbNEQY=</DigestValue>
    </Reference>
    <Reference Type="http://www.w3.org/2000/09/xmldsig#Object" URI="#idOfficeObject">
      <DigestMethod Algorithm="http://www.w3.org/2001/04/xmlenc#sha256"/>
      <DigestValue>3xUoXe0ehOnd6R5F7HDrD3e49t/cwumwGfmCY6VJzjY=</DigestValue>
    </Reference>
    <Reference Type="http://uri.etsi.org/01903#SignedProperties" URI="#idSignedProperties">
      <Transforms>
        <Transform Algorithm="http://www.w3.org/TR/2001/REC-xml-c14n-20010315"/>
      </Transforms>
      <DigestMethod Algorithm="http://www.w3.org/2001/04/xmlenc#sha256"/>
      <DigestValue>GKhoDHQHhffe5KV1YZTauX8oe1CSCsxYy1EQS37sVoo=</DigestValue>
    </Reference>
  </SignedInfo>
  <SignatureValue>fsfwgBqECZLg3NMROvQ9qJvIxUnCoiBgNa26oqEXcS+mJqeVGQ816+rYhAvTks92E6sqRa8dyVUw
ILYpO8b6rwjZfjWAcMKvUMS9CDWXaENDPxGdzqtX+Ng30MwVwCElzoy0OQFmMnV8Df0WJFV6k2W8
ZvTJaLJuVmDtxhT3atqRhB8dzbmL+kKPNP0Zic/YkUPjJC3cQ0KDAcGo7JCzKPKd3z/lIQCvvpa0
cu55ykaaIL3XXmMWqus2tjvnT+I86/pb1+x8HcdqVrktQUZjxK/xsIZBzFaemr4wkiPAlmhKJDbJ
rbHyYeC5RI+m9Ns0cJgr71ZAUE8sCPz7LHrN6g==</SignatureValue>
  <KeyInfo>
    <X509Data>
      <X509Certificate>MIIH/zCCBeegAwIBAgIIYTMrXrPNwRwwDQYJKoZIhvcNAQELBQAwWzEXMBUGA1UEBRMOUlVDIDgwMDUwMTcyLTExGjAYBgNVBAMTEUNBLURPQ1VNRU5UQSBTLkEuMRcwFQYDVQQKEw5ET0NVTUVOVEEgUy5BLjELMAkGA1UEBhMCUFkwHhcNMjEwNTE4MTQwMjE0WhcNMjMwNTE4MTQxMjE0WjCBozELMAkGA1UEBhMCUFkxGDAWBgNVBAQMD1VHQVJURSBWSUxMQUxCQTESMBAGA1UEBRMJQ0kzODUzNzgyMRQwEgYDVQQqDAtKT1JHRSBSQU1PTjEXMBUGA1UECgwOUEVSU09OQSBGSVNJQ0ExETAPBgNVBAsMCEZJUk1BIEYyMSQwIgYDVQQDDBtKT1JHRSBSQU1PTiBVR0FSVEUgVklMTEFMQkEwggEiMA0GCSqGSIb3DQEBAQUAA4IBDwAwggEKAoIBAQDOG0TD7xO6dqfP/uh7ianGCcoWbGrclgxpFgKfdJVCXZYOzyEd5r9kjL0uHoz0ijQXoosZJFjxPf1AmYKRygbzFHQ1bPb+pgBirFq5lkfQncdNAYNw64fyVmPdW6aT3MRaKa4g1ovjDLrx4pUmmlSsZPXBguI+surs7fcDNrcduAUuvksitpc7A91VEaBO3GST7c51R7Zzbwqk4c3AnrXCZP6k/4jlHSsuGlHQ0XP79s5z5FwhtDlMbLO7GYOpJB6Rk+RQ5EEQmYJ/y4sL0yNQhhOJOu59ugh+RJqVBoHt1HZLjpnnjWal+Z/4Nl138kGE21pNjYw+U53CXaQrdk/hAgMBAAGjggN8MIIDeDAMBgNVHRMBAf8EAjAAMA4GA1UdDwEB/wQEAwIF4DAqBgNVHSUBAf8EIDAeBggrBgEFBQcDAQYIKwYBBQUHAwIGCCsGAQUFBwMEMB0GA1UdDgQWBBQxinE+Tt60Z+HIBygbTK2op0KuNT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AYDVR0RBBkwF4EVanVnYXJ0ZUBjYWRpZW0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DFV42szU8vllZ1D4+DSONtq8+FIf6S/X4v8JklgWCb4jdp3wKKozUG3h363kyFf0hMU7MJb+gSyhbESnEkHARIKW+iMM1WKJFieSCbElxkGUpIrz/PtzZOCb14FRE2v9nFVBe41b+QBYhxOgO+KGCUQaIYQGKpdbtufruAmqYGX5+IqrAklqFnV3+RNQyf9c3XrjAsmArqBpnMeqBAsOt6GgGCtHJDvWjk+TB6WFo8a7GbiAloRfGksCL6RXhKXNScNRSlRxfKZz/rC1JcxP56Z6q7F06x0gOEduTKjDxKV9V+v/7Z1Uq0N8b1gWbgmgJ28lMPKQj/Cth9zftbos62b726Ry6P2F1m3QDrEjt0owSa2LthEs1ZG4ZgEjp8uqTi7Z0E5ZAFycj0b9uRcdGGWqd5Qgla68Agu1hbAUJjvqqk1I0bDtx5aToZYgHN/3FAXUek2SX3tR24VnZwiA7UG/TdHzSN2EFlMa+U7/qlbDfQLD2VGK+bYpP08f5xAW4hBb0rhxLXg0fHjRzpNR5yL1V8WSuZ+njY1bC6TVQpgf4IXH/ze3ECIAVgPE6BnPFW3A37N8FkoF6HxdDC8oi0Khs/w8DbH4F7veSSDtJXcpNKtlbD30gkof9GKz7jKxEvvF5kYQ6j2uPAOUXMd8sXCfcZXCgKvYZvsj4LWloY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HVh5limnX6PyImRUEG55Qr+KV8hmQrXKPxUrcqv6dhw=</DigestValue>
      </Reference>
      <Reference URI="/xl/printerSettings/printerSettings1.bin?ContentType=application/vnd.openxmlformats-officedocument.spreadsheetml.printerSettings">
        <DigestMethod Algorithm="http://www.w3.org/2001/04/xmlenc#sha256"/>
        <DigestValue>ZG6Or+5M57tcFc8+0++SZKQrMcQtMGRYRbbG7EEIu5w=</DigestValue>
      </Reference>
      <Reference URI="/xl/printerSettings/printerSettings2.bin?ContentType=application/vnd.openxmlformats-officedocument.spreadsheetml.printerSettings">
        <DigestMethod Algorithm="http://www.w3.org/2001/04/xmlenc#sha256"/>
        <DigestValue>KmqqTC+EYbzxnVNb+Ww/iG4Tt5f0mE1lt9mnj3IdeUg=</DigestValue>
      </Reference>
      <Reference URI="/xl/printerSettings/printerSettings3.bin?ContentType=application/vnd.openxmlformats-officedocument.spreadsheetml.printerSettings">
        <DigestMethod Algorithm="http://www.w3.org/2001/04/xmlenc#sha256"/>
        <DigestValue>ZG6Or+5M57tcFc8+0++SZKQrMcQtMGRYRbbG7EEIu5w=</DigestValue>
      </Reference>
      <Reference URI="/xl/printerSettings/printerSettings4.bin?ContentType=application/vnd.openxmlformats-officedocument.spreadsheetml.printerSettings">
        <DigestMethod Algorithm="http://www.w3.org/2001/04/xmlenc#sha256"/>
        <DigestValue>ZG6Or+5M57tcFc8+0++SZKQrMcQtMGRYRbbG7EEIu5w=</DigestValue>
      </Reference>
      <Reference URI="/xl/printerSettings/printerSettings5.bin?ContentType=application/vnd.openxmlformats-officedocument.spreadsheetml.printerSettings">
        <DigestMethod Algorithm="http://www.w3.org/2001/04/xmlenc#sha256"/>
        <DigestValue>ZG6Or+5M57tcFc8+0++SZKQrMcQtMGRYRbbG7EEIu5w=</DigestValue>
      </Reference>
      <Reference URI="/xl/printerSettings/printerSettings6.bin?ContentType=application/vnd.openxmlformats-officedocument.spreadsheetml.printerSettings">
        <DigestMethod Algorithm="http://www.w3.org/2001/04/xmlenc#sha256"/>
        <DigestValue>HvVjw2+sHbtVkkcJ3eHcPNH/PQkJD4JSbV878kv4oWY=</DigestValue>
      </Reference>
      <Reference URI="/xl/sharedStrings.xml?ContentType=application/vnd.openxmlformats-officedocument.spreadsheetml.sharedStrings+xml">
        <DigestMethod Algorithm="http://www.w3.org/2001/04/xmlenc#sha256"/>
        <DigestValue>mLUlckYNB1XBWw2l5ndv4wVO0fPWgO4+SD8i2Cmef+E=</DigestValue>
      </Reference>
      <Reference URI="/xl/styles.xml?ContentType=application/vnd.openxmlformats-officedocument.spreadsheetml.styles+xml">
        <DigestMethod Algorithm="http://www.w3.org/2001/04/xmlenc#sha256"/>
        <DigestValue>xb845Mtw7Q2JI75PWvBTpSRU8OQcILeCSXSB49IF50Q=</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dvXpnOp8OrlKt64swLe04vX0LnVRqdkhaAcmSESzgNo=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sheet1.xml?ContentType=application/vnd.openxmlformats-officedocument.spreadsheetml.worksheet+xml">
        <DigestMethod Algorithm="http://www.w3.org/2001/04/xmlenc#sha256"/>
        <DigestValue>VC9HH7SCcVt0IRV4LJXLXXA6fnNOqlGDizGk0v/pBwE=</DigestValue>
      </Reference>
      <Reference URI="/xl/worksheets/sheet2.xml?ContentType=application/vnd.openxmlformats-officedocument.spreadsheetml.worksheet+xml">
        <DigestMethod Algorithm="http://www.w3.org/2001/04/xmlenc#sha256"/>
        <DigestValue>3gqlEmZtggxG+twnkdLXx8+cqDztNGenBQ/662pW0fY=</DigestValue>
      </Reference>
      <Reference URI="/xl/worksheets/sheet3.xml?ContentType=application/vnd.openxmlformats-officedocument.spreadsheetml.worksheet+xml">
        <DigestMethod Algorithm="http://www.w3.org/2001/04/xmlenc#sha256"/>
        <DigestValue>uMXKQneojjKg/FUyM/Kwq+Fh0cjtPsl5hf+ajyyb7oU=</DigestValue>
      </Reference>
      <Reference URI="/xl/worksheets/sheet4.xml?ContentType=application/vnd.openxmlformats-officedocument.spreadsheetml.worksheet+xml">
        <DigestMethod Algorithm="http://www.w3.org/2001/04/xmlenc#sha256"/>
        <DigestValue>kpdMG5zK8ndW+kgwpsD0dmYOKLydFYK+OPuQVIRL8qE=</DigestValue>
      </Reference>
      <Reference URI="/xl/worksheets/sheet5.xml?ContentType=application/vnd.openxmlformats-officedocument.spreadsheetml.worksheet+xml">
        <DigestMethod Algorithm="http://www.w3.org/2001/04/xmlenc#sha256"/>
        <DigestValue>t+jG4cjO4fBjSeCm3BH5LbY0sdYE+DVjhiVR3JGLhBw=</DigestValue>
      </Reference>
      <Reference URI="/xl/worksheets/sheet6.xml?ContentType=application/vnd.openxmlformats-officedocument.spreadsheetml.worksheet+xml">
        <DigestMethod Algorithm="http://www.w3.org/2001/04/xmlenc#sha256"/>
        <DigestValue>r+N3f+WwuQGU0okoo5V4jhJSuWh1Ta6XYyLxAw7OQsw=</DigestValue>
      </Reference>
      <Reference URI="/xl/worksheets/sheet7.xml?ContentType=application/vnd.openxmlformats-officedocument.spreadsheetml.worksheet+xml">
        <DigestMethod Algorithm="http://www.w3.org/2001/04/xmlenc#sha256"/>
        <DigestValue>LAmiQNlET6MQGpZR52dtj/ZFxyAewsYDlV44XCyt9GY=</DigestValue>
      </Reference>
      <Reference URI="/xl/worksheets/sheet8.xml?ContentType=application/vnd.openxmlformats-officedocument.spreadsheetml.worksheet+xml">
        <DigestMethod Algorithm="http://www.w3.org/2001/04/xmlenc#sha256"/>
        <DigestValue>UyS2xc9Flipj+fmGJ3/mwiCKNPRmAFfiYiQiBeL3KVo=</DigestValue>
      </Reference>
      <Reference URI="/xl/worksheets/sheet9.xml?ContentType=application/vnd.openxmlformats-officedocument.spreadsheetml.worksheet+xml">
        <DigestMethod Algorithm="http://www.w3.org/2001/04/xmlenc#sha256"/>
        <DigestValue>58RBqumC6nIMVeQZK5khtLYXbZl4gBSGmIxUSk/qj2Y=</DigestValue>
      </Reference>
    </Manifest>
    <SignatureProperties>
      <SignatureProperty Id="idSignatureTime" Target="#idPackageSignature">
        <mdssi:SignatureTime xmlns:mdssi="http://schemas.openxmlformats.org/package/2006/digital-signature">
          <mdssi:Format>YYYY-MM-DDThh:mm:ssTZD</mdssi:Format>
          <mdssi:Value>2022-06-01T19:24:47Z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CONTABILIDAD</SignatureComments>
          <WindowsVersion>10.0</WindowsVersion>
          <OfficeVersion>16.0.15225/23</OfficeVersion>
          <ApplicationVersion>16.0.15225</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2022-06-01T19:24:47Z</xd:SigningTime>
          <xd:SigningCertificate>
            <xd:Cert>
              <xd:CertDigest>
                <DigestMethod Algorithm="http://www.w3.org/2001/04/xmlenc#sha256"/>
                <DigestValue>Poi+G/XhmEHgtGk3JY42IXaAdXt1S5rJIpx7Au4BGFg=</DigestValue>
              </xd:CertDigest>
              <xd:IssuerSerial>
                <X509IssuerName>C=PY, O=DOCUMENTA S.A., CN=CA-DOCUMENTA S.A., SERIALNUMBER=RUC 80050172-1</X509IssuerName>
                <X509SerialNumber>7003989531234779420</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CONTABILIDAD</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TaZcnY/hWSsO+GtRyv/pwPUA4ioTjEo8CqpCy4tlnHI=</DigestValue>
    </Reference>
    <Reference Type="http://www.w3.org/2000/09/xmldsig#Object" URI="#idOfficeObject">
      <DigestMethod Algorithm="http://www.w3.org/2001/04/xmlenc#sha256"/>
      <DigestValue>jd7PkDF9NSJxkV35s0xY5VQz6Yo3P2uMu4gI8N4ZCYc=</DigestValue>
    </Reference>
    <Reference Type="http://uri.etsi.org/01903#SignedProperties" URI="#idSignedProperties">
      <Transforms>
        <Transform Algorithm="http://www.w3.org/TR/2001/REC-xml-c14n-20010315"/>
      </Transforms>
      <DigestMethod Algorithm="http://www.w3.org/2001/04/xmlenc#sha256"/>
      <DigestValue>x4tMpRxoZOp3qRj+x0e3661OEZ8P0GuhBNh8SyEeop0=</DigestValue>
    </Reference>
  </SignedInfo>
  <SignatureValue>kC4FMkBjGqh/PHQ0FUNJSQrNrz9SvPHIoue21fX6HYMj4Qce4GTUVwLwYWnj2ibAekXjFw6bXT4m
wCkMA2OkkbmCrrjlzRjx+IGfCbgP1/A9eJzx//IivZBU1ovJn2PhlD7vGbaG2YxZwd71HRaI5wmg
dfbcCB9OQt9UULbfD21KbqDH3xHaNAiD3EQ7r5okog+MCLbV+PXIBfiY5h9b68C79Ua+NvW+5Egn
vOY0cjlwqBsS/Nw4ER91w67XhTdLbXNMYkxNsXPEyVCtOiciSBSbr9KMwau9mmYfyWhS2IQ/BlRA
iz3gMpxFG4MzOMkoRUFRUvNmX8v1av3ptARazg==</SignatureValue>
  <KeyInfo>
    <X509Data>
      <X509Certificate>MIIH/DCCBeSgAwIBAgIIOi8ZW9HT0kkwDQYJKoZIhvcNAQELBQAwWzEXMBUGA1UEBRMOUlVDIDgwMDUwMTcyLTExGjAYBgNVBAMTEUNBLURPQ1VNRU5UQSBTLkEuMRcwFQYDVQQKEw5ET0NVTUVOVEEgUy5BLjELMAkGA1UEBhMCUFkwHhcNMjEwNTMxMTUwMDA2WhcNMjMwNTMxMTUxMDA2WjCBnTELMAkGA1UEBhMCUFkxFTATBgNVBAQMDEdBTEVBTk8gQkFFWjESMBAGA1UEBRMJQ0kxMzQxNTk1MRQwEgYDVQQqDAtKVUFOQSBQQUJMQTEXMBUGA1UECgwOUEVSU09OQSBGSVNJQ0ExETAPBgNVBAsMCEZJUk1BIEYyMSEwHwYDVQQDDBhKVUFOQSBQQUJMQSBHQUxFQU5PIEJBRVowggEiMA0GCSqGSIb3DQEBAQUAA4IBDwAwggEKAoIBAQDcGKK5ZkN1P5z2axsNhF1PgWW8GDfB7uO6Ggm5I1w44qzPSsClr68ib7NJ4ErllLRvGjQfOmjDvVSXolLBXAnUWkpazgoLe8xuxlnS8txy/OCJe8LpgL3iEpFC3feeCl+7rBX2xCcwGC+OAeoZbrYokHt0Ef3H68SEry6f+ei5rdvJdjua+rHbIEv8R2LpVJCGD+4OGYP/vfgVCqKhYY5deDxwRDpBheTHil0MEYwDkpKVTvJYDV7trXbx30d2cAn7/nKkme80wkxDrgh90a6ycaOfwCpbaq61+t0w/DGpU99lhlkTxRKgSwhnDACMdkNMUqM6/Nb1ZLWJ2YHwzb07AgMBAAGjggN/MIIDezAMBgNVHRMBAf8EAjAAMA4GA1UdDwEB/wQEAwIF4DAqBgNVHSUBAf8EIDAeBggrBgEFBQcDAQYIKwYBBQUHAwIGCCsGAQUFBwMEMB0GA1UdDgQWBBQAXt1IRflauSTI1MTZADw1SnNycj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wYDVR0RBBwwGoEYanVhbmlnYWwyMDExQGhvdG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oSY/IC7wNd8GNXSGUdLLlqchQK0PCS55UdMyy8gAR4P3gBjk7aUoGswtC4X4SXTDielxbPOpXnIQcfCa7PBhLGC8vhwUqpULILEZAj4W7YxYMX6driszWLXxnpaexuIY86O1saUFvoeFvo3xOUt5T0fsSvkAsK1qIEQ2bTx1ms61QES8msybX16omBpXhqREEYBDjsX3mettznwspuVRk2begmcpYTdRgmVO2Y25qImGFJOj9JmeAjrgbbDzDrMtCPKK6wJbbzZmq3WaKabwiuvAcdfyIhruVlu2Ge6cMhraVI1nYMLWV9asder6Yj1+QPd5i+fIqPVrYTEt41DCTiGRx1cqZiBIGPaYyGuphGPURuL3/ico5Q7IWDAwMARgn05RHDbT97utG2uXpwDIRkke1vgrsOqk0NX4endNmirnVpTFxuht56NmihAbm4eXaz2iWdB9B1kZreLv5x2oP9Amd9rJhiCWYzCe/pAquVrxSRst87E7zDDvx+jUad9LYt+z1sJReSPIN8MwTDoOLW5l4zO6D3YKbJkaAyrLtOreDE7ntMYYUdjXBviY51fvCvGra/w3corBLdZQrgH/YrVbCapmJgQBarJu5V7edNcbrbjAs+pXXWPspTLV4zH2SQMG4FxWIu1XMjeZWuXRQ65SIolwv+4rCF8/EHrg628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HVh5limnX6PyImRUEG55Qr+KV8hmQrXKPxUrcqv6dhw=</DigestValue>
      </Reference>
      <Reference URI="/xl/printerSettings/printerSettings1.bin?ContentType=application/vnd.openxmlformats-officedocument.spreadsheetml.printerSettings">
        <DigestMethod Algorithm="http://www.w3.org/2001/04/xmlenc#sha256"/>
        <DigestValue>ZG6Or+5M57tcFc8+0++SZKQrMcQtMGRYRbbG7EEIu5w=</DigestValue>
      </Reference>
      <Reference URI="/xl/printerSettings/printerSettings2.bin?ContentType=application/vnd.openxmlformats-officedocument.spreadsheetml.printerSettings">
        <DigestMethod Algorithm="http://www.w3.org/2001/04/xmlenc#sha256"/>
        <DigestValue>KmqqTC+EYbzxnVNb+Ww/iG4Tt5f0mE1lt9mnj3IdeUg=</DigestValue>
      </Reference>
      <Reference URI="/xl/printerSettings/printerSettings3.bin?ContentType=application/vnd.openxmlformats-officedocument.spreadsheetml.printerSettings">
        <DigestMethod Algorithm="http://www.w3.org/2001/04/xmlenc#sha256"/>
        <DigestValue>ZG6Or+5M57tcFc8+0++SZKQrMcQtMGRYRbbG7EEIu5w=</DigestValue>
      </Reference>
      <Reference URI="/xl/printerSettings/printerSettings4.bin?ContentType=application/vnd.openxmlformats-officedocument.spreadsheetml.printerSettings">
        <DigestMethod Algorithm="http://www.w3.org/2001/04/xmlenc#sha256"/>
        <DigestValue>ZG6Or+5M57tcFc8+0++SZKQrMcQtMGRYRbbG7EEIu5w=</DigestValue>
      </Reference>
      <Reference URI="/xl/printerSettings/printerSettings5.bin?ContentType=application/vnd.openxmlformats-officedocument.spreadsheetml.printerSettings">
        <DigestMethod Algorithm="http://www.w3.org/2001/04/xmlenc#sha256"/>
        <DigestValue>ZG6Or+5M57tcFc8+0++SZKQrMcQtMGRYRbbG7EEIu5w=</DigestValue>
      </Reference>
      <Reference URI="/xl/printerSettings/printerSettings6.bin?ContentType=application/vnd.openxmlformats-officedocument.spreadsheetml.printerSettings">
        <DigestMethod Algorithm="http://www.w3.org/2001/04/xmlenc#sha256"/>
        <DigestValue>HvVjw2+sHbtVkkcJ3eHcPNH/PQkJD4JSbV878kv4oWY=</DigestValue>
      </Reference>
      <Reference URI="/xl/sharedStrings.xml?ContentType=application/vnd.openxmlformats-officedocument.spreadsheetml.sharedStrings+xml">
        <DigestMethod Algorithm="http://www.w3.org/2001/04/xmlenc#sha256"/>
        <DigestValue>mLUlckYNB1XBWw2l5ndv4wVO0fPWgO4+SD8i2Cmef+E=</DigestValue>
      </Reference>
      <Reference URI="/xl/styles.xml?ContentType=application/vnd.openxmlformats-officedocument.spreadsheetml.styles+xml">
        <DigestMethod Algorithm="http://www.w3.org/2001/04/xmlenc#sha256"/>
        <DigestValue>xb845Mtw7Q2JI75PWvBTpSRU8OQcILeCSXSB49IF50Q=</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dvXpnOp8OrlKt64swLe04vX0LnVRqdkhaAcmSESzgNo=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sheet1.xml?ContentType=application/vnd.openxmlformats-officedocument.spreadsheetml.worksheet+xml">
        <DigestMethod Algorithm="http://www.w3.org/2001/04/xmlenc#sha256"/>
        <DigestValue>VC9HH7SCcVt0IRV4LJXLXXA6fnNOqlGDizGk0v/pBwE=</DigestValue>
      </Reference>
      <Reference URI="/xl/worksheets/sheet2.xml?ContentType=application/vnd.openxmlformats-officedocument.spreadsheetml.worksheet+xml">
        <DigestMethod Algorithm="http://www.w3.org/2001/04/xmlenc#sha256"/>
        <DigestValue>3gqlEmZtggxG+twnkdLXx8+cqDztNGenBQ/662pW0fY=</DigestValue>
      </Reference>
      <Reference URI="/xl/worksheets/sheet3.xml?ContentType=application/vnd.openxmlformats-officedocument.spreadsheetml.worksheet+xml">
        <DigestMethod Algorithm="http://www.w3.org/2001/04/xmlenc#sha256"/>
        <DigestValue>uMXKQneojjKg/FUyM/Kwq+Fh0cjtPsl5hf+ajyyb7oU=</DigestValue>
      </Reference>
      <Reference URI="/xl/worksheets/sheet4.xml?ContentType=application/vnd.openxmlformats-officedocument.spreadsheetml.worksheet+xml">
        <DigestMethod Algorithm="http://www.w3.org/2001/04/xmlenc#sha256"/>
        <DigestValue>kpdMG5zK8ndW+kgwpsD0dmYOKLydFYK+OPuQVIRL8qE=</DigestValue>
      </Reference>
      <Reference URI="/xl/worksheets/sheet5.xml?ContentType=application/vnd.openxmlformats-officedocument.spreadsheetml.worksheet+xml">
        <DigestMethod Algorithm="http://www.w3.org/2001/04/xmlenc#sha256"/>
        <DigestValue>t+jG4cjO4fBjSeCm3BH5LbY0sdYE+DVjhiVR3JGLhBw=</DigestValue>
      </Reference>
      <Reference URI="/xl/worksheets/sheet6.xml?ContentType=application/vnd.openxmlformats-officedocument.spreadsheetml.worksheet+xml">
        <DigestMethod Algorithm="http://www.w3.org/2001/04/xmlenc#sha256"/>
        <DigestValue>r+N3f+WwuQGU0okoo5V4jhJSuWh1Ta6XYyLxAw7OQsw=</DigestValue>
      </Reference>
      <Reference URI="/xl/worksheets/sheet7.xml?ContentType=application/vnd.openxmlformats-officedocument.spreadsheetml.worksheet+xml">
        <DigestMethod Algorithm="http://www.w3.org/2001/04/xmlenc#sha256"/>
        <DigestValue>LAmiQNlET6MQGpZR52dtj/ZFxyAewsYDlV44XCyt9GY=</DigestValue>
      </Reference>
      <Reference URI="/xl/worksheets/sheet8.xml?ContentType=application/vnd.openxmlformats-officedocument.spreadsheetml.worksheet+xml">
        <DigestMethod Algorithm="http://www.w3.org/2001/04/xmlenc#sha256"/>
        <DigestValue>UyS2xc9Flipj+fmGJ3/mwiCKNPRmAFfiYiQiBeL3KVo=</DigestValue>
      </Reference>
      <Reference URI="/xl/worksheets/sheet9.xml?ContentType=application/vnd.openxmlformats-officedocument.spreadsheetml.worksheet+xml">
        <DigestMethod Algorithm="http://www.w3.org/2001/04/xmlenc#sha256"/>
        <DigestValue>58RBqumC6nIMVeQZK5khtLYXbZl4gBSGmIxUSk/qj2Y=</DigestValue>
      </Reference>
    </Manifest>
    <SignatureProperties>
      <SignatureProperty Id="idSignatureTime" Target="#idPackageSignature">
        <mdssi:SignatureTime xmlns:mdssi="http://schemas.openxmlformats.org/package/2006/digital-signature">
          <mdssi:Format>YYYY-MM-DDThh:mm:ssTZD</mdssi:Format>
          <mdssi:Value>2022-06-01T19:33:52Z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SINDICA</SignatureComments>
          <WindowsVersion>10.0</WindowsVersion>
          <OfficeVersion>16.0.15225/23</OfficeVersion>
          <ApplicationVersion>16.0.15225</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2022-06-01T19:33:52Z</xd:SigningTime>
          <xd:SigningCertificate>
            <xd:Cert>
              <xd:CertDigest>
                <DigestMethod Algorithm="http://www.w3.org/2001/04/xmlenc#sha256"/>
                <DigestValue>qMciKXJjgRgFWywjXdKPwIJf0CRdQ61Fov85GtDhKkk=</DigestValue>
              </xd:CertDigest>
              <xd:IssuerSerial>
                <X509IssuerName>C=PY, O=DOCUMENTA S.A., CN=CA-DOCUMENTA S.A., SERIALNUMBER=RUC 80050172-1</X509IssuerName>
                <X509SerialNumber>4192597660258259529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SINDICA</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K31Pdg0lab8dEwZKDHyALf/3orgmGL8Rh/ZRwNFg1qU=</DigestValue>
    </Reference>
    <Reference Type="http://www.w3.org/2000/09/xmldsig#Object" URI="#idOfficeObject">
      <DigestMethod Algorithm="http://www.w3.org/2001/04/xmlenc#sha256"/>
      <DigestValue>3PfbrbeTLcgJSnRyY12u2rboeE/6V09Gjs5SDf0Zeoc=</DigestValue>
    </Reference>
    <Reference Type="http://uri.etsi.org/01903#SignedProperties" URI="#idSignedProperties">
      <Transforms>
        <Transform Algorithm="http://www.w3.org/TR/2001/REC-xml-c14n-20010315"/>
      </Transforms>
      <DigestMethod Algorithm="http://www.w3.org/2001/04/xmlenc#sha256"/>
      <DigestValue>DA3mRKxUp1rerG+dC/jKMFYWFCarpjb4eW/3qS2Ne5Y=</DigestValue>
    </Reference>
  </SignedInfo>
  <SignatureValue>hZRIGgQSrgo+Dy6kawRkk6cLsP7fJYRUnTyOCosGsrCLxGM7xW4a8XJYEath+VkrG+bxr1hPMRTX
TpevYzbzpxd4tzJpObapOpWVQBoLW+D9YyRECnA/mX62F9krD3tU1wH7C068Zx8H/qQ854tik9ep
gFLj7mUpzIbqe+FmOcRLwbZ4e6FCuN7nwkCtpTBrJNNXSdidnks3p4Y8WzCKEpa2XdGsjCubD0wN
Jg0iHLcWU2IfMHk2rcqaV0eeRG17F6LGqZZ06VRul9zqjMilTdsJdpDmP/KdHmLg8QaVQre5vfr4
88/0HWJltX/FRpiU86Yiq5or5InSwCD4I7n+xg==</SignatureValue>
  <KeyInfo>
    <X509Data>
      <X509Certificate>MIIIAjCCBeqgAwIBAgIIAp9/Xzkwd9wwDQYJKoZIhvcNAQELBQAwWzEXMBUGA1UEBRMOUlVDIDgwMDUwMTcyLTExGjAYBgNVBAMTEUNBLURPQ1VNRU5UQSBTLkEuMRcwFQYDVQQKEw5ET0NVTUVOVEEgUy5BLjELMAkGA1UEBhMCUFkwHhcNMjEwNTE4MTM0MjEyWhcNMjMwNTE4MTM1MjEyWjCBpTELMAkGA1UEBhMCUFkxFzAVBgNVBAQMDlBBUkVERVMgRlJBTkNPMRIwEAYDVQQFEwlDSTE0OTYwMDUxFjAUBgNVBCoMDUNFU0FSIEVTVEVCQU4xFzAVBgNVBAoMDlBFUlNPTkEgRklTSUNBMREwDwYDVQQLDAhGSVJNQSBGMjElMCMGA1UEAwwcQ0VTQVIgRVNURUJBTiBQQVJFREVTIEZSQU5DTzCCASIwDQYJKoZIhvcNAQEBBQADggEPADCCAQoCggEBAMewl0SpHbpd/is+09afOSyqFuLTq4lf/kHfYfD9oDUzMIlk0b9E6NhtxqyCEjwD0a6skhNPM5yqcioOd+LoVO9HpPElyMJ1kVyx9u/BUljtrrhOIuo5004aY7ahQkU5E7W8S/xxWcsx9oiaE31ILKR+MvwTFSxF2n2poCQqHJfN1JgcF/C9dE3KJR/OfEOEOOfhMa5sMsBw2c0J0TldMTL1ioVxtNwKvY76oX0Z0uLdNFt64EEauTr4K/qV7phCmId7NJZoMLoheqAzBodF+weppPUM6YfZLLrJy52oZkSCzoroDwnZrpqJUffmsPCNBMFx94BgY9zveMmpZ/MixQcCAwEAAaOCA30wggN5MAwGA1UdEwEB/wQCMAAwDgYDVR0PAQH/BAQDAgXgMCoGA1UdJQEB/wQgMB4GCCsGAQUFBwMBBggrBgEFBQcDAgYIKwYBBQUHAwQwHQYDVR0OBBYEFFRkivFJ2zC7LHGpeD2fToSyTsyg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hBgNVHREEGjAYgRZjcGFyZWRlc0BjYWRpZW0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SoP+fuAthx0+k5+0DSheWMGd6b6IN3USz406ZGH6EeNiAsqBcSZSFNY5zcqUH/IudVTainbKqDYEthRo+1VFn299JoUTGb/HWv1bD/gqbksP/0C8355OXJej4nCTTIwMCiLpFNgq1JQZ6mUGcFDCGE1DO1bETphcdMbowSC6i7jhE23Hl4rvn7ixe/IqBCk3DbqwihMsa7/3FUZ0TFDNOwLqQHErvM4KcIWBixu3TkTD/0ZnKFHUeT4mqa32WsceFqfp2rBbZ84ehGGEmaXTYlX/lzJ0VB/Nrv2aX4n2RHKCEzPEZjK/qAkqBjrZThMMg+vfAbdaCA/ccX+oUEOfaNMenTdZp20AqWIzfvGWOkti74WmztvSREYrJ4EWDtqyZCGsTWvX078sC9KZBsvBy5Wn+bcZ2fFN1MZh/Qau516Oa9lwUHdFE/j10LlIjP96FZHnIJ4BOPOabAqa0Zu2rTbE+0hqZTTYYhYSswDOelUMyLWZhkXnPhQKdsBrD+DM6Kb4fA8DzyJsnwIpGwZGxm3wNQaNzTSxAqQ02zQL7ZtH1CUJJU6adXSSsCenp/2t+NJUrWnLvuolheGC7G9x/vFPZTcQ3tKCoyAk+OB3dahhdhodeOmbKzfJu6/FaUJgr9rt4MKkSArGWYkoqw+l7zpDWVK+eFL6rW5mx1Ywsg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HVh5limnX6PyImRUEG55Qr+KV8hmQrXKPxUrcqv6dhw=</DigestValue>
      </Reference>
      <Reference URI="/xl/printerSettings/printerSettings1.bin?ContentType=application/vnd.openxmlformats-officedocument.spreadsheetml.printerSettings">
        <DigestMethod Algorithm="http://www.w3.org/2001/04/xmlenc#sha256"/>
        <DigestValue>ZG6Or+5M57tcFc8+0++SZKQrMcQtMGRYRbbG7EEIu5w=</DigestValue>
      </Reference>
      <Reference URI="/xl/printerSettings/printerSettings2.bin?ContentType=application/vnd.openxmlformats-officedocument.spreadsheetml.printerSettings">
        <DigestMethod Algorithm="http://www.w3.org/2001/04/xmlenc#sha256"/>
        <DigestValue>KmqqTC+EYbzxnVNb+Ww/iG4Tt5f0mE1lt9mnj3IdeUg=</DigestValue>
      </Reference>
      <Reference URI="/xl/printerSettings/printerSettings3.bin?ContentType=application/vnd.openxmlformats-officedocument.spreadsheetml.printerSettings">
        <DigestMethod Algorithm="http://www.w3.org/2001/04/xmlenc#sha256"/>
        <DigestValue>ZG6Or+5M57tcFc8+0++SZKQrMcQtMGRYRbbG7EEIu5w=</DigestValue>
      </Reference>
      <Reference URI="/xl/printerSettings/printerSettings4.bin?ContentType=application/vnd.openxmlformats-officedocument.spreadsheetml.printerSettings">
        <DigestMethod Algorithm="http://www.w3.org/2001/04/xmlenc#sha256"/>
        <DigestValue>ZG6Or+5M57tcFc8+0++SZKQrMcQtMGRYRbbG7EEIu5w=</DigestValue>
      </Reference>
      <Reference URI="/xl/printerSettings/printerSettings5.bin?ContentType=application/vnd.openxmlformats-officedocument.spreadsheetml.printerSettings">
        <DigestMethod Algorithm="http://www.w3.org/2001/04/xmlenc#sha256"/>
        <DigestValue>ZG6Or+5M57tcFc8+0++SZKQrMcQtMGRYRbbG7EEIu5w=</DigestValue>
      </Reference>
      <Reference URI="/xl/printerSettings/printerSettings6.bin?ContentType=application/vnd.openxmlformats-officedocument.spreadsheetml.printerSettings">
        <DigestMethod Algorithm="http://www.w3.org/2001/04/xmlenc#sha256"/>
        <DigestValue>HvVjw2+sHbtVkkcJ3eHcPNH/PQkJD4JSbV878kv4oWY=</DigestValue>
      </Reference>
      <Reference URI="/xl/sharedStrings.xml?ContentType=application/vnd.openxmlformats-officedocument.spreadsheetml.sharedStrings+xml">
        <DigestMethod Algorithm="http://www.w3.org/2001/04/xmlenc#sha256"/>
        <DigestValue>mLUlckYNB1XBWw2l5ndv4wVO0fPWgO4+SD8i2Cmef+E=</DigestValue>
      </Reference>
      <Reference URI="/xl/styles.xml?ContentType=application/vnd.openxmlformats-officedocument.spreadsheetml.styles+xml">
        <DigestMethod Algorithm="http://www.w3.org/2001/04/xmlenc#sha256"/>
        <DigestValue>xb845Mtw7Q2JI75PWvBTpSRU8OQcILeCSXSB49IF50Q=</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dvXpnOp8OrlKt64swLe04vX0LnVRqdkhaAcmSESzgNo=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sheet1.xml?ContentType=application/vnd.openxmlformats-officedocument.spreadsheetml.worksheet+xml">
        <DigestMethod Algorithm="http://www.w3.org/2001/04/xmlenc#sha256"/>
        <DigestValue>VC9HH7SCcVt0IRV4LJXLXXA6fnNOqlGDizGk0v/pBwE=</DigestValue>
      </Reference>
      <Reference URI="/xl/worksheets/sheet2.xml?ContentType=application/vnd.openxmlformats-officedocument.spreadsheetml.worksheet+xml">
        <DigestMethod Algorithm="http://www.w3.org/2001/04/xmlenc#sha256"/>
        <DigestValue>3gqlEmZtggxG+twnkdLXx8+cqDztNGenBQ/662pW0fY=</DigestValue>
      </Reference>
      <Reference URI="/xl/worksheets/sheet3.xml?ContentType=application/vnd.openxmlformats-officedocument.spreadsheetml.worksheet+xml">
        <DigestMethod Algorithm="http://www.w3.org/2001/04/xmlenc#sha256"/>
        <DigestValue>uMXKQneojjKg/FUyM/Kwq+Fh0cjtPsl5hf+ajyyb7oU=</DigestValue>
      </Reference>
      <Reference URI="/xl/worksheets/sheet4.xml?ContentType=application/vnd.openxmlformats-officedocument.spreadsheetml.worksheet+xml">
        <DigestMethod Algorithm="http://www.w3.org/2001/04/xmlenc#sha256"/>
        <DigestValue>kpdMG5zK8ndW+kgwpsD0dmYOKLydFYK+OPuQVIRL8qE=</DigestValue>
      </Reference>
      <Reference URI="/xl/worksheets/sheet5.xml?ContentType=application/vnd.openxmlformats-officedocument.spreadsheetml.worksheet+xml">
        <DigestMethod Algorithm="http://www.w3.org/2001/04/xmlenc#sha256"/>
        <DigestValue>t+jG4cjO4fBjSeCm3BH5LbY0sdYE+DVjhiVR3JGLhBw=</DigestValue>
      </Reference>
      <Reference URI="/xl/worksheets/sheet6.xml?ContentType=application/vnd.openxmlformats-officedocument.spreadsheetml.worksheet+xml">
        <DigestMethod Algorithm="http://www.w3.org/2001/04/xmlenc#sha256"/>
        <DigestValue>r+N3f+WwuQGU0okoo5V4jhJSuWh1Ta6XYyLxAw7OQsw=</DigestValue>
      </Reference>
      <Reference URI="/xl/worksheets/sheet7.xml?ContentType=application/vnd.openxmlformats-officedocument.spreadsheetml.worksheet+xml">
        <DigestMethod Algorithm="http://www.w3.org/2001/04/xmlenc#sha256"/>
        <DigestValue>LAmiQNlET6MQGpZR52dtj/ZFxyAewsYDlV44XCyt9GY=</DigestValue>
      </Reference>
      <Reference URI="/xl/worksheets/sheet8.xml?ContentType=application/vnd.openxmlformats-officedocument.spreadsheetml.worksheet+xml">
        <DigestMethod Algorithm="http://www.w3.org/2001/04/xmlenc#sha256"/>
        <DigestValue>UyS2xc9Flipj+fmGJ3/mwiCKNPRmAFfiYiQiBeL3KVo=</DigestValue>
      </Reference>
      <Reference URI="/xl/worksheets/sheet9.xml?ContentType=application/vnd.openxmlformats-officedocument.spreadsheetml.worksheet+xml">
        <DigestMethod Algorithm="http://www.w3.org/2001/04/xmlenc#sha256"/>
        <DigestValue>58RBqumC6nIMVeQZK5khtLYXbZl4gBSGmIxUSk/qj2Y=</DigestValue>
      </Reference>
    </Manifest>
    <SignatureProperties>
      <SignatureProperty Id="idSignatureTime" Target="#idPackageSignature">
        <mdssi:SignatureTime xmlns:mdssi="http://schemas.openxmlformats.org/package/2006/digital-signature">
          <mdssi:Format>YYYY-MM-DDThh:mm:ssTZD</mdssi:Format>
          <mdssi:Value>2022-06-01T19:46:33Z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CNV</SignatureComments>
          <WindowsVersion>10.0</WindowsVersion>
          <OfficeVersion>16.0.15225/23</OfficeVersion>
          <ApplicationVersion>16.0.15225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2022-06-01T19:46:33Z</xd:SigningTime>
          <xd:SigningCertificate>
            <xd:Cert>
              <xd:CertDigest>
                <DigestMethod Algorithm="http://www.w3.org/2001/04/xmlenc#sha256"/>
                <DigestValue>aLuK6OXUs0aKcEyUmscH013TQZkUiZJAdgSHZySLbC4=</DigestValue>
              </xd:CertDigest>
              <xd:IssuerSerial>
                <X509IssuerName>C=PY, O=DOCUMENTA S.A., CN=CA-DOCUMENTA S.A., SERIALNUMBER=RUC 80050172-1</X509IssuerName>
                <X509SerialNumber>189009756330948572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CNV</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CARATULA</vt:lpstr>
      <vt:lpstr>INDICE</vt:lpstr>
      <vt:lpstr>01</vt:lpstr>
      <vt:lpstr>02</vt:lpstr>
      <vt:lpstr>03</vt:lpstr>
      <vt:lpstr>04</vt:lpstr>
      <vt:lpstr>05</vt:lpstr>
      <vt:lpstr>06</vt:lpstr>
      <vt:lpstr>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2022-06-01T19:24:06Z</dcterms:modified>
</cp:coreProperties>
</file>