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filterPrivacy="1"/>
  <xr:revisionPtr revIDLastSave="1" documentId="8_{D7CAB8C4-EBF5-45CA-8AF1-517106A3A6D9}" xr6:coauthVersionLast="45" xr6:coauthVersionMax="45" xr10:uidLastSave="{4C1C89E4-6C50-4450-B3B1-D97BE73F6E56}"/>
  <bookViews>
    <workbookView xWindow="-120" yWindow="-120" windowWidth="20730" windowHeight="11760" tabRatio="914" activeTab="4" xr2:uid="{00000000-000D-0000-FFFF-FFFF00000000}"/>
  </bookViews>
  <sheets>
    <sheet name="CARATULA" sheetId="18" r:id="rId1"/>
    <sheet name="INDICE" sheetId="17" r:id="rId2"/>
    <sheet name="01" sheetId="23" r:id="rId3"/>
    <sheet name="02" sheetId="24" r:id="rId4"/>
    <sheet name="03" sheetId="25" r:id="rId5"/>
    <sheet name="04" sheetId="26" r:id="rId6"/>
    <sheet name="05" sheetId="27" r:id="rId7"/>
    <sheet name="06" sheetId="28"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2" i="25" l="1"/>
  <c r="C11" i="24" l="1"/>
  <c r="D152" i="27" l="1"/>
  <c r="C152" i="27"/>
  <c r="D29" i="26" l="1"/>
  <c r="D24" i="26"/>
  <c r="C12" i="23"/>
  <c r="D12" i="23"/>
  <c r="D17" i="23"/>
  <c r="D31" i="26" l="1"/>
  <c r="D18" i="23"/>
  <c r="D142" i="27"/>
  <c r="C142" i="27"/>
  <c r="D136" i="27"/>
  <c r="C136" i="27"/>
  <c r="E99" i="27"/>
  <c r="D99" i="27"/>
  <c r="D7" i="24" l="1"/>
  <c r="D7" i="26" s="1"/>
  <c r="E98" i="27" s="1"/>
  <c r="D122" i="27" s="1"/>
  <c r="D135" i="27" s="1"/>
  <c r="D141" i="27" s="1"/>
  <c r="D147" i="27" s="1"/>
  <c r="D154" i="27" s="1"/>
  <c r="C7" i="24"/>
  <c r="C7" i="26" s="1"/>
  <c r="D98" i="27" s="1"/>
  <c r="C122" i="27" s="1"/>
  <c r="C135" i="27" s="1"/>
  <c r="C141" i="27" s="1"/>
  <c r="C147" i="27" s="1"/>
  <c r="C154" i="27" s="1"/>
  <c r="D156" i="27" l="1"/>
  <c r="D18" i="24" s="1"/>
  <c r="C156" i="27"/>
  <c r="D143" i="27"/>
  <c r="C143" i="27"/>
  <c r="D137" i="27"/>
  <c r="C137" i="27"/>
  <c r="D82" i="27" s="1"/>
  <c r="D128" i="27"/>
  <c r="C128" i="27"/>
  <c r="E91" i="27"/>
  <c r="E90" i="27"/>
  <c r="E89" i="27"/>
  <c r="E88" i="27"/>
  <c r="C91" i="27"/>
  <c r="C90" i="27"/>
  <c r="C89" i="27"/>
  <c r="C88" i="27"/>
  <c r="E82" i="27"/>
  <c r="E78" i="27"/>
  <c r="E79" i="27" s="1"/>
  <c r="E80" i="27" s="1"/>
  <c r="D80" i="27"/>
  <c r="D79" i="27"/>
  <c r="D78" i="27"/>
  <c r="E101" i="27"/>
  <c r="D101" i="27"/>
  <c r="C29" i="26"/>
  <c r="C24" i="26"/>
  <c r="E8" i="25"/>
  <c r="C13" i="25" l="1"/>
  <c r="F78" i="27"/>
  <c r="C18" i="24"/>
  <c r="D11" i="24"/>
  <c r="C17" i="23"/>
  <c r="C18" i="23" s="1"/>
  <c r="F80" i="27"/>
  <c r="F82" i="27"/>
  <c r="F79" i="27"/>
  <c r="C31" i="26"/>
  <c r="D19" i="24" l="1"/>
  <c r="C19" i="24"/>
  <c r="D13" i="25" l="1"/>
  <c r="E14" i="25" s="1"/>
</calcChain>
</file>

<file path=xl/sharedStrings.xml><?xml version="1.0" encoding="utf-8"?>
<sst xmlns="http://schemas.openxmlformats.org/spreadsheetml/2006/main" count="2922" uniqueCount="232">
  <si>
    <t>ACTIVO</t>
  </si>
  <si>
    <t>Cuentas a cobrar</t>
  </si>
  <si>
    <t>TOTAL ACTIVO BRUTO</t>
  </si>
  <si>
    <t>PASIVO</t>
  </si>
  <si>
    <t xml:space="preserve">Acreedores por Operaciones </t>
  </si>
  <si>
    <t xml:space="preserve">Rescates a pagar </t>
  </si>
  <si>
    <t xml:space="preserve">TOTAL ACTIVO NETO </t>
  </si>
  <si>
    <t>CUOTAS PARTES EN CIRCULACIÓN</t>
  </si>
  <si>
    <t xml:space="preserve">VALOR CUOTA PARTE AL CIERRE </t>
  </si>
  <si>
    <t>INGRESO</t>
  </si>
  <si>
    <t>TOTAL INGRESOS</t>
  </si>
  <si>
    <t>EGRESOS</t>
  </si>
  <si>
    <t>Comisión por Administración</t>
  </si>
  <si>
    <t>Diferencia de Cambio</t>
  </si>
  <si>
    <t>Comisión por Corretaje</t>
  </si>
  <si>
    <t>TOTAL EGRESOS</t>
  </si>
  <si>
    <t>RESULTADO DEL EJERCICIO</t>
  </si>
  <si>
    <t>CUENTA</t>
  </si>
  <si>
    <t>APORTANTES</t>
  </si>
  <si>
    <t>RESULTADO</t>
  </si>
  <si>
    <t>SALDO AL INICIO</t>
  </si>
  <si>
    <t>MOVIMIENTO DEL PERÍODO</t>
  </si>
  <si>
    <t>Suscripciones</t>
  </si>
  <si>
    <t>Rescates</t>
  </si>
  <si>
    <t>Resultado del período</t>
  </si>
  <si>
    <t>SALDO AL FINAL DEL PERÍODO</t>
  </si>
  <si>
    <t>CONCEPTO</t>
  </si>
  <si>
    <t>Causas de las variaciones del efectivo</t>
  </si>
  <si>
    <t>Actividades Operativas</t>
  </si>
  <si>
    <t>Cambios en activos y pasivos operativos</t>
  </si>
  <si>
    <t>(Aumento) Disminución Intereses a Cobrar</t>
  </si>
  <si>
    <t>Aumento (Disminución) en Acreedores por operación</t>
  </si>
  <si>
    <t>Aumento (Disminución) en Otros Pasivos</t>
  </si>
  <si>
    <t>Flujo neto de efectivo generado por actividades operativas</t>
  </si>
  <si>
    <t>Actividades de financiación</t>
  </si>
  <si>
    <t xml:space="preserve">Rescates </t>
  </si>
  <si>
    <t>Flujo neto de efectivo generado por (utilizado) en actividades de financiación</t>
  </si>
  <si>
    <t>Saldo Final de efectivo</t>
  </si>
  <si>
    <t>Efectivo al inicio del periodo</t>
  </si>
  <si>
    <t>Devolución a disponibilidades</t>
  </si>
  <si>
    <t>Compra de Instrumentos</t>
  </si>
  <si>
    <t>Comisiones pagadas</t>
  </si>
  <si>
    <t>Vencimiento de Instrumentos</t>
  </si>
  <si>
    <t>Ventas de Intrumentos</t>
  </si>
  <si>
    <t>Tipo de cambio comprador</t>
  </si>
  <si>
    <t xml:space="preserve">Tipo de cambio vendedor       </t>
  </si>
  <si>
    <t>Otros</t>
  </si>
  <si>
    <t>MES</t>
  </si>
  <si>
    <t>TOTAL</t>
  </si>
  <si>
    <t>VALOR CUOTA</t>
  </si>
  <si>
    <t>PATRIMONIO NETO DEL FONDO</t>
  </si>
  <si>
    <t>N° DE PARTICIPES</t>
  </si>
  <si>
    <t>1er. TRIMESTRE</t>
  </si>
  <si>
    <t>Enero</t>
  </si>
  <si>
    <t>Febrero</t>
  </si>
  <si>
    <t>Marzo</t>
  </si>
  <si>
    <t>CUENTAS</t>
  </si>
  <si>
    <t>Instrumento</t>
  </si>
  <si>
    <t>Emisor</t>
  </si>
  <si>
    <t>Sector</t>
  </si>
  <si>
    <t>País</t>
  </si>
  <si>
    <t>Fecha
Compra</t>
  </si>
  <si>
    <t>Fecha
 Vto.</t>
  </si>
  <si>
    <t>Moneda</t>
  </si>
  <si>
    <t>Monto</t>
  </si>
  <si>
    <t>Val. Compra</t>
  </si>
  <si>
    <t>Val. Contable</t>
  </si>
  <si>
    <t>Val. Nominal</t>
  </si>
  <si>
    <t>Tasa</t>
  </si>
  <si>
    <t>CDA</t>
  </si>
  <si>
    <t>Financiero</t>
  </si>
  <si>
    <t>Paraguay</t>
  </si>
  <si>
    <t>Hasta 10%</t>
  </si>
  <si>
    <t>-</t>
  </si>
  <si>
    <t>Banco Atlas S.A.</t>
  </si>
  <si>
    <t>TOTALES: Banco Atlas S.A.</t>
  </si>
  <si>
    <t>TOTALES: Banco Continental S.A.E.C.A.</t>
  </si>
  <si>
    <t>Banco GNB Paraguay S.A.</t>
  </si>
  <si>
    <t>TOTALES: Banco GNB Paraguay S.A.</t>
  </si>
  <si>
    <t>BONOS</t>
  </si>
  <si>
    <t>Banco Itaú Paraguay S.A.</t>
  </si>
  <si>
    <t>TOTALES: Banco Itaú Paraguay S.A.</t>
  </si>
  <si>
    <t>Banco Regional S.A.E.C.A.</t>
  </si>
  <si>
    <t>TOTALES: Banco Regional S.A.E.C.A.</t>
  </si>
  <si>
    <t>BBVA Paraguay S.A.</t>
  </si>
  <si>
    <t>TOTALES: BBVA Paraguay S.A.</t>
  </si>
  <si>
    <t>Interfisa Banco S.A.E.C.A.</t>
  </si>
  <si>
    <t>TOTALES: Interfisa Banco S.A.E.C.A.</t>
  </si>
  <si>
    <t>Sudameris Bank S.A.E.C.A.</t>
  </si>
  <si>
    <t>TOTALES: Sudameris Bank S.A.E.C.A.</t>
  </si>
  <si>
    <t>Vision Banco S.A.E.C.A.</t>
  </si>
  <si>
    <t>TOTALES: Vision Banco S.A.E.C.A.</t>
  </si>
  <si>
    <t>TOTAL DISPONIBILIDADES</t>
  </si>
  <si>
    <t xml:space="preserve">-   </t>
  </si>
  <si>
    <t>TOTAL COMISION ACUMULADA</t>
  </si>
  <si>
    <t>(-) TOTAL DEVOLUCION DE COMISION</t>
  </si>
  <si>
    <t>TOTAL GENERAL</t>
  </si>
  <si>
    <t>COMPOSICIÓN DE LAS INVERSIONES DEL FONDO</t>
  </si>
  <si>
    <t>TOTALES: Banco Nacional de Fomento</t>
  </si>
  <si>
    <t>Intereses vencimientos de cupones</t>
  </si>
  <si>
    <t>Intereses Devengados</t>
  </si>
  <si>
    <t>Ganancia ordinaria del período</t>
  </si>
  <si>
    <t>(Aumento) Disminución Deudores por operaciones</t>
  </si>
  <si>
    <t>Banco Itaú</t>
  </si>
  <si>
    <t>Banco Basa S.A</t>
  </si>
  <si>
    <t>TOTALES: Banco Basa S.A</t>
  </si>
  <si>
    <t>Banco Continental S.A.E.C.</t>
  </si>
  <si>
    <t xml:space="preserve">BONOS DEL </t>
  </si>
  <si>
    <t xml:space="preserve">BONOS </t>
  </si>
  <si>
    <t>Bancop S.A</t>
  </si>
  <si>
    <t>TOTALES: Bancop S.A</t>
  </si>
  <si>
    <t>2do. TRIMESTRE</t>
  </si>
  <si>
    <t>Abril</t>
  </si>
  <si>
    <t>Mayo</t>
  </si>
  <si>
    <t>Junio</t>
  </si>
  <si>
    <t>TOTAL PASIVO</t>
  </si>
  <si>
    <t>Banco Nacional de Fomento</t>
  </si>
  <si>
    <t>Banco Rio S.A.E.C.A.</t>
  </si>
  <si>
    <t>TOTALES: Banco Rio S.A.E.C.A.</t>
  </si>
  <si>
    <t>Banco Continental S.A.E.C.A.</t>
  </si>
  <si>
    <t>ESTADO DEL ACTIVO NETO</t>
  </si>
  <si>
    <t>ESTADO DE INGRESOS Y EGRESOS</t>
  </si>
  <si>
    <t>ESTADO DE VARIACIÓN DEL ACTIVO NETO</t>
  </si>
  <si>
    <t>ESTADO DE FLUJO DE EFECTIVO</t>
  </si>
  <si>
    <t>NOTAS A LOS ESTADOS FINANCIEROS</t>
  </si>
  <si>
    <t>1) Información Básica del Fondo</t>
  </si>
  <si>
    <t>2) Información sobre la Administradora</t>
  </si>
  <si>
    <t xml:space="preserve">    2.1) Información General</t>
  </si>
  <si>
    <t xml:space="preserve">    2.2) Entidad encargada de la Custodia</t>
  </si>
  <si>
    <t>3) Criterios Contables Aplicados</t>
  </si>
  <si>
    <t>Los estados financieros se han preparado de acuerdo con normas contables y criterios de valuación dictados por la Comisión Nacional de Valores y con normas de información financiera vigentes en el Paraguay.</t>
  </si>
  <si>
    <t>No se incurrió en ningún cambio de procedimientos en la aplicación contable y/o estimación contable en referencia a los Estados Contables anteriores al presente.</t>
  </si>
  <si>
    <t>La valorización de las inversiones aplicadas en el fondo están constituidas por el valor de compra más el devengado a la fecha de cada periodo informado.</t>
  </si>
  <si>
    <t>La entidad aplica el principio de lo devengado para el reconocimiento de los ingresos y la imputación de costos.</t>
  </si>
  <si>
    <t>Los resultados por ajuste de precio o venta de inversiones sobre la par, si hubieran, se reconocen como ingresos extraordinarios.</t>
  </si>
  <si>
    <t>a) Posición en Moneda Extranjera:</t>
  </si>
  <si>
    <t>_Gastos Operacionales y comisión de la Sociedad Administradora:</t>
  </si>
  <si>
    <t>_Información Estadística</t>
  </si>
  <si>
    <t>4) Composición de las Cuentas</t>
  </si>
  <si>
    <t>Resultado por Tenencia</t>
  </si>
  <si>
    <t>Intereses Bancarios</t>
  </si>
  <si>
    <t>OTROS INGRESOS</t>
  </si>
  <si>
    <t>OTROS EGRESOS</t>
  </si>
  <si>
    <t>Las 4 Notas que acompañan son parte integrante de estos Estados Financieros</t>
  </si>
  <si>
    <t>Inversiones</t>
  </si>
  <si>
    <t>COMPOSICION DE LAS INVERSIONES DEL FONDO</t>
  </si>
  <si>
    <t>% 
Precio 
de 
Mercado</t>
  </si>
  <si>
    <t>Solar Ahorro y Finanzas S.A.E.C.A.</t>
  </si>
  <si>
    <t>TOTALES: Solar Ahorro y Finanzas S.A.E.C.A.</t>
  </si>
  <si>
    <t>FONDO MUTUO DISPONIBLE DÓLARES AMERICANOS</t>
  </si>
  <si>
    <t>En USD.</t>
  </si>
  <si>
    <t>LA ADMINISTRADORA será responsable de la administración del FONDO MUTUO DISPONIBLE DÓLARES AMERICANOS, que en adelante se denominará FONDO MUTUO, registrado en la Comisión Nacional de Valores de conformidad con la Resolución Nº 56E/18 de fecha 23/08/2018, el cual se regirá por el REGLAMENTO INTERNO, aprobado por Resolución 56E/18 de fecha 23/08/2018. El objeto del FONDO MUTUO será invertir en instrumentos de deuda de emisores nacionales. Está dirigido a personas físicas y jurídicas con horizonte de inversión corto plazo. El riesgo del inversionista estará determinado por la naturaleza de los instrumentos en los que se inviertan los activos del FONDO MUTUO, de acuerdo con lo expuesto en la política de inversiones y diversificación de estas.</t>
  </si>
  <si>
    <t>DETALLE</t>
  </si>
  <si>
    <t>MONEDA EXTRANJERA</t>
  </si>
  <si>
    <t>CAMBIO VIGENTE</t>
  </si>
  <si>
    <t>CLASE</t>
  </si>
  <si>
    <t>MONTO</t>
  </si>
  <si>
    <t>ACTIVOS</t>
  </si>
  <si>
    <t>PASIVOS</t>
  </si>
  <si>
    <t>Crédito</t>
  </si>
  <si>
    <t>Disponibilidad</t>
  </si>
  <si>
    <t>Obligaciones</t>
  </si>
  <si>
    <t>USD</t>
  </si>
  <si>
    <t>Concepto</t>
  </si>
  <si>
    <t>Tipo de Cambio Actual</t>
  </si>
  <si>
    <t>Monto Ajustado Periodo Actual (Gs)</t>
  </si>
  <si>
    <t>Tipo de Cambio Periodo Anterior</t>
  </si>
  <si>
    <t>Monto Ajustado Periodo Anterior (Gs)</t>
  </si>
  <si>
    <t>Ganancia por valuación de activos monetarios en moneda extranjera</t>
  </si>
  <si>
    <t>Ganancia por valuación de pasivos monetarios en moneda extranjera</t>
  </si>
  <si>
    <t>Pérdida por valuación de activos monetarios en moneda extranjera</t>
  </si>
  <si>
    <t>Pérdida por valuación de pasivos monetarios en moneda extranjera</t>
  </si>
  <si>
    <t>La comisión de administración que se está utilizando es de 1,80% anual más IVA. Esta comisión se calcula diariamente de los fondos bajo manejo y se pagan mensualmente a la administradora, generalmente el primer día hábil siguiente al cierre del mes anterior.</t>
  </si>
  <si>
    <t>Banco Bancop</t>
  </si>
  <si>
    <t>Morgan Stanley</t>
  </si>
  <si>
    <t>FONDO MUTUO DISPONIBLE DOLARES AMERICANOS</t>
  </si>
  <si>
    <t>(DOLARES)</t>
  </si>
  <si>
    <t>%
De las Inversiones con Relac. al Pat. Neto del Fondo</t>
  </si>
  <si>
    <t>%
De las Inversiones por Grupo Económico</t>
  </si>
  <si>
    <t>%
De las Inversiones en Relac. al Pat. Neto del Emisor</t>
  </si>
  <si>
    <t>US$</t>
  </si>
  <si>
    <t>EEUU</t>
  </si>
  <si>
    <t>ESTADO DE INGRESO Y EGRESOS</t>
  </si>
  <si>
    <t>01</t>
  </si>
  <si>
    <t>02</t>
  </si>
  <si>
    <t>03</t>
  </si>
  <si>
    <t>04</t>
  </si>
  <si>
    <t>05</t>
  </si>
  <si>
    <t>06</t>
  </si>
  <si>
    <t>INDICE</t>
  </si>
  <si>
    <t>TOTAL 31/12/2019</t>
  </si>
  <si>
    <r>
      <t>PARAGUAY FUNDS ADMINISTRADORA DE FONDOS MUTUOS S.A. ha sido constituida por Escritura Pública Nº 41, de fecha 20 de octubre de 2006, pasada ante la Esc. Karen Alice Notario Frutos, en la que constan su denominación, domicilio, duración, objeto, formas de administración y demás requisitos legales para su funcionamiento, inscripta en la Dirección General de los Registros Públicos en la Sección Personas Jurídicas y Asociaciones bajo el Nº 212, folio 2859, Serie “D”, en fecha 19 de febrero de 2007; y en el registro Público de Comercio, bajo el Nº 112, Serie “E”, folio 873 y siguientes, Sección Contratos, en fecha 19 de febrero de 2007. Posteriormente complementada por Escritura Pública Nº 3 de fecha 11 de enero de 2007, autorizada por la N. P. Karen Alice Notario Frutos, de cuyo testimonio se tomó razón en la Dirección General de los Registros Públicos, Sección Personas Jurídicas y Asociaciones, bajo el Nº 23, al folio 2872, Serie “D”, y en el Registro Público de Comercio, bajo el Nº 113, Serie “E”, al folio 886 y siguientes, Sección Contratos, ambas del 19 de febrero de 2007. Y por Escritura Pública Complementaria Nº 125, de fecha 24 de julio de 2008, pasada ante el Esc. Martín José Troche Robbiani, inscripta en la Dirección General de los Registros Públicos en la Sección Personas Jurídicas y Asociaciones bajo el Nº 355, folio 4420 y siguientes, Serie ”B”; y en el registro Público de Comercio, bajo el Nº 534, Serie “D”, folio 5488, Sección Contratos, en fecha 24/07/2008. Por Escritura Pública Nº 489 de fecha 29/07/2013 y Escritura Pública Complementaria Nº 984 de fecha 07/11/2013, pasada ante el Esc. Luis Enrique Peroni Giralt, se ha formalizado la Protocolización de las Actas de Asambleas Generales Extraordinaria de accionistas Nº 11/2012 de fecha 18/10/2012 y culminada luego del cuarto intermedio según Acta Nº 12/2012 de fecha 15/11/2012 en la que se modificó la denominación social por CADIEM Administradora de Fondos Mutuos S.A.</t>
    </r>
    <r>
      <rPr>
        <b/>
        <sz val="11"/>
        <color theme="1"/>
        <rFont val="Museo Sans 100"/>
        <family val="3"/>
      </rPr>
      <t xml:space="preserve"> </t>
    </r>
    <r>
      <rPr>
        <sz val="11"/>
        <color theme="1"/>
        <rFont val="Museo Sans 100"/>
        <family val="3"/>
      </rPr>
      <t>y se modificaron sus estatutos sociales y la Asamblea General Ordinaria Nº 13/2013 de fecha 30/04/2013, la cual pasó a cuarto intermedio y prosiguió según Acta Nº 14/2013 de fecha 30/05/2013; inscriptas en la Dirección Gral. de Registros Públicos en el Registro de Personas Jurídicas y Asociaciones bajo el Nº 1399 folio 14709 y siguientes, Serie E, en fecha 27/11/2013; y en el Registro Público de Comercio, Reg. de Contratos, bajo el Nº 366, al folio 2825 y siguientes, Serie H, en fecha 27/11/2013. Por Escritura Pública Nº 1227 de fecha 28/12/2016, pasada ante el Esc. Luis Enrique Peroni Giralt, se ha formalizado la Protocolización de las Actas de Asambleas Generales Extraordinaria de accionistas Nº 17/2016 de fecha 30/03/2016 en la que se modificó la denominación social por CADIEM Administradora de Fondos Patrimoniales de Inversión S.A. y se modificaron sus estatutos sociales; inscriptas en la Dirección Gral. de Registros Públicos en el Registro de Personas Jurídicas y Asociaciones bajo el Nº 1 folio 01 y siguientes, Serie Comercial, en fecha 02/02/2017; y en el Registro Público de Comercio, Reg. de Contratos, bajo el Nº 01, al folio 1 al 20, Serie Comercial, en fecha 02/02/2017.</t>
    </r>
  </si>
  <si>
    <r>
      <t xml:space="preserve">    </t>
    </r>
    <r>
      <rPr>
        <b/>
        <sz val="11"/>
        <color theme="1"/>
        <rFont val="Museo Sans 100"/>
        <family val="3"/>
      </rPr>
      <t xml:space="preserve">4.1) </t>
    </r>
    <r>
      <rPr>
        <b/>
        <u/>
        <sz val="11"/>
        <color theme="1"/>
        <rFont val="Museo Sans 100"/>
        <family val="3"/>
      </rPr>
      <t>Disponibilidades:</t>
    </r>
    <r>
      <rPr>
        <sz val="11"/>
        <color theme="1"/>
        <rFont val="Museo Sans 100"/>
        <family val="3"/>
      </rPr>
      <t xml:space="preserve"> Esta cuenta esta compuesta por los saldos en los bancos a la fecha de estos estados financieros</t>
    </r>
  </si>
  <si>
    <r>
      <t xml:space="preserve">    </t>
    </r>
    <r>
      <rPr>
        <b/>
        <sz val="11"/>
        <color theme="1"/>
        <rFont val="Museo Sans 100"/>
        <family val="3"/>
      </rPr>
      <t xml:space="preserve">4.2) </t>
    </r>
    <r>
      <rPr>
        <b/>
        <u/>
        <sz val="11"/>
        <color theme="1"/>
        <rFont val="Museo Sans 100"/>
        <family val="3"/>
      </rPr>
      <t>Acreedores por Operación:</t>
    </r>
    <r>
      <rPr>
        <sz val="11"/>
        <color theme="1"/>
        <rFont val="Museo Sans 100"/>
        <family val="3"/>
      </rPr>
      <t xml:space="preserve"> </t>
    </r>
  </si>
  <si>
    <r>
      <t xml:space="preserve">Resultado por tenencia de inversiones </t>
    </r>
    <r>
      <rPr>
        <b/>
        <sz val="11"/>
        <color theme="1"/>
        <rFont val="Museo Sans 100"/>
        <family val="3"/>
      </rPr>
      <t>(Nota 4.4)</t>
    </r>
  </si>
  <si>
    <r>
      <t xml:space="preserve">Otros Ingresos </t>
    </r>
    <r>
      <rPr>
        <b/>
        <sz val="11"/>
        <color theme="1"/>
        <rFont val="Museo Sans 100"/>
        <family val="3"/>
      </rPr>
      <t>(Nota 4.5)</t>
    </r>
  </si>
  <si>
    <r>
      <t xml:space="preserve">Otros Egresos </t>
    </r>
    <r>
      <rPr>
        <b/>
        <sz val="11"/>
        <color theme="1"/>
        <rFont val="Museo Sans 100"/>
        <family val="3"/>
      </rPr>
      <t>(Nota 4.5)</t>
    </r>
  </si>
  <si>
    <r>
      <t xml:space="preserve">Disponibilidades </t>
    </r>
    <r>
      <rPr>
        <b/>
        <sz val="11"/>
        <color rgb="FF000000"/>
        <rFont val="Museo Sans 100"/>
        <family val="3"/>
      </rPr>
      <t>(Nota 4.1)</t>
    </r>
  </si>
  <si>
    <r>
      <t xml:space="preserve">Comisiones a pagar a la administradora </t>
    </r>
    <r>
      <rPr>
        <b/>
        <sz val="11"/>
        <color rgb="FF000000"/>
        <rFont val="Museo Sans 100"/>
        <family val="3"/>
      </rPr>
      <t>(Nota 4.3)</t>
    </r>
  </si>
  <si>
    <r>
      <t xml:space="preserve">    </t>
    </r>
    <r>
      <rPr>
        <b/>
        <sz val="11"/>
        <color theme="1"/>
        <rFont val="Museo Sans 100"/>
        <family val="3"/>
      </rPr>
      <t xml:space="preserve">4.4) </t>
    </r>
    <r>
      <rPr>
        <b/>
        <u/>
        <sz val="11"/>
        <color theme="1"/>
        <rFont val="Museo Sans 100"/>
        <family val="3"/>
      </rPr>
      <t>Resultado por Tenencia de Inversiones</t>
    </r>
    <r>
      <rPr>
        <u/>
        <sz val="11"/>
        <color theme="1"/>
        <rFont val="Museo Sans 100"/>
        <family val="3"/>
      </rPr>
      <t>:</t>
    </r>
    <r>
      <rPr>
        <sz val="11"/>
        <color theme="1"/>
        <rFont val="Museo Sans 100"/>
        <family val="3"/>
      </rPr>
      <t xml:space="preserve"> Esta cuenta se compone por el rendimiento de las inversiones de títulos en el período, con resultados negativos por constituir inversiones con vencimientos múltiples en el período.</t>
    </r>
  </si>
  <si>
    <t>Op Repo</t>
  </si>
  <si>
    <t>Banco BASA</t>
  </si>
  <si>
    <t>Banco Basa S.A.</t>
  </si>
  <si>
    <t>TOTALES: Banco Basa S.A.</t>
  </si>
  <si>
    <t>Bancop S.A.</t>
  </si>
  <si>
    <t>TOTALES: Bancop S.A.</t>
  </si>
  <si>
    <t>Cadiem AFPISA, es la encargada de la custodia de activos del Fondo. Todos los títulos físicos son resguardados en una Caja de Seguridad en el Banco Familiar SAECA.</t>
  </si>
  <si>
    <t>SALDO AL 30/06/2020</t>
  </si>
  <si>
    <t>A la fecha del presente informe no se cuenta con saldos que reportar</t>
  </si>
  <si>
    <r>
      <rPr>
        <b/>
        <sz val="16"/>
        <color theme="1"/>
        <rFont val="Museo Sans 100"/>
        <family val="3"/>
      </rPr>
      <t xml:space="preserve">ESTADOS FINANCIEROS
FONDO MUTUO DISPONIBLE DÓLARES AMERICANOS
</t>
    </r>
    <r>
      <rPr>
        <u/>
        <sz val="14"/>
        <color theme="1"/>
        <rFont val="Museo Sans 100"/>
        <family val="3"/>
      </rPr>
      <t>s/ Res. N° 06 /2019</t>
    </r>
  </si>
  <si>
    <t>Correspondiente al 30/09/2020 con cifras comparativas al 30/09/2019</t>
  </si>
  <si>
    <t>Correspondiente al 30/09/2020 con cifras comparativas al 31/12/2019</t>
  </si>
  <si>
    <t xml:space="preserve">El período que cubre los Estados Contables es del 01 de enero al 30 de septiembre del 2020 de forma comparativa con el mismo periodo del año anterior. </t>
  </si>
  <si>
    <t>Solar Ahorro y Finanzas S.</t>
  </si>
  <si>
    <t>Tesoro de los EE. UU.</t>
  </si>
  <si>
    <t>Hasta 5</t>
  </si>
  <si>
    <t>TOTALES: Tesoro de los EE. UU.</t>
  </si>
  <si>
    <t>3er. TRIMESTRE</t>
  </si>
  <si>
    <t>Julio</t>
  </si>
  <si>
    <t>Agosto</t>
  </si>
  <si>
    <t>Septiembre</t>
  </si>
  <si>
    <t>Fondo Mutuo Vista</t>
  </si>
  <si>
    <t>Intereses op Repo</t>
  </si>
  <si>
    <t>Intereses Cobrados</t>
  </si>
  <si>
    <t>Intereses Financieros</t>
  </si>
  <si>
    <t>Fondo Vista</t>
  </si>
  <si>
    <r>
      <t xml:space="preserve">    </t>
    </r>
    <r>
      <rPr>
        <b/>
        <sz val="11"/>
        <color theme="1"/>
        <rFont val="Museo Sans 100"/>
        <family val="3"/>
      </rPr>
      <t xml:space="preserve">4.3) </t>
    </r>
    <r>
      <rPr>
        <b/>
        <u/>
        <sz val="11"/>
        <color theme="1"/>
        <rFont val="Museo Sans 100"/>
        <family val="3"/>
      </rPr>
      <t>Comisión a Pagar a la Administradora</t>
    </r>
    <r>
      <rPr>
        <u/>
        <sz val="11"/>
        <color theme="1"/>
        <rFont val="Museo Sans 100"/>
        <family val="3"/>
      </rPr>
      <t>:</t>
    </r>
    <r>
      <rPr>
        <sz val="11"/>
        <color theme="1"/>
        <rFont val="Museo Sans 100"/>
        <family val="3"/>
      </rPr>
      <t xml:space="preserve"> Esta compuesta por los saldos de las comisiones por administración del fondo del mes de septiembre</t>
    </r>
  </si>
  <si>
    <t>Ajuste por Redondeo Decimales</t>
  </si>
  <si>
    <r>
      <t xml:space="preserve">b) Diferencia de Cambio en Moneda Extranjera: </t>
    </r>
    <r>
      <rPr>
        <sz val="11"/>
        <color theme="1"/>
        <rFont val="Museo Sans 100"/>
        <family val="3"/>
      </rPr>
      <t xml:space="preserve">Las operaciones del Fondo son realizadas y liquidadas en una misma moneda, por ende no genera diferencias por cambio de moneda </t>
    </r>
  </si>
  <si>
    <t>%
Según Reglamento Interno</t>
  </si>
  <si>
    <r>
      <t xml:space="preserve">    </t>
    </r>
    <r>
      <rPr>
        <b/>
        <sz val="11"/>
        <color theme="1"/>
        <rFont val="Museo Sans 100"/>
        <family val="3"/>
      </rPr>
      <t xml:space="preserve">4.5) </t>
    </r>
    <r>
      <rPr>
        <b/>
        <u/>
        <sz val="11"/>
        <color theme="1"/>
        <rFont val="Museo Sans 100"/>
        <family val="3"/>
      </rPr>
      <t>Otros Ingresos / Otros Egresos</t>
    </r>
    <r>
      <rPr>
        <u/>
        <sz val="11"/>
        <color theme="1"/>
        <rFont val="Museo Sans 100"/>
        <family val="3"/>
      </rPr>
      <t>:</t>
    </r>
    <r>
      <rPr>
        <sz val="11"/>
        <color theme="1"/>
        <rFont val="Museo Sans 100"/>
        <family val="3"/>
      </rPr>
      <t xml:space="preserve"> Esta cuenta se compone por importes que no son parte de las operaciones ordinarias.</t>
    </r>
  </si>
  <si>
    <t>TOTAL 30/09/2020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</si>
</sst>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 #,##0_ ;_ * \-#,##0_ ;_ * &quot;-&quot;_ ;_ @_ "/>
    <numFmt numFmtId="43" formatCode="_ * #,##0.00_ ;_ * \-#,##0.00_ ;_ * &quot;-&quot;??_ ;_ @_ "/>
    <numFmt numFmtId="164" formatCode="_ * #,##0.000000_ ;_ * \-#,##0.000000_ ;_ * &quot;-&quot;_ ;_ @_ "/>
    <numFmt numFmtId="165" formatCode="_ * #,##0.00_ ;_ * \-#,##0.00_ ;_ * &quot;-&quot;_ ;_ @_ "/>
    <numFmt numFmtId="166" formatCode="_ * #,##0.000000_ ;_ * \-#,##0.000000_ ;_ * &quot;-&quot;??????_ ;_ @_ "/>
    <numFmt numFmtId="167" formatCode="#0"/>
    <numFmt numFmtId="168" formatCode="dd/mm/yyyy"/>
    <numFmt numFmtId="169" formatCode="_(* #,##0.00_);_(* \(#,##0.00\);_(* &quot;-&quot;??_);_(@_)"/>
    <numFmt numFmtId="170" formatCode="0.000"/>
    <numFmt numFmtId="171" formatCode="#,##0.00\'%\'"/>
  </numFmts>
  <fonts count="24" x14ac:knownFonts="1">
    <font>
      <sz val="11"/>
      <color theme="1"/>
      <name val="Calibri"/>
      <family val="2"/>
      <scheme val="minor"/>
    </font>
    <font>
      <sz val="11"/>
      <color theme="1"/>
      <name val="Calibri"/>
      <family val="2"/>
      <scheme val="minor"/>
    </font>
    <font>
      <sz val="10"/>
      <name val="Arial"/>
      <family val="2"/>
    </font>
    <font>
      <sz val="10"/>
      <name val="Verdana"/>
      <family val="2"/>
    </font>
    <font>
      <sz val="8"/>
      <name val="Verdana"/>
      <family val="2"/>
    </font>
    <font>
      <sz val="10"/>
      <color indexed="8"/>
      <name val="Arial"/>
      <family val="2"/>
    </font>
    <font>
      <u/>
      <sz val="11"/>
      <color theme="10"/>
      <name val="Calibri"/>
      <family val="2"/>
      <scheme val="minor"/>
    </font>
    <font>
      <sz val="11"/>
      <color theme="1"/>
      <name val="Museo Sans 100"/>
      <family val="3"/>
    </font>
    <font>
      <b/>
      <sz val="16"/>
      <color theme="1"/>
      <name val="Museo Sans 100"/>
      <family val="3"/>
    </font>
    <font>
      <u/>
      <sz val="14"/>
      <color theme="1"/>
      <name val="Museo Sans 100"/>
      <family val="3"/>
    </font>
    <font>
      <u/>
      <sz val="11"/>
      <color theme="10"/>
      <name val="Museo Sans 100"/>
      <family val="3"/>
    </font>
    <font>
      <b/>
      <sz val="11"/>
      <color theme="1"/>
      <name val="Museo Sans 100"/>
      <family val="3"/>
    </font>
    <font>
      <u/>
      <sz val="11"/>
      <color theme="1"/>
      <name val="Museo Sans 100"/>
      <family val="3"/>
    </font>
    <font>
      <sz val="11"/>
      <name val="Museo Sans 100"/>
      <family val="3"/>
    </font>
    <font>
      <b/>
      <sz val="11"/>
      <color indexed="8"/>
      <name val="Museo Sans 100"/>
      <family val="3"/>
    </font>
    <font>
      <sz val="11"/>
      <color indexed="8"/>
      <name val="Museo Sans 100"/>
      <family val="3"/>
    </font>
    <font>
      <b/>
      <u/>
      <sz val="11"/>
      <color indexed="8"/>
      <name val="Museo Sans 100"/>
      <family val="3"/>
    </font>
    <font>
      <b/>
      <u/>
      <sz val="11"/>
      <color theme="1"/>
      <name val="Museo Sans 100"/>
      <family val="3"/>
    </font>
    <font>
      <b/>
      <sz val="8"/>
      <color theme="1"/>
      <name val="Museo Sans 100"/>
      <family val="3"/>
    </font>
    <font>
      <b/>
      <sz val="11"/>
      <color rgb="FF000000"/>
      <name val="Museo Sans 100"/>
      <family val="3"/>
    </font>
    <font>
      <sz val="11"/>
      <color rgb="FF000000"/>
      <name val="Museo Sans 100"/>
      <family val="3"/>
    </font>
    <font>
      <b/>
      <sz val="8"/>
      <color indexed="72"/>
      <name val="Museo Sans 100"/>
      <family val="3"/>
    </font>
    <font>
      <b/>
      <sz val="11"/>
      <color indexed="72"/>
      <name val="Museo Sans 100"/>
      <family val="3"/>
    </font>
    <font>
      <u/>
      <sz val="11"/>
      <color indexed="8"/>
      <name val="Museo Sans 100"/>
      <family val="3"/>
    </font>
  </fonts>
  <fills count="4">
    <fill>
      <patternFill patternType="none"/>
    </fill>
    <fill>
      <patternFill patternType="gray125"/>
    </fill>
    <fill>
      <patternFill patternType="solid">
        <fgColor rgb="FFFFFFFF"/>
        <bgColor indexed="64"/>
      </patternFill>
    </fill>
    <fill>
      <patternFill patternType="solid">
        <fgColor theme="9"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1">
    <xf numFmtId="0" fontId="0" fillId="0" borderId="0"/>
    <xf numFmtId="41" fontId="1" fillId="0" borderId="0" applyFont="0" applyFill="0" applyBorder="0" applyAlignment="0" applyProtection="0"/>
    <xf numFmtId="0" fontId="2" fillId="0" borderId="0" applyNumberFormat="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3" fillId="0" borderId="0"/>
    <xf numFmtId="0" fontId="3" fillId="0" borderId="0"/>
    <xf numFmtId="9" fontId="4" fillId="0" borderId="0" applyFont="0" applyFill="0" applyBorder="0" applyAlignment="0" applyProtection="0"/>
    <xf numFmtId="169" fontId="4" fillId="0" borderId="0" applyFont="0" applyFill="0" applyBorder="0" applyAlignment="0" applyProtection="0"/>
    <xf numFmtId="0" fontId="5" fillId="0" borderId="0"/>
    <xf numFmtId="0" fontId="6" fillId="0" borderId="0" applyNumberFormat="0" applyFill="0" applyBorder="0" applyAlignment="0" applyProtection="0"/>
  </cellStyleXfs>
  <cellXfs count="217">
    <xf numFmtId="0" fontId="0" fillId="0" borderId="0" xfId="0"/>
    <xf numFmtId="0" fontId="7" fillId="0" borderId="0" xfId="0" applyFont="1"/>
    <xf numFmtId="0" fontId="10" fillId="0" borderId="0" xfId="10" applyFont="1"/>
    <xf numFmtId="0" fontId="7" fillId="0" borderId="1" xfId="0" applyFont="1" applyBorder="1" applyAlignment="1">
      <alignment horizontal="left"/>
    </xf>
    <xf numFmtId="0" fontId="11" fillId="0" borderId="1" xfId="0" applyFont="1" applyBorder="1" applyAlignment="1">
      <alignment horizontal="center" vertical="center"/>
    </xf>
    <xf numFmtId="14" fontId="11" fillId="0" borderId="1" xfId="0" applyNumberFormat="1" applyFont="1" applyBorder="1" applyAlignment="1">
      <alignment horizontal="center" vertical="center"/>
    </xf>
    <xf numFmtId="0" fontId="7" fillId="0" borderId="1" xfId="0" applyFont="1" applyBorder="1" applyAlignment="1">
      <alignment horizontal="justify" vertical="center"/>
    </xf>
    <xf numFmtId="165" fontId="7" fillId="0" borderId="1" xfId="1" applyNumberFormat="1" applyFont="1" applyBorder="1" applyAlignment="1">
      <alignment horizontal="center" vertical="center"/>
    </xf>
    <xf numFmtId="0" fontId="11" fillId="0" borderId="2"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0" xfId="0" applyFont="1" applyBorder="1" applyAlignment="1">
      <alignment vertical="center"/>
    </xf>
    <xf numFmtId="0" fontId="11" fillId="0" borderId="2" xfId="0" applyFont="1" applyBorder="1" applyAlignment="1">
      <alignment horizontal="center" vertical="center"/>
    </xf>
    <xf numFmtId="0" fontId="7" fillId="0" borderId="8" xfId="0" applyFont="1" applyBorder="1" applyAlignment="1">
      <alignment vertical="center"/>
    </xf>
    <xf numFmtId="0" fontId="7" fillId="0" borderId="3" xfId="0" applyFont="1" applyBorder="1" applyAlignment="1">
      <alignment horizontal="center" vertical="center"/>
    </xf>
    <xf numFmtId="165" fontId="7" fillId="0" borderId="3" xfId="1" applyNumberFormat="1" applyFont="1" applyBorder="1" applyAlignment="1">
      <alignment horizontal="center" vertical="center"/>
    </xf>
    <xf numFmtId="41" fontId="7" fillId="0" borderId="3" xfId="1" applyFont="1" applyBorder="1" applyAlignment="1">
      <alignment horizontal="center" vertical="center"/>
    </xf>
    <xf numFmtId="0" fontId="7" fillId="0" borderId="13" xfId="0" applyFont="1" applyBorder="1" applyAlignment="1">
      <alignment vertical="center"/>
    </xf>
    <xf numFmtId="0" fontId="7" fillId="0" borderId="4" xfId="0" applyFont="1" applyBorder="1" applyAlignment="1">
      <alignment horizontal="center" vertical="center"/>
    </xf>
    <xf numFmtId="165" fontId="7" fillId="0" borderId="4" xfId="1" applyNumberFormat="1" applyFont="1" applyBorder="1" applyAlignment="1">
      <alignment horizontal="center" vertical="center"/>
    </xf>
    <xf numFmtId="41" fontId="7" fillId="0" borderId="4" xfId="1" applyFont="1" applyBorder="1" applyAlignment="1">
      <alignment horizontal="center" vertical="center"/>
    </xf>
    <xf numFmtId="0" fontId="11" fillId="0" borderId="3" xfId="0" applyFont="1" applyBorder="1" applyAlignment="1">
      <alignment vertical="center"/>
    </xf>
    <xf numFmtId="0" fontId="7" fillId="0" borderId="2" xfId="0" applyFont="1" applyBorder="1" applyAlignment="1">
      <alignment horizontal="center" vertical="center"/>
    </xf>
    <xf numFmtId="0" fontId="7" fillId="0" borderId="1" xfId="0" applyFont="1" applyBorder="1" applyAlignment="1">
      <alignment vertical="center" wrapText="1"/>
    </xf>
    <xf numFmtId="41" fontId="7" fillId="0" borderId="1" xfId="1" applyFont="1" applyBorder="1" applyAlignment="1">
      <alignment horizontal="center" vertical="center"/>
    </xf>
    <xf numFmtId="0" fontId="7" fillId="0" borderId="3" xfId="0" applyFont="1" applyBorder="1"/>
    <xf numFmtId="0" fontId="11" fillId="0" borderId="0" xfId="0" applyFont="1"/>
    <xf numFmtId="41" fontId="7" fillId="0" borderId="0" xfId="1" applyFont="1"/>
    <xf numFmtId="41" fontId="7" fillId="0" borderId="0" xfId="0" applyNumberFormat="1" applyFont="1"/>
    <xf numFmtId="0" fontId="11" fillId="0" borderId="0" xfId="0" applyFont="1" applyAlignment="1">
      <alignment wrapText="1"/>
    </xf>
    <xf numFmtId="0" fontId="7" fillId="0" borderId="2" xfId="0" applyFont="1" applyBorder="1"/>
    <xf numFmtId="41" fontId="7" fillId="0" borderId="2" xfId="1" applyFont="1" applyBorder="1"/>
    <xf numFmtId="41" fontId="7" fillId="0" borderId="3" xfId="1" applyFont="1" applyBorder="1"/>
    <xf numFmtId="0" fontId="7" fillId="0" borderId="4" xfId="0" applyFont="1" applyBorder="1"/>
    <xf numFmtId="41" fontId="7" fillId="0" borderId="4" xfId="1" applyFont="1" applyBorder="1"/>
    <xf numFmtId="0" fontId="11" fillId="0" borderId="1" xfId="0" applyFont="1" applyBorder="1"/>
    <xf numFmtId="0" fontId="7" fillId="0" borderId="0" xfId="0" applyFont="1" applyAlignment="1"/>
    <xf numFmtId="0" fontId="10" fillId="0" borderId="0" xfId="10" applyFont="1" applyAlignment="1">
      <alignment horizontal="left" vertical="top"/>
    </xf>
    <xf numFmtId="0" fontId="7" fillId="0" borderId="0" xfId="0" applyFont="1" applyAlignment="1">
      <alignment wrapText="1"/>
    </xf>
    <xf numFmtId="0" fontId="7" fillId="0" borderId="0" xfId="0" applyFont="1" applyAlignment="1">
      <alignment vertical="top"/>
    </xf>
    <xf numFmtId="165" fontId="7" fillId="0" borderId="2" xfId="1" applyNumberFormat="1" applyFont="1" applyBorder="1" applyAlignment="1">
      <alignment horizontal="center" vertical="center"/>
    </xf>
    <xf numFmtId="41" fontId="7" fillId="0" borderId="2" xfId="1" applyFont="1" applyBorder="1" applyAlignment="1">
      <alignment horizontal="center" vertical="center"/>
    </xf>
    <xf numFmtId="0" fontId="7" fillId="0" borderId="4" xfId="0" applyFont="1" applyBorder="1" applyAlignment="1">
      <alignment vertical="center"/>
    </xf>
    <xf numFmtId="0" fontId="7" fillId="0" borderId="0" xfId="0" applyFont="1" applyAlignment="1">
      <alignment horizontal="left" wrapText="1"/>
    </xf>
    <xf numFmtId="165" fontId="11" fillId="0" borderId="1" xfId="1" applyNumberFormat="1" applyFont="1" applyBorder="1" applyAlignment="1">
      <alignment horizontal="center" vertical="center"/>
    </xf>
    <xf numFmtId="164" fontId="7" fillId="0" borderId="2" xfId="1" applyNumberFormat="1" applyFont="1" applyBorder="1" applyAlignment="1">
      <alignment horizontal="center" vertical="center"/>
    </xf>
    <xf numFmtId="164" fontId="7" fillId="0" borderId="3" xfId="1" applyNumberFormat="1" applyFont="1" applyBorder="1" applyAlignment="1">
      <alignment horizontal="center" vertical="center"/>
    </xf>
    <xf numFmtId="164" fontId="7" fillId="0" borderId="4" xfId="1" applyNumberFormat="1" applyFont="1" applyBorder="1" applyAlignment="1">
      <alignment horizontal="center" vertical="center"/>
    </xf>
    <xf numFmtId="165" fontId="7" fillId="0" borderId="2" xfId="1" applyNumberFormat="1" applyFont="1" applyBorder="1"/>
    <xf numFmtId="165" fontId="7" fillId="0" borderId="3" xfId="1" applyNumberFormat="1" applyFont="1" applyBorder="1"/>
    <xf numFmtId="0" fontId="7" fillId="0" borderId="1" xfId="0" applyFont="1" applyBorder="1"/>
    <xf numFmtId="165" fontId="7" fillId="0" borderId="1" xfId="1" applyNumberFormat="1" applyFont="1" applyBorder="1"/>
    <xf numFmtId="0" fontId="7" fillId="0" borderId="1" xfId="0" applyFont="1" applyBorder="1" applyAlignment="1">
      <alignment horizontal="left" vertical="center"/>
    </xf>
    <xf numFmtId="165" fontId="7" fillId="0" borderId="0" xfId="1" applyNumberFormat="1" applyFont="1"/>
    <xf numFmtId="43" fontId="7" fillId="0" borderId="0" xfId="0" applyNumberFormat="1" applyFont="1"/>
    <xf numFmtId="165" fontId="11" fillId="0" borderId="1" xfId="1" applyNumberFormat="1" applyFont="1" applyBorder="1"/>
    <xf numFmtId="0" fontId="17" fillId="0" borderId="8" xfId="0" applyFont="1" applyBorder="1"/>
    <xf numFmtId="165" fontId="11" fillId="0" borderId="2" xfId="1" applyNumberFormat="1" applyFont="1" applyBorder="1"/>
    <xf numFmtId="165" fontId="11" fillId="0" borderId="3" xfId="1" applyNumberFormat="1" applyFont="1" applyBorder="1"/>
    <xf numFmtId="0" fontId="7" fillId="0" borderId="8" xfId="0" applyFont="1" applyBorder="1"/>
    <xf numFmtId="0" fontId="11" fillId="0" borderId="8" xfId="0" applyFont="1" applyBorder="1"/>
    <xf numFmtId="165" fontId="7" fillId="0" borderId="4" xfId="1" applyNumberFormat="1" applyFont="1" applyBorder="1"/>
    <xf numFmtId="0" fontId="11" fillId="0" borderId="1" xfId="0" applyFont="1" applyBorder="1" applyAlignment="1">
      <alignment horizontal="left" vertical="center" wrapText="1"/>
    </xf>
    <xf numFmtId="165" fontId="11" fillId="0" borderId="1" xfId="1" applyNumberFormat="1" applyFont="1" applyBorder="1" applyAlignment="1">
      <alignment horizontal="center" vertical="center" wrapText="1"/>
    </xf>
    <xf numFmtId="0" fontId="11" fillId="0" borderId="0" xfId="0" applyFont="1" applyAlignment="1">
      <alignment horizontal="left" vertical="center" wrapText="1"/>
    </xf>
    <xf numFmtId="0" fontId="11" fillId="0" borderId="1" xfId="0" applyFont="1" applyBorder="1" applyAlignment="1">
      <alignment horizontal="left" wrapText="1"/>
    </xf>
    <xf numFmtId="0" fontId="11" fillId="0" borderId="0" xfId="0" applyFont="1" applyAlignment="1">
      <alignment horizontal="left" wrapText="1"/>
    </xf>
    <xf numFmtId="165" fontId="7" fillId="0" borderId="9" xfId="1" applyNumberFormat="1" applyFont="1" applyBorder="1" applyAlignment="1">
      <alignment horizontal="center"/>
    </xf>
    <xf numFmtId="165" fontId="11" fillId="0" borderId="1" xfId="1" applyNumberFormat="1" applyFont="1" applyBorder="1" applyAlignment="1">
      <alignment horizontal="center"/>
    </xf>
    <xf numFmtId="165" fontId="7" fillId="0" borderId="0" xfId="0" applyNumberFormat="1" applyFont="1"/>
    <xf numFmtId="0" fontId="11" fillId="0" borderId="1" xfId="0" applyFont="1" applyBorder="1" applyAlignment="1">
      <alignment horizontal="center"/>
    </xf>
    <xf numFmtId="0" fontId="11" fillId="0" borderId="2" xfId="0" applyFont="1" applyBorder="1"/>
    <xf numFmtId="0" fontId="11" fillId="0" borderId="4" xfId="0" applyFont="1" applyBorder="1"/>
    <xf numFmtId="165" fontId="11" fillId="0" borderId="4" xfId="1" applyNumberFormat="1" applyFont="1" applyBorder="1"/>
    <xf numFmtId="14" fontId="11" fillId="0" borderId="1" xfId="0" applyNumberFormat="1" applyFont="1" applyBorder="1" applyAlignment="1">
      <alignment horizontal="center"/>
    </xf>
    <xf numFmtId="0" fontId="11" fillId="0" borderId="5" xfId="0" applyFont="1" applyBorder="1"/>
    <xf numFmtId="165" fontId="11" fillId="0" borderId="6" xfId="1" applyNumberFormat="1" applyFont="1" applyBorder="1"/>
    <xf numFmtId="165" fontId="11" fillId="0" borderId="7" xfId="1" applyNumberFormat="1" applyFont="1" applyBorder="1"/>
    <xf numFmtId="0" fontId="19" fillId="2" borderId="1" xfId="0" applyFont="1" applyFill="1" applyBorder="1" applyAlignment="1">
      <alignment horizontal="center" vertical="center"/>
    </xf>
    <xf numFmtId="14" fontId="19" fillId="2" borderId="1" xfId="0" applyNumberFormat="1" applyFont="1" applyFill="1" applyBorder="1" applyAlignment="1">
      <alignment horizontal="center" vertical="center"/>
    </xf>
    <xf numFmtId="14" fontId="19" fillId="2" borderId="0" xfId="0" applyNumberFormat="1" applyFont="1" applyFill="1" applyAlignment="1">
      <alignment horizontal="center" vertical="center"/>
    </xf>
    <xf numFmtId="0" fontId="20" fillId="2" borderId="3" xfId="0" applyFont="1" applyFill="1" applyBorder="1" applyAlignment="1">
      <alignment vertical="center"/>
    </xf>
    <xf numFmtId="165" fontId="20" fillId="0" borderId="3" xfId="1" applyNumberFormat="1" applyFont="1" applyBorder="1" applyAlignment="1">
      <alignment horizontal="center" vertical="center"/>
    </xf>
    <xf numFmtId="165" fontId="20" fillId="2" borderId="3" xfId="1" applyNumberFormat="1" applyFont="1" applyFill="1" applyBorder="1" applyAlignment="1">
      <alignment horizontal="center" vertical="center"/>
    </xf>
    <xf numFmtId="41" fontId="20" fillId="2" borderId="0" xfId="1" applyFont="1" applyFill="1" applyAlignment="1">
      <alignment horizontal="center" vertical="center"/>
    </xf>
    <xf numFmtId="41" fontId="20" fillId="2" borderId="8" xfId="1" applyFont="1" applyFill="1" applyBorder="1" applyAlignment="1">
      <alignment horizontal="center" vertical="center"/>
    </xf>
    <xf numFmtId="165" fontId="20" fillId="2" borderId="4" xfId="1" applyNumberFormat="1" applyFont="1" applyFill="1" applyBorder="1" applyAlignment="1">
      <alignment horizontal="center" vertical="center"/>
    </xf>
    <xf numFmtId="0" fontId="19" fillId="2" borderId="4" xfId="0" applyFont="1" applyFill="1" applyBorder="1" applyAlignment="1">
      <alignment vertical="center"/>
    </xf>
    <xf numFmtId="165" fontId="19" fillId="2" borderId="1" xfId="1" applyNumberFormat="1" applyFont="1" applyFill="1" applyBorder="1" applyAlignment="1">
      <alignment horizontal="center" vertical="center"/>
    </xf>
    <xf numFmtId="41" fontId="19" fillId="2" borderId="0" xfId="1" applyFont="1" applyFill="1" applyAlignment="1">
      <alignment horizontal="center" vertical="center"/>
    </xf>
    <xf numFmtId="0" fontId="19" fillId="2" borderId="1" xfId="0" applyFont="1" applyFill="1" applyBorder="1" applyAlignment="1">
      <alignment vertical="center"/>
    </xf>
    <xf numFmtId="0" fontId="20" fillId="2" borderId="2" xfId="0" applyFont="1" applyFill="1" applyBorder="1" applyAlignment="1">
      <alignment vertical="center"/>
    </xf>
    <xf numFmtId="165" fontId="20" fillId="2" borderId="2" xfId="1" applyNumberFormat="1" applyFont="1" applyFill="1" applyBorder="1" applyAlignment="1">
      <alignment horizontal="center" vertical="center"/>
    </xf>
    <xf numFmtId="0" fontId="20" fillId="2" borderId="3" xfId="0" applyFont="1" applyFill="1" applyBorder="1" applyAlignment="1">
      <alignment horizontal="left" vertical="center"/>
    </xf>
    <xf numFmtId="164" fontId="19" fillId="2" borderId="1" xfId="1" applyNumberFormat="1" applyFont="1" applyFill="1" applyBorder="1" applyAlignment="1">
      <alignment horizontal="center" vertical="center"/>
    </xf>
    <xf numFmtId="164" fontId="19" fillId="2" borderId="0" xfId="1" applyNumberFormat="1" applyFont="1" applyFill="1" applyAlignment="1">
      <alignment horizontal="center" vertical="center"/>
    </xf>
    <xf numFmtId="164" fontId="19" fillId="0" borderId="1" xfId="1" applyNumberFormat="1" applyFont="1" applyBorder="1" applyAlignment="1">
      <alignment horizontal="center" vertical="center"/>
    </xf>
    <xf numFmtId="3" fontId="21" fillId="0" borderId="0" xfId="0" applyNumberFormat="1" applyFont="1" applyAlignment="1">
      <alignment vertical="top"/>
    </xf>
    <xf numFmtId="164" fontId="7" fillId="0" borderId="0" xfId="1" applyNumberFormat="1" applyFont="1"/>
    <xf numFmtId="166" fontId="7" fillId="0" borderId="0" xfId="0" applyNumberFormat="1" applyFont="1"/>
    <xf numFmtId="49" fontId="7" fillId="0" borderId="0" xfId="0" applyNumberFormat="1" applyFont="1" applyAlignment="1">
      <alignment horizontal="center" vertical="center"/>
    </xf>
    <xf numFmtId="0" fontId="11" fillId="3" borderId="0" xfId="0" applyFont="1" applyFill="1"/>
    <xf numFmtId="0" fontId="13" fillId="0" borderId="0" xfId="2" applyFont="1" applyAlignment="1">
      <alignment horizontal="left" vertical="top"/>
    </xf>
    <xf numFmtId="0" fontId="13" fillId="0" borderId="0" xfId="2" applyFont="1"/>
    <xf numFmtId="0" fontId="13" fillId="0" borderId="0" xfId="0" applyFont="1"/>
    <xf numFmtId="0" fontId="13" fillId="0" borderId="0" xfId="0" applyFont="1" applyAlignment="1">
      <alignment horizontal="center" vertical="center" wrapText="1"/>
    </xf>
    <xf numFmtId="0" fontId="22" fillId="0" borderId="1" xfId="2" applyFont="1" applyBorder="1" applyAlignment="1">
      <alignment horizontal="center" vertical="center" wrapText="1"/>
    </xf>
    <xf numFmtId="0" fontId="15" fillId="0" borderId="10" xfId="0" applyFont="1" applyBorder="1" applyAlignment="1">
      <alignment horizontal="center" vertical="top"/>
    </xf>
    <xf numFmtId="0" fontId="15" fillId="0" borderId="11" xfId="0" applyFont="1" applyBorder="1" applyAlignment="1">
      <alignment vertical="top"/>
    </xf>
    <xf numFmtId="0" fontId="15" fillId="0" borderId="11" xfId="0" applyFont="1" applyBorder="1" applyAlignment="1">
      <alignment horizontal="center" vertical="top"/>
    </xf>
    <xf numFmtId="168" fontId="15" fillId="0" borderId="11" xfId="0" applyNumberFormat="1" applyFont="1" applyBorder="1" applyAlignment="1">
      <alignment horizontal="center" vertical="top"/>
    </xf>
    <xf numFmtId="0" fontId="15" fillId="0" borderId="11" xfId="0" applyFont="1" applyBorder="1" applyAlignment="1">
      <alignment horizontal="left" vertical="top"/>
    </xf>
    <xf numFmtId="0" fontId="15" fillId="0" borderId="12" xfId="0" applyFont="1" applyBorder="1" applyAlignment="1">
      <alignment horizontal="left" vertical="top"/>
    </xf>
    <xf numFmtId="0" fontId="15" fillId="0" borderId="8" xfId="0" applyFont="1" applyBorder="1" applyAlignment="1">
      <alignment horizontal="center" vertical="top"/>
    </xf>
    <xf numFmtId="0" fontId="15" fillId="0" borderId="0" xfId="0" applyFont="1" applyAlignment="1">
      <alignment vertical="top"/>
    </xf>
    <xf numFmtId="0" fontId="15" fillId="0" borderId="0" xfId="0" applyFont="1" applyAlignment="1">
      <alignment horizontal="center" vertical="top"/>
    </xf>
    <xf numFmtId="168" fontId="15" fillId="0" borderId="0" xfId="0" applyNumberFormat="1" applyFont="1" applyAlignment="1">
      <alignment horizontal="center" vertical="top"/>
    </xf>
    <xf numFmtId="0" fontId="15" fillId="0" borderId="0" xfId="0" applyFont="1" applyAlignment="1">
      <alignment horizontal="left" vertical="top"/>
    </xf>
    <xf numFmtId="0" fontId="15" fillId="0" borderId="9" xfId="0" applyFont="1" applyBorder="1" applyAlignment="1">
      <alignment horizontal="left" vertical="top"/>
    </xf>
    <xf numFmtId="0" fontId="14" fillId="0" borderId="8" xfId="0" applyFont="1" applyBorder="1" applyAlignment="1">
      <alignment vertical="top"/>
    </xf>
    <xf numFmtId="0" fontId="14" fillId="0" borderId="0" xfId="0" applyFont="1" applyAlignment="1">
      <alignment vertical="top"/>
    </xf>
    <xf numFmtId="0" fontId="15" fillId="0" borderId="10" xfId="0" applyFont="1" applyBorder="1" applyAlignment="1">
      <alignment horizontal="left" vertical="top"/>
    </xf>
    <xf numFmtId="0" fontId="14" fillId="0" borderId="11" xfId="0" applyFont="1" applyBorder="1" applyAlignment="1">
      <alignment vertical="top"/>
    </xf>
    <xf numFmtId="0" fontId="15" fillId="0" borderId="8" xfId="0" applyFont="1" applyBorder="1" applyAlignment="1">
      <alignment horizontal="left" vertical="top"/>
    </xf>
    <xf numFmtId="0" fontId="15" fillId="0" borderId="13" xfId="0" applyFont="1" applyBorder="1" applyAlignment="1">
      <alignment horizontal="left" vertical="top"/>
    </xf>
    <xf numFmtId="0" fontId="15" fillId="0" borderId="14" xfId="0" applyFont="1" applyBorder="1" applyAlignment="1">
      <alignment horizontal="left" vertical="top"/>
    </xf>
    <xf numFmtId="0" fontId="16" fillId="0" borderId="14" xfId="0" applyFont="1" applyBorder="1" applyAlignment="1">
      <alignment vertical="top"/>
    </xf>
    <xf numFmtId="0" fontId="23" fillId="0" borderId="14" xfId="0" applyFont="1" applyBorder="1" applyAlignment="1">
      <alignment horizontal="left" vertical="top"/>
    </xf>
    <xf numFmtId="0" fontId="15" fillId="0" borderId="15" xfId="0" applyFont="1" applyBorder="1" applyAlignment="1">
      <alignment horizontal="left" vertical="top"/>
    </xf>
    <xf numFmtId="171" fontId="15" fillId="0" borderId="11" xfId="0" applyNumberFormat="1" applyFont="1" applyBorder="1" applyAlignment="1">
      <alignment horizontal="center" vertical="top"/>
    </xf>
    <xf numFmtId="171" fontId="15" fillId="0" borderId="0" xfId="0" applyNumberFormat="1" applyFont="1" applyAlignment="1">
      <alignment horizontal="center" vertical="top"/>
    </xf>
    <xf numFmtId="171" fontId="14" fillId="0" borderId="9" xfId="0" applyNumberFormat="1" applyFont="1" applyBorder="1" applyAlignment="1">
      <alignment horizontal="center" vertical="top"/>
    </xf>
    <xf numFmtId="0" fontId="13" fillId="0" borderId="9" xfId="0" applyFont="1" applyBorder="1"/>
    <xf numFmtId="167" fontId="16" fillId="0" borderId="14" xfId="0" applyNumberFormat="1" applyFont="1" applyBorder="1" applyAlignment="1">
      <alignment vertical="top"/>
    </xf>
    <xf numFmtId="4" fontId="15" fillId="0" borderId="11" xfId="0" applyNumberFormat="1" applyFont="1" applyBorder="1" applyAlignment="1">
      <alignment horizontal="right" vertical="top"/>
    </xf>
    <xf numFmtId="4" fontId="15" fillId="0" borderId="11" xfId="0" applyNumberFormat="1" applyFont="1" applyBorder="1" applyAlignment="1">
      <alignment vertical="top"/>
    </xf>
    <xf numFmtId="170" fontId="15" fillId="0" borderId="11" xfId="0" applyNumberFormat="1" applyFont="1" applyBorder="1" applyAlignment="1">
      <alignment horizontal="center" vertical="top"/>
    </xf>
    <xf numFmtId="170" fontId="15" fillId="0" borderId="11" xfId="1" applyNumberFormat="1" applyFont="1" applyBorder="1" applyAlignment="1" applyProtection="1">
      <alignment vertical="top"/>
    </xf>
    <xf numFmtId="2" fontId="15" fillId="0" borderId="12" xfId="0" applyNumberFormat="1" applyFont="1" applyBorder="1" applyAlignment="1">
      <alignment horizontal="left" vertical="top"/>
    </xf>
    <xf numFmtId="4" fontId="15" fillId="0" borderId="0" xfId="0" applyNumberFormat="1" applyFont="1" applyAlignment="1">
      <alignment horizontal="right" vertical="top"/>
    </xf>
    <xf numFmtId="4" fontId="15" fillId="0" borderId="0" xfId="0" applyNumberFormat="1" applyFont="1" applyAlignment="1">
      <alignment vertical="top"/>
    </xf>
    <xf numFmtId="170" fontId="15" fillId="0" borderId="0" xfId="0" applyNumberFormat="1" applyFont="1" applyAlignment="1">
      <alignment horizontal="center" vertical="top"/>
    </xf>
    <xf numFmtId="170" fontId="15" fillId="0" borderId="0" xfId="1" applyNumberFormat="1" applyFont="1" applyBorder="1" applyAlignment="1" applyProtection="1">
      <alignment vertical="top"/>
    </xf>
    <xf numFmtId="2" fontId="15" fillId="0" borderId="9" xfId="0" applyNumberFormat="1" applyFont="1" applyBorder="1" applyAlignment="1">
      <alignment horizontal="left" vertical="top"/>
    </xf>
    <xf numFmtId="4" fontId="14" fillId="0" borderId="0" xfId="0" applyNumberFormat="1" applyFont="1" applyAlignment="1">
      <alignment horizontal="right" vertical="top"/>
    </xf>
    <xf numFmtId="4" fontId="14" fillId="0" borderId="0" xfId="0" applyNumberFormat="1" applyFont="1" applyAlignment="1">
      <alignment vertical="top"/>
    </xf>
    <xf numFmtId="170" fontId="15" fillId="0" borderId="0" xfId="0" applyNumberFormat="1" applyFont="1" applyAlignment="1">
      <alignment horizontal="left" vertical="top"/>
    </xf>
    <xf numFmtId="170" fontId="14" fillId="0" borderId="0" xfId="1" applyNumberFormat="1" applyFont="1" applyBorder="1" applyAlignment="1" applyProtection="1">
      <alignment vertical="top"/>
    </xf>
    <xf numFmtId="2" fontId="14" fillId="0" borderId="9" xfId="0" applyNumberFormat="1" applyFont="1" applyBorder="1" applyAlignment="1">
      <alignment horizontal="center" vertical="top"/>
    </xf>
    <xf numFmtId="4" fontId="14" fillId="0" borderId="11" xfId="0" applyNumberFormat="1" applyFont="1" applyBorder="1" applyAlignment="1">
      <alignment horizontal="right" vertical="top"/>
    </xf>
    <xf numFmtId="0" fontId="14" fillId="0" borderId="11" xfId="0" applyFont="1" applyBorder="1" applyAlignment="1">
      <alignment horizontal="right" vertical="top"/>
    </xf>
    <xf numFmtId="0" fontId="15" fillId="0" borderId="11" xfId="0" applyFont="1" applyBorder="1" applyAlignment="1">
      <alignment horizontal="right" vertical="top"/>
    </xf>
    <xf numFmtId="170" fontId="14" fillId="0" borderId="11" xfId="1" applyNumberFormat="1" applyFont="1" applyBorder="1" applyAlignment="1" applyProtection="1">
      <alignment vertical="top"/>
    </xf>
    <xf numFmtId="0" fontId="14" fillId="0" borderId="0" xfId="0" applyFont="1" applyAlignment="1">
      <alignment horizontal="right" vertical="top"/>
    </xf>
    <xf numFmtId="0" fontId="15" fillId="0" borderId="0" xfId="0" applyFont="1" applyAlignment="1">
      <alignment horizontal="right" vertical="top"/>
    </xf>
    <xf numFmtId="4" fontId="16" fillId="0" borderId="14" xfId="0" applyNumberFormat="1" applyFont="1" applyBorder="1" applyAlignment="1">
      <alignment horizontal="right" vertical="top"/>
    </xf>
    <xf numFmtId="0" fontId="23" fillId="0" borderId="14" xfId="0" applyFont="1" applyBorder="1" applyAlignment="1">
      <alignment horizontal="right" vertical="top"/>
    </xf>
    <xf numFmtId="171" fontId="15" fillId="0" borderId="11" xfId="0" applyNumberFormat="1" applyFont="1" applyBorder="1" applyAlignment="1">
      <alignment vertical="top"/>
    </xf>
    <xf numFmtId="171" fontId="15" fillId="0" borderId="0" xfId="0" applyNumberFormat="1" applyFont="1" applyAlignment="1">
      <alignment vertical="top"/>
    </xf>
    <xf numFmtId="171" fontId="14" fillId="0" borderId="0" xfId="0" applyNumberFormat="1" applyFont="1" applyAlignment="1">
      <alignment vertical="top"/>
    </xf>
    <xf numFmtId="0" fontId="14" fillId="0" borderId="13" xfId="0" applyFont="1" applyBorder="1" applyAlignment="1">
      <alignment vertical="top"/>
    </xf>
    <xf numFmtId="0" fontId="14" fillId="0" borderId="14" xfId="0" applyFont="1" applyBorder="1" applyAlignment="1">
      <alignment vertical="top"/>
    </xf>
    <xf numFmtId="4" fontId="14" fillId="0" borderId="14" xfId="0" applyNumberFormat="1" applyFont="1" applyBorder="1" applyAlignment="1">
      <alignment horizontal="right" vertical="top"/>
    </xf>
    <xf numFmtId="4" fontId="14" fillId="0" borderId="14" xfId="0" applyNumberFormat="1" applyFont="1" applyBorder="1" applyAlignment="1">
      <alignment vertical="top"/>
    </xf>
    <xf numFmtId="171" fontId="14" fillId="0" borderId="14" xfId="0" applyNumberFormat="1" applyFont="1" applyBorder="1" applyAlignment="1">
      <alignment vertical="top"/>
    </xf>
    <xf numFmtId="171" fontId="14" fillId="0" borderId="15" xfId="0" applyNumberFormat="1" applyFont="1" applyBorder="1" applyAlignment="1">
      <alignment horizontal="center" vertical="top"/>
    </xf>
    <xf numFmtId="171" fontId="14" fillId="0" borderId="11" xfId="0" applyNumberFormat="1" applyFont="1" applyBorder="1" applyAlignment="1">
      <alignment vertical="top"/>
    </xf>
    <xf numFmtId="9" fontId="14" fillId="0" borderId="14" xfId="4" applyFont="1" applyBorder="1" applyAlignment="1">
      <alignment vertical="top"/>
    </xf>
    <xf numFmtId="167" fontId="14" fillId="0" borderId="14" xfId="0" applyNumberFormat="1" applyFont="1" applyBorder="1" applyAlignment="1">
      <alignment vertical="top"/>
    </xf>
    <xf numFmtId="49" fontId="7" fillId="3" borderId="0" xfId="0" applyNumberFormat="1" applyFont="1" applyFill="1" applyAlignment="1">
      <alignment horizontal="center" vertical="center"/>
    </xf>
    <xf numFmtId="0" fontId="10" fillId="2" borderId="4" xfId="10" applyFont="1" applyFill="1" applyBorder="1" applyAlignment="1">
      <alignment vertical="center"/>
    </xf>
    <xf numFmtId="165" fontId="19" fillId="0" borderId="1" xfId="1" applyNumberFormat="1" applyFont="1" applyFill="1" applyBorder="1" applyAlignment="1">
      <alignment horizontal="center" vertical="center"/>
    </xf>
    <xf numFmtId="165" fontId="7" fillId="0" borderId="3" xfId="1" applyNumberFormat="1" applyFont="1" applyFill="1" applyBorder="1"/>
    <xf numFmtId="165" fontId="7" fillId="0" borderId="1" xfId="1" applyNumberFormat="1" applyFont="1" applyFill="1" applyBorder="1" applyAlignment="1">
      <alignment horizontal="center" vertical="center"/>
    </xf>
    <xf numFmtId="165" fontId="7" fillId="0" borderId="4" xfId="1" applyNumberFormat="1" applyFont="1" applyFill="1" applyBorder="1" applyAlignment="1">
      <alignment horizontal="center" vertical="center"/>
    </xf>
    <xf numFmtId="0" fontId="7" fillId="3" borderId="10" xfId="0" applyFont="1" applyFill="1" applyBorder="1" applyAlignment="1">
      <alignment horizontal="center" vertical="center" wrapText="1"/>
    </xf>
    <xf numFmtId="0" fontId="7" fillId="3" borderId="11" xfId="0" applyFont="1" applyFill="1" applyBorder="1" applyAlignment="1">
      <alignment horizontal="center" vertical="center"/>
    </xf>
    <xf numFmtId="0" fontId="7" fillId="3" borderId="12"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13" xfId="0" applyFont="1" applyFill="1" applyBorder="1" applyAlignment="1">
      <alignment horizontal="center" vertical="center"/>
    </xf>
    <xf numFmtId="0" fontId="7" fillId="3" borderId="14" xfId="0" applyFont="1" applyFill="1" applyBorder="1" applyAlignment="1">
      <alignment horizontal="center" vertical="center"/>
    </xf>
    <xf numFmtId="0" fontId="7" fillId="3" borderId="15" xfId="0" applyFont="1" applyFill="1" applyBorder="1" applyAlignment="1">
      <alignment horizontal="center" vertical="center"/>
    </xf>
    <xf numFmtId="0" fontId="11" fillId="3" borderId="0" xfId="0" applyFont="1" applyFill="1" applyAlignment="1">
      <alignment horizontal="center"/>
    </xf>
    <xf numFmtId="0" fontId="18" fillId="0" borderId="0" xfId="0" applyFont="1" applyAlignment="1">
      <alignment horizontal="left"/>
    </xf>
    <xf numFmtId="0" fontId="7" fillId="0" borderId="0" xfId="0" applyFont="1" applyAlignment="1">
      <alignment horizontal="center"/>
    </xf>
    <xf numFmtId="0" fontId="17" fillId="0" borderId="0" xfId="0" applyFont="1" applyAlignment="1">
      <alignment horizontal="center"/>
    </xf>
    <xf numFmtId="0" fontId="11" fillId="0" borderId="0" xfId="0" applyFont="1" applyAlignment="1">
      <alignment horizontal="center"/>
    </xf>
    <xf numFmtId="0" fontId="11" fillId="0" borderId="2" xfId="0" applyFont="1" applyBorder="1" applyAlignment="1">
      <alignment horizontal="left" wrapText="1"/>
    </xf>
    <xf numFmtId="0" fontId="11" fillId="0" borderId="4" xfId="0" applyFont="1" applyBorder="1" applyAlignment="1">
      <alignment horizontal="left" wrapText="1"/>
    </xf>
    <xf numFmtId="165" fontId="11" fillId="0" borderId="2" xfId="1" applyNumberFormat="1" applyFont="1" applyBorder="1" applyAlignment="1">
      <alignment horizontal="center"/>
    </xf>
    <xf numFmtId="165" fontId="11" fillId="0" borderId="4" xfId="1" applyNumberFormat="1" applyFont="1" applyBorder="1" applyAlignment="1">
      <alignment horizontal="center"/>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7" fillId="0" borderId="0" xfId="0" applyFont="1" applyAlignment="1">
      <alignment horizontal="left" vertical="top" wrapText="1"/>
    </xf>
    <xf numFmtId="0" fontId="7" fillId="0" borderId="0" xfId="0" applyFont="1" applyAlignment="1">
      <alignment horizontal="left" wrapText="1"/>
    </xf>
    <xf numFmtId="0" fontId="11" fillId="0" borderId="0" xfId="0" applyFont="1" applyAlignment="1">
      <alignment horizontal="left" wrapText="1"/>
    </xf>
    <xf numFmtId="0" fontId="11" fillId="0" borderId="10" xfId="0" applyFont="1" applyBorder="1" applyAlignment="1">
      <alignment horizontal="left"/>
    </xf>
    <xf numFmtId="0" fontId="11" fillId="0" borderId="6" xfId="0" applyFont="1" applyBorder="1" applyAlignment="1">
      <alignment horizontal="left"/>
    </xf>
    <xf numFmtId="0" fontId="11" fillId="0" borderId="7" xfId="0" applyFont="1" applyBorder="1" applyAlignment="1">
      <alignment horizontal="left"/>
    </xf>
    <xf numFmtId="0" fontId="11" fillId="0" borderId="0" xfId="0" applyFont="1" applyAlignment="1">
      <alignment horizontal="left"/>
    </xf>
    <xf numFmtId="0" fontId="7" fillId="0" borderId="10" xfId="0" applyFont="1" applyBorder="1" applyAlignment="1">
      <alignment horizontal="left" vertical="center"/>
    </xf>
    <xf numFmtId="0" fontId="7" fillId="0" borderId="12" xfId="0" applyFont="1" applyBorder="1" applyAlignment="1">
      <alignment horizontal="left" vertical="center"/>
    </xf>
    <xf numFmtId="0" fontId="7" fillId="0" borderId="13" xfId="0" applyFont="1" applyBorder="1" applyAlignment="1">
      <alignment horizontal="left" vertical="center"/>
    </xf>
    <xf numFmtId="0" fontId="7" fillId="0" borderId="15" xfId="0" applyFont="1" applyBorder="1" applyAlignment="1">
      <alignment horizontal="left"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1" fillId="0" borderId="3"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7" xfId="0" applyFont="1" applyBorder="1" applyAlignment="1">
      <alignment horizontal="center" vertical="center" wrapText="1"/>
    </xf>
    <xf numFmtId="0" fontId="17" fillId="0" borderId="0" xfId="0" applyFont="1" applyAlignment="1">
      <alignment horizontal="center" wrapText="1"/>
    </xf>
    <xf numFmtId="0" fontId="7" fillId="0" borderId="0" xfId="0" applyFont="1" applyAlignment="1">
      <alignment horizontal="left" vertical="center" wrapText="1"/>
    </xf>
    <xf numFmtId="0" fontId="11" fillId="0" borderId="0" xfId="0" applyFont="1" applyAlignment="1">
      <alignment horizontal="left" vertical="center" wrapText="1"/>
    </xf>
    <xf numFmtId="0" fontId="22" fillId="0" borderId="5" xfId="2" applyFont="1" applyBorder="1" applyAlignment="1">
      <alignment horizontal="center" vertical="top"/>
    </xf>
    <xf numFmtId="0" fontId="22" fillId="0" borderId="6" xfId="2" applyFont="1" applyBorder="1" applyAlignment="1">
      <alignment horizontal="center" vertical="top"/>
    </xf>
    <xf numFmtId="0" fontId="22" fillId="0" borderId="7" xfId="2" applyFont="1" applyBorder="1" applyAlignment="1">
      <alignment horizontal="center" vertical="top"/>
    </xf>
    <xf numFmtId="14" fontId="22" fillId="0" borderId="5" xfId="2" applyNumberFormat="1" applyFont="1" applyBorder="1" applyAlignment="1">
      <alignment horizontal="center" vertical="top"/>
    </xf>
  </cellXfs>
  <cellStyles count="11">
    <cellStyle name="Hipervínculo" xfId="10" builtinId="8"/>
    <cellStyle name="Millares [0]" xfId="1" builtinId="6"/>
    <cellStyle name="Millares [0] 2" xfId="3" xr:uid="{CA1E6C81-B413-441C-A440-8F99D266C71F}"/>
    <cellStyle name="Millares 2" xfId="8" xr:uid="{C7B6F4A7-0D07-4EBA-9738-8E1BDD7BAD6E}"/>
    <cellStyle name="Normal" xfId="0" builtinId="0"/>
    <cellStyle name="Normal 10" xfId="9" xr:uid="{FCE95D7B-5E7A-4FBC-9DA3-FA7A6391054A}"/>
    <cellStyle name="Normal 11" xfId="5" xr:uid="{6DEE41A6-C6CF-4935-8FD5-9AB6E42DDEBF}"/>
    <cellStyle name="Normal 2" xfId="2" xr:uid="{90BE483F-5CEF-4F2F-9D04-D05D94E5D190}"/>
    <cellStyle name="Normal 3" xfId="6" xr:uid="{AF09A1A4-806C-4584-9E84-33D92D8761AE}"/>
    <cellStyle name="Porcentaje" xfId="4" builtinId="5"/>
    <cellStyle name="Porcentaje 2" xfId="7" xr:uid="{62D33D5D-FE28-4C50-BE35-AAEFD4A4F6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68FEE-0EC3-44A8-B0C3-9B88118B4F8C}">
  <dimension ref="B2:F24"/>
  <sheetViews>
    <sheetView showGridLines="0" topLeftCell="A10" workbookViewId="0">
      <selection activeCell="B2" sqref="B2:F24"/>
    </sheetView>
  </sheetViews>
  <sheetFormatPr baseColWidth="10" defaultRowHeight="15" x14ac:dyDescent="0.25"/>
  <cols>
    <col min="1" max="1" width="3.5703125" style="1" customWidth="1"/>
    <col min="2" max="2" width="34.28515625" style="1" customWidth="1"/>
    <col min="3" max="6" width="19.28515625" style="1" customWidth="1"/>
    <col min="7" max="7" width="3.5703125" style="1" customWidth="1"/>
    <col min="8" max="16384" width="11.42578125" style="1"/>
  </cols>
  <sheetData>
    <row r="2" spans="2:6" x14ac:dyDescent="0.25">
      <c r="B2" s="174" t="s">
        <v>209</v>
      </c>
      <c r="C2" s="175"/>
      <c r="D2" s="175"/>
      <c r="E2" s="175"/>
      <c r="F2" s="176"/>
    </row>
    <row r="3" spans="2:6" x14ac:dyDescent="0.25">
      <c r="B3" s="177"/>
      <c r="C3" s="178"/>
      <c r="D3" s="178"/>
      <c r="E3" s="178"/>
      <c r="F3" s="179"/>
    </row>
    <row r="4" spans="2:6" x14ac:dyDescent="0.25">
      <c r="B4" s="177"/>
      <c r="C4" s="178"/>
      <c r="D4" s="178"/>
      <c r="E4" s="178"/>
      <c r="F4" s="179"/>
    </row>
    <row r="5" spans="2:6" x14ac:dyDescent="0.25">
      <c r="B5" s="177"/>
      <c r="C5" s="178"/>
      <c r="D5" s="178"/>
      <c r="E5" s="178"/>
      <c r="F5" s="179"/>
    </row>
    <row r="6" spans="2:6" x14ac:dyDescent="0.25">
      <c r="B6" s="177"/>
      <c r="C6" s="178"/>
      <c r="D6" s="178"/>
      <c r="E6" s="178"/>
      <c r="F6" s="179"/>
    </row>
    <row r="7" spans="2:6" x14ac:dyDescent="0.25">
      <c r="B7" s="177"/>
      <c r="C7" s="178"/>
      <c r="D7" s="178"/>
      <c r="E7" s="178"/>
      <c r="F7" s="179"/>
    </row>
    <row r="8" spans="2:6" x14ac:dyDescent="0.25">
      <c r="B8" s="177"/>
      <c r="C8" s="178"/>
      <c r="D8" s="178"/>
      <c r="E8" s="178"/>
      <c r="F8" s="179"/>
    </row>
    <row r="9" spans="2:6" x14ac:dyDescent="0.25">
      <c r="B9" s="177"/>
      <c r="C9" s="178"/>
      <c r="D9" s="178"/>
      <c r="E9" s="178"/>
      <c r="F9" s="179"/>
    </row>
    <row r="10" spans="2:6" x14ac:dyDescent="0.25">
      <c r="B10" s="177"/>
      <c r="C10" s="178"/>
      <c r="D10" s="178"/>
      <c r="E10" s="178"/>
      <c r="F10" s="179"/>
    </row>
    <row r="11" spans="2:6" x14ac:dyDescent="0.25">
      <c r="B11" s="177"/>
      <c r="C11" s="178"/>
      <c r="D11" s="178"/>
      <c r="E11" s="178"/>
      <c r="F11" s="179"/>
    </row>
    <row r="12" spans="2:6" x14ac:dyDescent="0.25">
      <c r="B12" s="177"/>
      <c r="C12" s="178"/>
      <c r="D12" s="178"/>
      <c r="E12" s="178"/>
      <c r="F12" s="179"/>
    </row>
    <row r="13" spans="2:6" x14ac:dyDescent="0.25">
      <c r="B13" s="177"/>
      <c r="C13" s="178"/>
      <c r="D13" s="178"/>
      <c r="E13" s="178"/>
      <c r="F13" s="179"/>
    </row>
    <row r="14" spans="2:6" x14ac:dyDescent="0.25">
      <c r="B14" s="177"/>
      <c r="C14" s="178"/>
      <c r="D14" s="178"/>
      <c r="E14" s="178"/>
      <c r="F14" s="179"/>
    </row>
    <row r="15" spans="2:6" x14ac:dyDescent="0.25">
      <c r="B15" s="177"/>
      <c r="C15" s="178"/>
      <c r="D15" s="178"/>
      <c r="E15" s="178"/>
      <c r="F15" s="179"/>
    </row>
    <row r="16" spans="2:6" x14ac:dyDescent="0.25">
      <c r="B16" s="177"/>
      <c r="C16" s="178"/>
      <c r="D16" s="178"/>
      <c r="E16" s="178"/>
      <c r="F16" s="179"/>
    </row>
    <row r="17" spans="2:6" x14ac:dyDescent="0.25">
      <c r="B17" s="177"/>
      <c r="C17" s="178"/>
      <c r="D17" s="178"/>
      <c r="E17" s="178"/>
      <c r="F17" s="179"/>
    </row>
    <row r="18" spans="2:6" x14ac:dyDescent="0.25">
      <c r="B18" s="177"/>
      <c r="C18" s="178"/>
      <c r="D18" s="178"/>
      <c r="E18" s="178"/>
      <c r="F18" s="179"/>
    </row>
    <row r="19" spans="2:6" x14ac:dyDescent="0.25">
      <c r="B19" s="177"/>
      <c r="C19" s="178"/>
      <c r="D19" s="178"/>
      <c r="E19" s="178"/>
      <c r="F19" s="179"/>
    </row>
    <row r="20" spans="2:6" x14ac:dyDescent="0.25">
      <c r="B20" s="177"/>
      <c r="C20" s="178"/>
      <c r="D20" s="178"/>
      <c r="E20" s="178"/>
      <c r="F20" s="179"/>
    </row>
    <row r="21" spans="2:6" x14ac:dyDescent="0.25">
      <c r="B21" s="177"/>
      <c r="C21" s="178"/>
      <c r="D21" s="178"/>
      <c r="E21" s="178"/>
      <c r="F21" s="179"/>
    </row>
    <row r="22" spans="2:6" x14ac:dyDescent="0.25">
      <c r="B22" s="177"/>
      <c r="C22" s="178"/>
      <c r="D22" s="178"/>
      <c r="E22" s="178"/>
      <c r="F22" s="179"/>
    </row>
    <row r="23" spans="2:6" x14ac:dyDescent="0.25">
      <c r="B23" s="177"/>
      <c r="C23" s="178"/>
      <c r="D23" s="178"/>
      <c r="E23" s="178"/>
      <c r="F23" s="179"/>
    </row>
    <row r="24" spans="2:6" x14ac:dyDescent="0.25">
      <c r="B24" s="180"/>
      <c r="C24" s="181"/>
      <c r="D24" s="181"/>
      <c r="E24" s="181"/>
      <c r="F24" s="182"/>
    </row>
  </sheetData>
  <mergeCells count="1">
    <mergeCell ref="B2:F2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4524A-59C7-456E-A84D-2578965AD61A}">
  <dimension ref="B2:C9"/>
  <sheetViews>
    <sheetView workbookViewId="0">
      <pane ySplit="2" topLeftCell="A3" activePane="bottomLeft" state="frozen"/>
      <selection activeCell="H13" sqref="H13"/>
      <selection pane="bottomLeft"/>
    </sheetView>
  </sheetViews>
  <sheetFormatPr baseColWidth="10" defaultRowHeight="15" x14ac:dyDescent="0.25"/>
  <cols>
    <col min="1" max="1" width="3.5703125" style="1" customWidth="1"/>
    <col min="2" max="2" width="82.85546875" style="1" bestFit="1" customWidth="1"/>
    <col min="3" max="3" width="11.42578125" style="1"/>
    <col min="4" max="4" width="3.5703125" style="1" customWidth="1"/>
    <col min="5" max="16384" width="11.42578125" style="1"/>
  </cols>
  <sheetData>
    <row r="2" spans="2:3" x14ac:dyDescent="0.25">
      <c r="B2" s="183" t="s">
        <v>189</v>
      </c>
      <c r="C2" s="183"/>
    </row>
    <row r="3" spans="2:3" x14ac:dyDescent="0.25">
      <c r="B3" s="100" t="s">
        <v>149</v>
      </c>
      <c r="C3" s="168"/>
    </row>
    <row r="4" spans="2:3" x14ac:dyDescent="0.25">
      <c r="B4" s="2" t="s">
        <v>120</v>
      </c>
      <c r="C4" s="99" t="s">
        <v>183</v>
      </c>
    </row>
    <row r="5" spans="2:3" x14ac:dyDescent="0.25">
      <c r="B5" s="2" t="s">
        <v>182</v>
      </c>
      <c r="C5" s="99" t="s">
        <v>184</v>
      </c>
    </row>
    <row r="6" spans="2:3" x14ac:dyDescent="0.25">
      <c r="B6" s="2" t="s">
        <v>122</v>
      </c>
      <c r="C6" s="99" t="s">
        <v>185</v>
      </c>
    </row>
    <row r="7" spans="2:3" x14ac:dyDescent="0.25">
      <c r="B7" s="2" t="s">
        <v>123</v>
      </c>
      <c r="C7" s="99" t="s">
        <v>186</v>
      </c>
    </row>
    <row r="8" spans="2:3" x14ac:dyDescent="0.25">
      <c r="B8" s="2" t="s">
        <v>124</v>
      </c>
      <c r="C8" s="99" t="s">
        <v>187</v>
      </c>
    </row>
    <row r="9" spans="2:3" x14ac:dyDescent="0.25">
      <c r="B9" s="2" t="s">
        <v>97</v>
      </c>
      <c r="C9" s="99" t="s">
        <v>188</v>
      </c>
    </row>
  </sheetData>
  <mergeCells count="1">
    <mergeCell ref="B2:C2"/>
  </mergeCells>
  <hyperlinks>
    <hyperlink ref="B4" location="'01'!A1" display="ESTADO DEL ACTIVO NETO" xr:uid="{ADAFE1C1-EDE4-4CD8-9750-B8884DC20CE0}"/>
    <hyperlink ref="B5" location="'02'!A1" display="ESTADO DE INGRESO Y EGRESOS" xr:uid="{19802853-602A-405F-8AE5-F88B1A877F4C}"/>
    <hyperlink ref="B6" location="'03'!A1" display="ESTADO DE VARIACIÓN DEL ACTIVO NETO" xr:uid="{6E77C906-3371-4C0B-8C06-E68434AD19D5}"/>
    <hyperlink ref="B7" location="'04'!A1" display="ESTADO DE FLUJO DE EFECTIVO" xr:uid="{3460341A-DC87-4C0B-8DF4-335D3F486991}"/>
    <hyperlink ref="B8" location="'05'!A1" display="NOTAS A LOS ESTADOS FINANCIEROS" xr:uid="{637DE25D-E725-44F4-A19B-B35C6485057C}"/>
    <hyperlink ref="B9" location="'06'!A1" display="COMPOSICIÓN DE LAS INVERSIONES DEL FONDO" xr:uid="{7295C1B1-75E3-4145-AECA-97EC919C9B22}"/>
  </hyperlinks>
  <pageMargins left="0.7" right="0.7" top="0.75" bottom="0.75" header="0.3" footer="0.3"/>
  <pageSetup orientation="portrait" r:id="rId1"/>
  <ignoredErrors>
    <ignoredError sqref="C4:C9"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84725-A22E-4417-B8DE-6025655D03C1}">
  <sheetPr>
    <tabColor theme="9" tint="0.39997558519241921"/>
  </sheetPr>
  <dimension ref="A1:F27"/>
  <sheetViews>
    <sheetView showGridLines="0" workbookViewId="0">
      <selection activeCell="F17" sqref="F17"/>
    </sheetView>
  </sheetViews>
  <sheetFormatPr baseColWidth="10" defaultColWidth="9.140625" defaultRowHeight="15" x14ac:dyDescent="0.25"/>
  <cols>
    <col min="1" max="1" width="3.5703125" style="1" customWidth="1"/>
    <col min="2" max="2" width="52.7109375" style="1" customWidth="1"/>
    <col min="3" max="4" width="19.42578125" style="1" customWidth="1"/>
    <col min="5" max="5" width="3.5703125" style="1" customWidth="1"/>
    <col min="6" max="16384" width="9.140625" style="1"/>
  </cols>
  <sheetData>
    <row r="1" spans="1:6" x14ac:dyDescent="0.25">
      <c r="A1" s="2" t="s">
        <v>189</v>
      </c>
    </row>
    <row r="2" spans="1:6" x14ac:dyDescent="0.25">
      <c r="B2" s="183" t="s">
        <v>149</v>
      </c>
      <c r="C2" s="183"/>
      <c r="D2" s="183"/>
    </row>
    <row r="3" spans="1:6" x14ac:dyDescent="0.25">
      <c r="B3" s="186" t="s">
        <v>120</v>
      </c>
      <c r="C3" s="186"/>
      <c r="D3" s="186"/>
    </row>
    <row r="4" spans="1:6" x14ac:dyDescent="0.25">
      <c r="B4" s="187" t="s">
        <v>210</v>
      </c>
      <c r="C4" s="187"/>
      <c r="D4" s="187"/>
    </row>
    <row r="5" spans="1:6" x14ac:dyDescent="0.25">
      <c r="B5" s="187" t="s">
        <v>150</v>
      </c>
      <c r="C5" s="187"/>
      <c r="D5" s="187"/>
    </row>
    <row r="7" spans="1:6" x14ac:dyDescent="0.25">
      <c r="B7" s="77" t="s">
        <v>0</v>
      </c>
      <c r="C7" s="78">
        <v>44104</v>
      </c>
      <c r="D7" s="78">
        <v>43738</v>
      </c>
      <c r="E7" s="79"/>
    </row>
    <row r="8" spans="1:6" x14ac:dyDescent="0.25">
      <c r="B8" s="80" t="s">
        <v>197</v>
      </c>
      <c r="C8" s="81">
        <v>5816517.0600000005</v>
      </c>
      <c r="D8" s="82">
        <v>840350.39999999991</v>
      </c>
      <c r="E8" s="83"/>
    </row>
    <row r="9" spans="1:6" x14ac:dyDescent="0.25">
      <c r="B9" s="80" t="s">
        <v>1</v>
      </c>
      <c r="C9" s="82">
        <v>0</v>
      </c>
      <c r="D9" s="82">
        <v>0</v>
      </c>
      <c r="E9" s="83"/>
      <c r="F9" s="185"/>
    </row>
    <row r="10" spans="1:6" x14ac:dyDescent="0.25">
      <c r="B10" s="80" t="s">
        <v>100</v>
      </c>
      <c r="C10" s="81">
        <v>4345.17</v>
      </c>
      <c r="D10" s="82">
        <v>821.24</v>
      </c>
      <c r="E10" s="84"/>
      <c r="F10" s="185"/>
    </row>
    <row r="11" spans="1:6" x14ac:dyDescent="0.25">
      <c r="B11" s="169" t="s">
        <v>144</v>
      </c>
      <c r="C11" s="85">
        <v>34968444.075654298</v>
      </c>
      <c r="D11" s="85">
        <v>6065153.5700000003</v>
      </c>
      <c r="E11" s="84"/>
    </row>
    <row r="12" spans="1:6" x14ac:dyDescent="0.25">
      <c r="B12" s="86" t="s">
        <v>2</v>
      </c>
      <c r="C12" s="87">
        <f>SUM(C8:C11)</f>
        <v>40789306.305654302</v>
      </c>
      <c r="D12" s="87">
        <f>SUM(D8:D11)</f>
        <v>6906325.21</v>
      </c>
      <c r="E12" s="88"/>
    </row>
    <row r="13" spans="1:6" x14ac:dyDescent="0.25">
      <c r="B13" s="89" t="s">
        <v>3</v>
      </c>
      <c r="C13" s="87"/>
      <c r="D13" s="87"/>
      <c r="E13" s="88"/>
    </row>
    <row r="14" spans="1:6" x14ac:dyDescent="0.25">
      <c r="B14" s="90" t="s">
        <v>4</v>
      </c>
      <c r="C14" s="91"/>
      <c r="D14" s="91">
        <v>0</v>
      </c>
      <c r="E14" s="83"/>
    </row>
    <row r="15" spans="1:6" x14ac:dyDescent="0.25">
      <c r="B15" s="92" t="s">
        <v>198</v>
      </c>
      <c r="C15" s="82">
        <v>61250.76</v>
      </c>
      <c r="D15" s="82">
        <v>11455.99</v>
      </c>
      <c r="E15" s="83"/>
    </row>
    <row r="16" spans="1:6" x14ac:dyDescent="0.25">
      <c r="B16" s="80" t="s">
        <v>5</v>
      </c>
      <c r="C16" s="82">
        <v>0</v>
      </c>
      <c r="D16" s="82">
        <v>0</v>
      </c>
      <c r="E16" s="83"/>
    </row>
    <row r="17" spans="2:6" x14ac:dyDescent="0.25">
      <c r="B17" s="89" t="s">
        <v>115</v>
      </c>
      <c r="C17" s="87">
        <f>SUM(C14:C16)</f>
        <v>61250.76</v>
      </c>
      <c r="D17" s="87">
        <f>SUM(D14:D16)</f>
        <v>11455.99</v>
      </c>
      <c r="E17" s="83"/>
    </row>
    <row r="18" spans="2:6" x14ac:dyDescent="0.25">
      <c r="B18" s="89" t="s">
        <v>6</v>
      </c>
      <c r="C18" s="170">
        <f>+C12-C17</f>
        <v>40728055.545654304</v>
      </c>
      <c r="D18" s="87">
        <f>+D12-D17</f>
        <v>6894869.2199999997</v>
      </c>
      <c r="E18" s="88"/>
      <c r="F18" s="68"/>
    </row>
    <row r="19" spans="2:6" x14ac:dyDescent="0.25">
      <c r="B19" s="89" t="s">
        <v>7</v>
      </c>
      <c r="C19" s="93">
        <v>386389.55625625415</v>
      </c>
      <c r="D19" s="93">
        <v>67210.7092875323</v>
      </c>
      <c r="E19" s="94"/>
    </row>
    <row r="20" spans="2:6" x14ac:dyDescent="0.25">
      <c r="B20" s="89" t="s">
        <v>8</v>
      </c>
      <c r="C20" s="95">
        <v>105.40602800000001</v>
      </c>
      <c r="D20" s="93">
        <v>102.58587199999999</v>
      </c>
      <c r="E20" s="94"/>
    </row>
    <row r="22" spans="2:6" x14ac:dyDescent="0.25">
      <c r="B22" s="184" t="s">
        <v>143</v>
      </c>
      <c r="C22" s="184"/>
      <c r="D22" s="184"/>
    </row>
    <row r="23" spans="2:6" x14ac:dyDescent="0.25">
      <c r="B23" s="25"/>
      <c r="C23" s="96"/>
      <c r="D23" s="27"/>
      <c r="E23" s="27"/>
    </row>
    <row r="24" spans="2:6" x14ac:dyDescent="0.25">
      <c r="C24" s="26"/>
      <c r="D24" s="26"/>
      <c r="E24" s="26"/>
    </row>
    <row r="25" spans="2:6" x14ac:dyDescent="0.25">
      <c r="C25" s="26"/>
      <c r="D25" s="26"/>
      <c r="E25" s="68"/>
    </row>
    <row r="26" spans="2:6" x14ac:dyDescent="0.25">
      <c r="C26" s="97"/>
      <c r="D26" s="97"/>
    </row>
    <row r="27" spans="2:6" x14ac:dyDescent="0.25">
      <c r="C27" s="98"/>
      <c r="D27" s="98"/>
    </row>
  </sheetData>
  <mergeCells count="6">
    <mergeCell ref="B22:D22"/>
    <mergeCell ref="F9:F10"/>
    <mergeCell ref="B2:D2"/>
    <mergeCell ref="B3:D3"/>
    <mergeCell ref="B4:D4"/>
    <mergeCell ref="B5:D5"/>
  </mergeCells>
  <hyperlinks>
    <hyperlink ref="A1" location="INDICE!A1" display="INDICE" xr:uid="{D012767D-BD93-40CB-9C7B-EBE1B4DAAA10}"/>
    <hyperlink ref="B11" location="'06'!A1" display="Inversiones" xr:uid="{0C92B812-AABE-46D8-8767-4CB92EA2192A}"/>
  </hyperlinks>
  <pageMargins left="0.7" right="0.7" top="0.75" bottom="0.75" header="0.3" footer="0.3"/>
  <pageSetup paperSize="9" orientation="portrait" r:id="rId1"/>
  <ignoredErrors>
    <ignoredError sqref="C12:D12"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C5C0E-A733-4600-9C7C-D5B95AC6504C}">
  <sheetPr>
    <tabColor theme="9" tint="0.39997558519241921"/>
  </sheetPr>
  <dimension ref="A1:D23"/>
  <sheetViews>
    <sheetView showGridLines="0" workbookViewId="0">
      <selection activeCell="F14" sqref="F14"/>
    </sheetView>
  </sheetViews>
  <sheetFormatPr baseColWidth="10" defaultRowHeight="15" x14ac:dyDescent="0.25"/>
  <cols>
    <col min="1" max="1" width="3.5703125" style="1" customWidth="1"/>
    <col min="2" max="2" width="52.7109375" style="1" customWidth="1"/>
    <col min="3" max="4" width="18.7109375" style="1" customWidth="1"/>
    <col min="5" max="5" width="3.5703125" style="1" customWidth="1"/>
    <col min="6" max="16384" width="11.42578125" style="1"/>
  </cols>
  <sheetData>
    <row r="1" spans="1:4" x14ac:dyDescent="0.25">
      <c r="A1" s="2" t="s">
        <v>189</v>
      </c>
    </row>
    <row r="2" spans="1:4" x14ac:dyDescent="0.25">
      <c r="B2" s="183" t="s">
        <v>149</v>
      </c>
      <c r="C2" s="183"/>
      <c r="D2" s="183"/>
    </row>
    <row r="3" spans="1:4" x14ac:dyDescent="0.25">
      <c r="B3" s="186" t="s">
        <v>121</v>
      </c>
      <c r="C3" s="186"/>
      <c r="D3" s="186"/>
    </row>
    <row r="4" spans="1:4" x14ac:dyDescent="0.25">
      <c r="B4" s="187" t="s">
        <v>210</v>
      </c>
      <c r="C4" s="187"/>
      <c r="D4" s="187"/>
    </row>
    <row r="5" spans="1:4" x14ac:dyDescent="0.25">
      <c r="B5" s="187" t="s">
        <v>150</v>
      </c>
      <c r="C5" s="187"/>
      <c r="D5" s="187"/>
    </row>
    <row r="7" spans="1:4" s="25" customFormat="1" x14ac:dyDescent="0.25">
      <c r="B7" s="69" t="s">
        <v>9</v>
      </c>
      <c r="C7" s="73">
        <f>+'01'!C7</f>
        <v>44104</v>
      </c>
      <c r="D7" s="73">
        <f>+'01'!D7</f>
        <v>43738</v>
      </c>
    </row>
    <row r="8" spans="1:4" x14ac:dyDescent="0.25">
      <c r="B8" s="24" t="s">
        <v>194</v>
      </c>
      <c r="C8" s="47">
        <v>140065.43</v>
      </c>
      <c r="D8" s="47">
        <v>21618.34</v>
      </c>
    </row>
    <row r="9" spans="1:4" x14ac:dyDescent="0.25">
      <c r="B9" s="24" t="s">
        <v>99</v>
      </c>
      <c r="C9" s="48">
        <v>455594.08</v>
      </c>
      <c r="D9" s="48">
        <v>149203.5</v>
      </c>
    </row>
    <row r="10" spans="1:4" x14ac:dyDescent="0.25">
      <c r="B10" s="24" t="s">
        <v>195</v>
      </c>
      <c r="C10" s="171">
        <v>28540.539999999994</v>
      </c>
      <c r="D10" s="48">
        <v>5373.18</v>
      </c>
    </row>
    <row r="11" spans="1:4" s="25" customFormat="1" x14ac:dyDescent="0.25">
      <c r="B11" s="34" t="s">
        <v>10</v>
      </c>
      <c r="C11" s="54">
        <f>SUM(C8:C10)</f>
        <v>624200.05000000005</v>
      </c>
      <c r="D11" s="54">
        <f>SUM(D8:D10)</f>
        <v>176195.02</v>
      </c>
    </row>
    <row r="12" spans="1:4" s="25" customFormat="1" x14ac:dyDescent="0.25">
      <c r="B12" s="74" t="s">
        <v>11</v>
      </c>
      <c r="C12" s="75"/>
      <c r="D12" s="76"/>
    </row>
    <row r="13" spans="1:4" x14ac:dyDescent="0.25">
      <c r="B13" s="29" t="s">
        <v>12</v>
      </c>
      <c r="C13" s="47">
        <v>268197.82</v>
      </c>
      <c r="D13" s="47">
        <v>75308.69</v>
      </c>
    </row>
    <row r="14" spans="1:4" x14ac:dyDescent="0.25">
      <c r="B14" s="24" t="s">
        <v>14</v>
      </c>
      <c r="C14" s="48">
        <v>0</v>
      </c>
      <c r="D14" s="48">
        <v>0</v>
      </c>
    </row>
    <row r="15" spans="1:4" x14ac:dyDescent="0.25">
      <c r="B15" s="24" t="s">
        <v>222</v>
      </c>
      <c r="C15" s="171">
        <v>553.99</v>
      </c>
      <c r="D15" s="48">
        <v>0</v>
      </c>
    </row>
    <row r="16" spans="1:4" x14ac:dyDescent="0.25">
      <c r="B16" s="24" t="s">
        <v>13</v>
      </c>
      <c r="C16" s="48">
        <v>0</v>
      </c>
      <c r="D16" s="48">
        <v>0</v>
      </c>
    </row>
    <row r="17" spans="2:4" x14ac:dyDescent="0.25">
      <c r="B17" s="24" t="s">
        <v>196</v>
      </c>
      <c r="C17" s="48">
        <v>0</v>
      </c>
      <c r="D17" s="48">
        <v>0.59</v>
      </c>
    </row>
    <row r="18" spans="2:4" s="25" customFormat="1" x14ac:dyDescent="0.25">
      <c r="B18" s="34" t="s">
        <v>15</v>
      </c>
      <c r="C18" s="54">
        <f>SUM(C13:C17)</f>
        <v>268751.81</v>
      </c>
      <c r="D18" s="54">
        <f>SUM(D13:D17)</f>
        <v>75309.279999999999</v>
      </c>
    </row>
    <row r="19" spans="2:4" s="25" customFormat="1" x14ac:dyDescent="0.25">
      <c r="B19" s="34" t="s">
        <v>16</v>
      </c>
      <c r="C19" s="54">
        <f>+C11-C18</f>
        <v>355448.24000000005</v>
      </c>
      <c r="D19" s="54">
        <f>+D11-D18</f>
        <v>100885.73999999999</v>
      </c>
    </row>
    <row r="21" spans="2:4" x14ac:dyDescent="0.25">
      <c r="B21" s="184" t="s">
        <v>143</v>
      </c>
      <c r="C21" s="184"/>
      <c r="D21" s="184"/>
    </row>
    <row r="22" spans="2:4" x14ac:dyDescent="0.25">
      <c r="C22" s="27"/>
      <c r="D22" s="27"/>
    </row>
    <row r="23" spans="2:4" x14ac:dyDescent="0.25">
      <c r="C23" s="27"/>
      <c r="D23" s="27"/>
    </row>
  </sheetData>
  <mergeCells count="5">
    <mergeCell ref="B2:D2"/>
    <mergeCell ref="B3:D3"/>
    <mergeCell ref="B4:D4"/>
    <mergeCell ref="B5:D5"/>
    <mergeCell ref="B21:D21"/>
  </mergeCells>
  <hyperlinks>
    <hyperlink ref="A1" location="INDICE!A1" display="INDICE" xr:uid="{3D312D16-D708-418E-B2F1-9B8D2295012D}"/>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99475-722F-4BC9-8D14-E214482BA51E}">
  <sheetPr>
    <tabColor theme="9" tint="0.39997558519241921"/>
  </sheetPr>
  <dimension ref="A1:J22"/>
  <sheetViews>
    <sheetView showGridLines="0" tabSelected="1" workbookViewId="0">
      <selection activeCell="E13" sqref="E13"/>
    </sheetView>
  </sheetViews>
  <sheetFormatPr baseColWidth="10" defaultRowHeight="15" x14ac:dyDescent="0.25"/>
  <cols>
    <col min="1" max="1" width="3.5703125" style="1" customWidth="1"/>
    <col min="2" max="2" width="30.85546875" style="1" customWidth="1"/>
    <col min="3" max="4" width="20" style="1" customWidth="1"/>
    <col min="5" max="5" width="21.140625" style="1" bestFit="1" customWidth="1"/>
    <col min="6" max="6" width="3.5703125" style="1" customWidth="1"/>
    <col min="7" max="16384" width="11.42578125" style="1"/>
  </cols>
  <sheetData>
    <row r="1" spans="1:10" x14ac:dyDescent="0.25">
      <c r="A1" s="2" t="s">
        <v>189</v>
      </c>
    </row>
    <row r="2" spans="1:10" x14ac:dyDescent="0.25">
      <c r="B2" s="183" t="s">
        <v>149</v>
      </c>
      <c r="C2" s="183"/>
      <c r="D2" s="183"/>
      <c r="E2" s="183"/>
    </row>
    <row r="3" spans="1:10" x14ac:dyDescent="0.25">
      <c r="B3" s="186" t="s">
        <v>122</v>
      </c>
      <c r="C3" s="186"/>
      <c r="D3" s="186"/>
      <c r="E3" s="186"/>
    </row>
    <row r="4" spans="1:10" x14ac:dyDescent="0.25">
      <c r="B4" s="187" t="s">
        <v>211</v>
      </c>
      <c r="C4" s="187"/>
      <c r="D4" s="187"/>
      <c r="E4" s="187"/>
    </row>
    <row r="5" spans="1:10" x14ac:dyDescent="0.25">
      <c r="B5" s="187" t="s">
        <v>150</v>
      </c>
      <c r="C5" s="187"/>
      <c r="D5" s="187"/>
      <c r="E5" s="187"/>
    </row>
    <row r="7" spans="1:10" x14ac:dyDescent="0.25">
      <c r="B7" s="69" t="s">
        <v>17</v>
      </c>
      <c r="C7" s="69" t="s">
        <v>18</v>
      </c>
      <c r="D7" s="69" t="s">
        <v>19</v>
      </c>
      <c r="E7" s="69" t="s">
        <v>190</v>
      </c>
    </row>
    <row r="8" spans="1:10" x14ac:dyDescent="0.25">
      <c r="B8" s="34" t="s">
        <v>20</v>
      </c>
      <c r="C8" s="54">
        <v>11590461.52</v>
      </c>
      <c r="D8" s="54">
        <v>177166.9</v>
      </c>
      <c r="E8" s="54">
        <f>+C8+D8</f>
        <v>11767628.42</v>
      </c>
      <c r="G8" s="52"/>
      <c r="H8" s="52"/>
      <c r="I8" s="52"/>
      <c r="J8" s="53"/>
    </row>
    <row r="9" spans="1:10" x14ac:dyDescent="0.25">
      <c r="B9" s="70" t="s">
        <v>21</v>
      </c>
      <c r="C9" s="30"/>
      <c r="D9" s="30"/>
      <c r="E9" s="30"/>
    </row>
    <row r="10" spans="1:10" x14ac:dyDescent="0.25">
      <c r="B10" s="24" t="s">
        <v>22</v>
      </c>
      <c r="C10" s="171">
        <v>51706392.140000001</v>
      </c>
      <c r="D10" s="31"/>
      <c r="E10" s="31"/>
    </row>
    <row r="11" spans="1:10" x14ac:dyDescent="0.25">
      <c r="B11" s="24" t="s">
        <v>23</v>
      </c>
      <c r="C11" s="171">
        <v>-23101413.25</v>
      </c>
      <c r="D11" s="31"/>
      <c r="E11" s="31"/>
    </row>
    <row r="12" spans="1:10" x14ac:dyDescent="0.25">
      <c r="B12" s="71" t="s">
        <v>24</v>
      </c>
      <c r="C12" s="72">
        <f>+C10+C11</f>
        <v>28604978.890000001</v>
      </c>
      <c r="D12" s="33"/>
      <c r="E12" s="33"/>
    </row>
    <row r="13" spans="1:10" x14ac:dyDescent="0.25">
      <c r="B13" s="188" t="s">
        <v>25</v>
      </c>
      <c r="C13" s="190">
        <f>+E8+C12</f>
        <v>40372607.310000002</v>
      </c>
      <c r="D13" s="190">
        <f>+'02'!C19</f>
        <v>355448.24000000005</v>
      </c>
      <c r="E13" s="70" t="s">
        <v>231</v>
      </c>
    </row>
    <row r="14" spans="1:10" x14ac:dyDescent="0.25">
      <c r="B14" s="189"/>
      <c r="C14" s="191"/>
      <c r="D14" s="191"/>
      <c r="E14" s="54">
        <f>+C13+D13</f>
        <v>40728055.550000004</v>
      </c>
    </row>
    <row r="16" spans="1:10" x14ac:dyDescent="0.25">
      <c r="B16" s="184" t="s">
        <v>143</v>
      </c>
      <c r="C16" s="184"/>
      <c r="D16" s="184"/>
      <c r="E16" s="184"/>
    </row>
    <row r="17" spans="3:5" x14ac:dyDescent="0.25">
      <c r="D17" s="27"/>
      <c r="E17" s="27"/>
    </row>
    <row r="18" spans="3:5" x14ac:dyDescent="0.25">
      <c r="D18" s="27"/>
    </row>
    <row r="19" spans="3:5" x14ac:dyDescent="0.25">
      <c r="C19" s="26"/>
    </row>
    <row r="20" spans="3:5" x14ac:dyDescent="0.25">
      <c r="C20" s="26"/>
    </row>
    <row r="21" spans="3:5" x14ac:dyDescent="0.25">
      <c r="C21" s="26"/>
    </row>
    <row r="22" spans="3:5" x14ac:dyDescent="0.25">
      <c r="C22" s="27"/>
      <c r="D22" s="27"/>
    </row>
  </sheetData>
  <mergeCells count="8">
    <mergeCell ref="B2:E2"/>
    <mergeCell ref="B3:E3"/>
    <mergeCell ref="B4:E4"/>
    <mergeCell ref="B5:E5"/>
    <mergeCell ref="B16:E16"/>
    <mergeCell ref="B13:B14"/>
    <mergeCell ref="C13:C14"/>
    <mergeCell ref="D13:D14"/>
  </mergeCells>
  <hyperlinks>
    <hyperlink ref="A1" location="INDICE!A1" display="INDICE" xr:uid="{37C0860B-A200-43BA-BF9F-F5CECDCB330F}"/>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2DB50-65C0-426D-A01D-F1411BABFB4E}">
  <sheetPr>
    <tabColor theme="9" tint="0.39997558519241921"/>
  </sheetPr>
  <dimension ref="A1:D37"/>
  <sheetViews>
    <sheetView showGridLines="0" topLeftCell="A19" workbookViewId="0">
      <selection activeCell="C27" sqref="C27"/>
    </sheetView>
  </sheetViews>
  <sheetFormatPr baseColWidth="10" defaultRowHeight="15" x14ac:dyDescent="0.25"/>
  <cols>
    <col min="1" max="1" width="3.5703125" style="1" customWidth="1"/>
    <col min="2" max="2" width="59" style="1" customWidth="1"/>
    <col min="3" max="4" width="18.7109375" style="1" customWidth="1"/>
    <col min="5" max="5" width="3.5703125" style="1" customWidth="1"/>
    <col min="6" max="16384" width="11.42578125" style="1"/>
  </cols>
  <sheetData>
    <row r="1" spans="1:4" x14ac:dyDescent="0.25">
      <c r="A1" s="2" t="s">
        <v>189</v>
      </c>
    </row>
    <row r="2" spans="1:4" x14ac:dyDescent="0.25">
      <c r="B2" s="183" t="s">
        <v>149</v>
      </c>
      <c r="C2" s="183"/>
      <c r="D2" s="183"/>
    </row>
    <row r="3" spans="1:4" x14ac:dyDescent="0.25">
      <c r="B3" s="186" t="s">
        <v>123</v>
      </c>
      <c r="C3" s="186"/>
      <c r="D3" s="186"/>
    </row>
    <row r="4" spans="1:4" x14ac:dyDescent="0.25">
      <c r="B4" s="187" t="s">
        <v>210</v>
      </c>
      <c r="C4" s="187"/>
      <c r="D4" s="187"/>
    </row>
    <row r="5" spans="1:4" x14ac:dyDescent="0.25">
      <c r="B5" s="187" t="s">
        <v>150</v>
      </c>
      <c r="C5" s="187"/>
      <c r="D5" s="187"/>
    </row>
    <row r="7" spans="1:4" s="25" customFormat="1" x14ac:dyDescent="0.25">
      <c r="B7" s="4" t="s">
        <v>26</v>
      </c>
      <c r="C7" s="5">
        <f>+'02'!C7</f>
        <v>44104</v>
      </c>
      <c r="D7" s="5">
        <f>+'02'!D7</f>
        <v>43738</v>
      </c>
    </row>
    <row r="8" spans="1:4" s="25" customFormat="1" x14ac:dyDescent="0.25">
      <c r="B8" s="34" t="s">
        <v>38</v>
      </c>
      <c r="C8" s="54">
        <v>2686155.3800000008</v>
      </c>
      <c r="D8" s="54">
        <v>1003888.9899999998</v>
      </c>
    </row>
    <row r="9" spans="1:4" s="25" customFormat="1" x14ac:dyDescent="0.25">
      <c r="B9" s="55" t="s">
        <v>27</v>
      </c>
      <c r="C9" s="56"/>
      <c r="D9" s="56"/>
    </row>
    <row r="10" spans="1:4" s="25" customFormat="1" x14ac:dyDescent="0.25">
      <c r="B10" s="55" t="s">
        <v>28</v>
      </c>
      <c r="C10" s="57"/>
      <c r="D10" s="57"/>
    </row>
    <row r="11" spans="1:4" x14ac:dyDescent="0.25">
      <c r="B11" s="58" t="s">
        <v>101</v>
      </c>
      <c r="C11" s="48"/>
      <c r="D11" s="48">
        <v>5372.58</v>
      </c>
    </row>
    <row r="12" spans="1:4" x14ac:dyDescent="0.25">
      <c r="B12" s="58" t="s">
        <v>223</v>
      </c>
      <c r="C12" s="48">
        <v>28540.539999999997</v>
      </c>
      <c r="D12" s="48"/>
    </row>
    <row r="13" spans="1:4" x14ac:dyDescent="0.25">
      <c r="B13" s="58" t="s">
        <v>200</v>
      </c>
      <c r="C13" s="171">
        <v>-533.99</v>
      </c>
      <c r="D13" s="48"/>
    </row>
    <row r="14" spans="1:4" x14ac:dyDescent="0.25">
      <c r="B14" s="58" t="s">
        <v>39</v>
      </c>
      <c r="C14" s="48"/>
      <c r="D14" s="48">
        <v>0</v>
      </c>
    </row>
    <row r="15" spans="1:4" s="25" customFormat="1" x14ac:dyDescent="0.25">
      <c r="B15" s="59" t="s">
        <v>29</v>
      </c>
      <c r="C15" s="57"/>
      <c r="D15" s="57"/>
    </row>
    <row r="16" spans="1:4" x14ac:dyDescent="0.25">
      <c r="B16" s="58" t="s">
        <v>102</v>
      </c>
      <c r="C16" s="48"/>
      <c r="D16" s="48">
        <v>0</v>
      </c>
    </row>
    <row r="17" spans="2:4" x14ac:dyDescent="0.25">
      <c r="B17" s="58" t="s">
        <v>40</v>
      </c>
      <c r="C17" s="48">
        <v>-74200037.079999998</v>
      </c>
      <c r="D17" s="48">
        <v>-21432679.809999999</v>
      </c>
    </row>
    <row r="18" spans="2:4" x14ac:dyDescent="0.25">
      <c r="B18" s="58" t="s">
        <v>41</v>
      </c>
      <c r="C18" s="48">
        <v>-210019.51</v>
      </c>
      <c r="D18" s="48">
        <v>-70336.78</v>
      </c>
    </row>
    <row r="19" spans="2:4" x14ac:dyDescent="0.25">
      <c r="B19" s="58" t="s">
        <v>30</v>
      </c>
      <c r="C19" s="48"/>
      <c r="D19" s="48">
        <v>0</v>
      </c>
    </row>
    <row r="20" spans="2:4" x14ac:dyDescent="0.25">
      <c r="B20" s="58" t="s">
        <v>31</v>
      </c>
      <c r="C20" s="48"/>
      <c r="D20" s="48">
        <v>0</v>
      </c>
    </row>
    <row r="21" spans="2:4" x14ac:dyDescent="0.25">
      <c r="B21" s="58" t="s">
        <v>42</v>
      </c>
      <c r="C21" s="48">
        <v>36951431.280000001</v>
      </c>
      <c r="D21" s="48">
        <v>2945613.42</v>
      </c>
    </row>
    <row r="22" spans="2:4" x14ac:dyDescent="0.25">
      <c r="B22" s="58" t="s">
        <v>43</v>
      </c>
      <c r="C22" s="48">
        <v>11956001.550000001</v>
      </c>
      <c r="D22" s="48">
        <v>15673211.59</v>
      </c>
    </row>
    <row r="23" spans="2:4" x14ac:dyDescent="0.25">
      <c r="B23" s="58" t="s">
        <v>32</v>
      </c>
      <c r="C23" s="60"/>
      <c r="D23" s="60">
        <v>0</v>
      </c>
    </row>
    <row r="24" spans="2:4" s="63" customFormat="1" ht="30" x14ac:dyDescent="0.25">
      <c r="B24" s="61" t="s">
        <v>33</v>
      </c>
      <c r="C24" s="62">
        <f>SUM(C9:C23)</f>
        <v>-25474617.210000005</v>
      </c>
      <c r="D24" s="62">
        <f>SUM(D9:D23)</f>
        <v>-2878819.0000000037</v>
      </c>
    </row>
    <row r="25" spans="2:4" ht="6.75" customHeight="1" x14ac:dyDescent="0.25">
      <c r="B25" s="58"/>
      <c r="C25" s="47"/>
      <c r="D25" s="47"/>
    </row>
    <row r="26" spans="2:4" s="25" customFormat="1" x14ac:dyDescent="0.25">
      <c r="B26" s="55" t="s">
        <v>34</v>
      </c>
      <c r="C26" s="57"/>
      <c r="D26" s="57"/>
    </row>
    <row r="27" spans="2:4" x14ac:dyDescent="0.25">
      <c r="B27" s="58" t="s">
        <v>35</v>
      </c>
      <c r="C27" s="48">
        <v>-23101413.25</v>
      </c>
      <c r="D27" s="48">
        <v>-14047835.460000001</v>
      </c>
    </row>
    <row r="28" spans="2:4" x14ac:dyDescent="0.25">
      <c r="B28" s="58" t="s">
        <v>22</v>
      </c>
      <c r="C28" s="60">
        <v>51706392.140000001</v>
      </c>
      <c r="D28" s="60">
        <v>16763115.869999999</v>
      </c>
    </row>
    <row r="29" spans="2:4" s="65" customFormat="1" ht="30" x14ac:dyDescent="0.25">
      <c r="B29" s="64" t="s">
        <v>36</v>
      </c>
      <c r="C29" s="62">
        <f>+C27+C28</f>
        <v>28604978.890000001</v>
      </c>
      <c r="D29" s="62">
        <f>+D27+D28</f>
        <v>2715280.4099999983</v>
      </c>
    </row>
    <row r="30" spans="2:4" ht="6.75" customHeight="1" x14ac:dyDescent="0.25">
      <c r="B30" s="58"/>
      <c r="C30" s="66"/>
      <c r="D30" s="66"/>
    </row>
    <row r="31" spans="2:4" s="25" customFormat="1" x14ac:dyDescent="0.25">
      <c r="B31" s="34" t="s">
        <v>37</v>
      </c>
      <c r="C31" s="67">
        <f>+C8+C24+C29</f>
        <v>5816517.0599999949</v>
      </c>
      <c r="D31" s="67">
        <f>+D8+D24+D29</f>
        <v>840350.39999999432</v>
      </c>
    </row>
    <row r="32" spans="2:4" x14ac:dyDescent="0.25">
      <c r="C32" s="68"/>
      <c r="D32" s="68"/>
    </row>
    <row r="33" spans="2:4" x14ac:dyDescent="0.25">
      <c r="B33" s="184" t="s">
        <v>143</v>
      </c>
      <c r="C33" s="184"/>
      <c r="D33" s="184"/>
    </row>
    <row r="34" spans="2:4" x14ac:dyDescent="0.25">
      <c r="C34" s="68"/>
      <c r="D34" s="68"/>
    </row>
    <row r="35" spans="2:4" x14ac:dyDescent="0.25">
      <c r="C35" s="27"/>
      <c r="D35" s="27"/>
    </row>
    <row r="36" spans="2:4" x14ac:dyDescent="0.25">
      <c r="C36" s="26"/>
    </row>
    <row r="37" spans="2:4" x14ac:dyDescent="0.25">
      <c r="C37" s="26"/>
    </row>
  </sheetData>
  <mergeCells count="5">
    <mergeCell ref="B2:D2"/>
    <mergeCell ref="B3:D3"/>
    <mergeCell ref="B4:D4"/>
    <mergeCell ref="B5:D5"/>
    <mergeCell ref="B33:D33"/>
  </mergeCells>
  <hyperlinks>
    <hyperlink ref="A1" location="INDICE!A1" display="INDICE" xr:uid="{1DF3464F-69F6-4EBF-B426-D66A3EBFD213}"/>
  </hyperlinks>
  <pageMargins left="0.7" right="0.7" top="0.75" bottom="0.75" header="0.3" footer="0.3"/>
  <ignoredErrors>
    <ignoredError sqref="C24:D24"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36F5-4BA8-4607-A3AA-5C29852E00AC}">
  <sheetPr>
    <tabColor theme="9" tint="0.39997558519241921"/>
  </sheetPr>
  <dimension ref="A1:F156"/>
  <sheetViews>
    <sheetView showGridLines="0" topLeftCell="A139" workbookViewId="0">
      <selection activeCell="B5" sqref="B5:F13"/>
    </sheetView>
  </sheetViews>
  <sheetFormatPr baseColWidth="10" defaultRowHeight="15" x14ac:dyDescent="0.25"/>
  <cols>
    <col min="1" max="1" width="3.5703125" style="1" customWidth="1"/>
    <col min="2" max="2" width="35" style="1" customWidth="1"/>
    <col min="3" max="6" width="19.28515625" style="1" customWidth="1"/>
    <col min="7" max="7" width="3.5703125" style="1" customWidth="1"/>
    <col min="8" max="16384" width="11.42578125" style="1"/>
  </cols>
  <sheetData>
    <row r="1" spans="1:6" x14ac:dyDescent="0.25">
      <c r="A1" s="2" t="s">
        <v>189</v>
      </c>
    </row>
    <row r="2" spans="1:6" x14ac:dyDescent="0.25">
      <c r="B2" s="183" t="s">
        <v>149</v>
      </c>
      <c r="C2" s="183"/>
      <c r="D2" s="183"/>
      <c r="E2" s="183"/>
      <c r="F2" s="183"/>
    </row>
    <row r="3" spans="1:6" x14ac:dyDescent="0.25">
      <c r="B3" s="210" t="s">
        <v>124</v>
      </c>
      <c r="C3" s="210"/>
      <c r="D3" s="210"/>
      <c r="E3" s="210"/>
      <c r="F3" s="210"/>
    </row>
    <row r="4" spans="1:6" x14ac:dyDescent="0.25">
      <c r="B4" s="196" t="s">
        <v>125</v>
      </c>
      <c r="C4" s="196"/>
      <c r="D4" s="196"/>
      <c r="E4" s="196"/>
      <c r="F4" s="196"/>
    </row>
    <row r="5" spans="1:6" ht="16.5" customHeight="1" x14ac:dyDescent="0.25">
      <c r="B5" s="211" t="s">
        <v>151</v>
      </c>
      <c r="C5" s="211"/>
      <c r="D5" s="211"/>
      <c r="E5" s="211"/>
      <c r="F5" s="211"/>
    </row>
    <row r="6" spans="1:6" x14ac:dyDescent="0.25">
      <c r="B6" s="211"/>
      <c r="C6" s="211"/>
      <c r="D6" s="211"/>
      <c r="E6" s="211"/>
      <c r="F6" s="211"/>
    </row>
    <row r="7" spans="1:6" x14ac:dyDescent="0.25">
      <c r="B7" s="211"/>
      <c r="C7" s="211"/>
      <c r="D7" s="211"/>
      <c r="E7" s="211"/>
      <c r="F7" s="211"/>
    </row>
    <row r="8" spans="1:6" x14ac:dyDescent="0.25">
      <c r="B8" s="211"/>
      <c r="C8" s="211"/>
      <c r="D8" s="211"/>
      <c r="E8" s="211"/>
      <c r="F8" s="211"/>
    </row>
    <row r="9" spans="1:6" x14ac:dyDescent="0.25">
      <c r="B9" s="211"/>
      <c r="C9" s="211"/>
      <c r="D9" s="211"/>
      <c r="E9" s="211"/>
      <c r="F9" s="211"/>
    </row>
    <row r="10" spans="1:6" x14ac:dyDescent="0.25">
      <c r="B10" s="211"/>
      <c r="C10" s="211"/>
      <c r="D10" s="211"/>
      <c r="E10" s="211"/>
      <c r="F10" s="211"/>
    </row>
    <row r="11" spans="1:6" x14ac:dyDescent="0.25">
      <c r="B11" s="211"/>
      <c r="C11" s="211"/>
      <c r="D11" s="211"/>
      <c r="E11" s="211"/>
      <c r="F11" s="211"/>
    </row>
    <row r="12" spans="1:6" x14ac:dyDescent="0.25">
      <c r="B12" s="211"/>
      <c r="C12" s="211"/>
      <c r="D12" s="211"/>
      <c r="E12" s="211"/>
      <c r="F12" s="211"/>
    </row>
    <row r="13" spans="1:6" x14ac:dyDescent="0.25">
      <c r="B13" s="211"/>
      <c r="C13" s="211"/>
      <c r="D13" s="211"/>
      <c r="E13" s="211"/>
      <c r="F13" s="211"/>
    </row>
    <row r="15" spans="1:6" x14ac:dyDescent="0.25">
      <c r="B15" s="196" t="s">
        <v>126</v>
      </c>
      <c r="C15" s="196"/>
      <c r="D15" s="196"/>
      <c r="E15" s="196"/>
      <c r="F15" s="196"/>
    </row>
    <row r="17" spans="2:6" x14ac:dyDescent="0.25">
      <c r="B17" s="196" t="s">
        <v>127</v>
      </c>
      <c r="C17" s="196"/>
      <c r="D17" s="196"/>
      <c r="E17" s="196"/>
      <c r="F17" s="196"/>
    </row>
    <row r="18" spans="2:6" x14ac:dyDescent="0.25">
      <c r="B18" s="194" t="s">
        <v>191</v>
      </c>
      <c r="C18" s="194"/>
      <c r="D18" s="194"/>
      <c r="E18" s="194"/>
      <c r="F18" s="194"/>
    </row>
    <row r="19" spans="2:6" x14ac:dyDescent="0.25">
      <c r="B19" s="194"/>
      <c r="C19" s="194"/>
      <c r="D19" s="194"/>
      <c r="E19" s="194"/>
      <c r="F19" s="194"/>
    </row>
    <row r="20" spans="2:6" x14ac:dyDescent="0.25">
      <c r="B20" s="194"/>
      <c r="C20" s="194"/>
      <c r="D20" s="194"/>
      <c r="E20" s="194"/>
      <c r="F20" s="194"/>
    </row>
    <row r="21" spans="2:6" x14ac:dyDescent="0.25">
      <c r="B21" s="194"/>
      <c r="C21" s="194"/>
      <c r="D21" s="194"/>
      <c r="E21" s="194"/>
      <c r="F21" s="194"/>
    </row>
    <row r="22" spans="2:6" x14ac:dyDescent="0.25">
      <c r="B22" s="194"/>
      <c r="C22" s="194"/>
      <c r="D22" s="194"/>
      <c r="E22" s="194"/>
      <c r="F22" s="194"/>
    </row>
    <row r="23" spans="2:6" x14ac:dyDescent="0.25">
      <c r="B23" s="194"/>
      <c r="C23" s="194"/>
      <c r="D23" s="194"/>
      <c r="E23" s="194"/>
      <c r="F23" s="194"/>
    </row>
    <row r="24" spans="2:6" x14ac:dyDescent="0.25">
      <c r="B24" s="194"/>
      <c r="C24" s="194"/>
      <c r="D24" s="194"/>
      <c r="E24" s="194"/>
      <c r="F24" s="194"/>
    </row>
    <row r="25" spans="2:6" x14ac:dyDescent="0.25">
      <c r="B25" s="194"/>
      <c r="C25" s="194"/>
      <c r="D25" s="194"/>
      <c r="E25" s="194"/>
      <c r="F25" s="194"/>
    </row>
    <row r="26" spans="2:6" x14ac:dyDescent="0.25">
      <c r="B26" s="194"/>
      <c r="C26" s="194"/>
      <c r="D26" s="194"/>
      <c r="E26" s="194"/>
      <c r="F26" s="194"/>
    </row>
    <row r="27" spans="2:6" x14ac:dyDescent="0.25">
      <c r="B27" s="194"/>
      <c r="C27" s="194"/>
      <c r="D27" s="194"/>
      <c r="E27" s="194"/>
      <c r="F27" s="194"/>
    </row>
    <row r="28" spans="2:6" x14ac:dyDescent="0.25">
      <c r="B28" s="194"/>
      <c r="C28" s="194"/>
      <c r="D28" s="194"/>
      <c r="E28" s="194"/>
      <c r="F28" s="194"/>
    </row>
    <row r="29" spans="2:6" x14ac:dyDescent="0.25">
      <c r="B29" s="194"/>
      <c r="C29" s="194"/>
      <c r="D29" s="194"/>
      <c r="E29" s="194"/>
      <c r="F29" s="194"/>
    </row>
    <row r="30" spans="2:6" x14ac:dyDescent="0.25">
      <c r="B30" s="194"/>
      <c r="C30" s="194"/>
      <c r="D30" s="194"/>
      <c r="E30" s="194"/>
      <c r="F30" s="194"/>
    </row>
    <row r="31" spans="2:6" x14ac:dyDescent="0.25">
      <c r="B31" s="194"/>
      <c r="C31" s="194"/>
      <c r="D31" s="194"/>
      <c r="E31" s="194"/>
      <c r="F31" s="194"/>
    </row>
    <row r="32" spans="2:6" x14ac:dyDescent="0.25">
      <c r="B32" s="194"/>
      <c r="C32" s="194"/>
      <c r="D32" s="194"/>
      <c r="E32" s="194"/>
      <c r="F32" s="194"/>
    </row>
    <row r="33" spans="2:6" x14ac:dyDescent="0.25">
      <c r="B33" s="194"/>
      <c r="C33" s="194"/>
      <c r="D33" s="194"/>
      <c r="E33" s="194"/>
      <c r="F33" s="194"/>
    </row>
    <row r="34" spans="2:6" x14ac:dyDescent="0.25">
      <c r="B34" s="194"/>
      <c r="C34" s="194"/>
      <c r="D34" s="194"/>
      <c r="E34" s="194"/>
      <c r="F34" s="194"/>
    </row>
    <row r="35" spans="2:6" x14ac:dyDescent="0.25">
      <c r="B35" s="194"/>
      <c r="C35" s="194"/>
      <c r="D35" s="194"/>
      <c r="E35" s="194"/>
      <c r="F35" s="194"/>
    </row>
    <row r="36" spans="2:6" x14ac:dyDescent="0.25">
      <c r="B36" s="194"/>
      <c r="C36" s="194"/>
      <c r="D36" s="194"/>
      <c r="E36" s="194"/>
      <c r="F36" s="194"/>
    </row>
    <row r="37" spans="2:6" x14ac:dyDescent="0.25">
      <c r="B37" s="194"/>
      <c r="C37" s="194"/>
      <c r="D37" s="194"/>
      <c r="E37" s="194"/>
      <c r="F37" s="194"/>
    </row>
    <row r="38" spans="2:6" x14ac:dyDescent="0.25">
      <c r="B38" s="194"/>
      <c r="C38" s="194"/>
      <c r="D38" s="194"/>
      <c r="E38" s="194"/>
      <c r="F38" s="194"/>
    </row>
    <row r="39" spans="2:6" x14ac:dyDescent="0.25">
      <c r="B39" s="194"/>
      <c r="C39" s="194"/>
      <c r="D39" s="194"/>
      <c r="E39" s="194"/>
      <c r="F39" s="194"/>
    </row>
    <row r="40" spans="2:6" x14ac:dyDescent="0.25">
      <c r="B40" s="194"/>
      <c r="C40" s="194"/>
      <c r="D40" s="194"/>
      <c r="E40" s="194"/>
      <c r="F40" s="194"/>
    </row>
    <row r="41" spans="2:6" x14ac:dyDescent="0.25">
      <c r="B41" s="194"/>
      <c r="C41" s="194"/>
      <c r="D41" s="194"/>
      <c r="E41" s="194"/>
      <c r="F41" s="194"/>
    </row>
    <row r="42" spans="2:6" x14ac:dyDescent="0.25">
      <c r="B42" s="194"/>
      <c r="C42" s="194"/>
      <c r="D42" s="194"/>
      <c r="E42" s="194"/>
      <c r="F42" s="194"/>
    </row>
    <row r="43" spans="2:6" x14ac:dyDescent="0.25">
      <c r="B43" s="194"/>
      <c r="C43" s="194"/>
      <c r="D43" s="194"/>
      <c r="E43" s="194"/>
      <c r="F43" s="194"/>
    </row>
    <row r="44" spans="2:6" x14ac:dyDescent="0.25">
      <c r="B44" s="194"/>
      <c r="C44" s="194"/>
      <c r="D44" s="194"/>
      <c r="E44" s="194"/>
      <c r="F44" s="194"/>
    </row>
    <row r="45" spans="2:6" x14ac:dyDescent="0.25">
      <c r="B45" s="194"/>
      <c r="C45" s="194"/>
      <c r="D45" s="194"/>
      <c r="E45" s="194"/>
      <c r="F45" s="194"/>
    </row>
    <row r="46" spans="2:6" x14ac:dyDescent="0.25">
      <c r="B46" s="194"/>
      <c r="C46" s="194"/>
      <c r="D46" s="194"/>
      <c r="E46" s="194"/>
      <c r="F46" s="194"/>
    </row>
    <row r="47" spans="2:6" x14ac:dyDescent="0.25">
      <c r="B47" s="194"/>
      <c r="C47" s="194"/>
      <c r="D47" s="194"/>
      <c r="E47" s="194"/>
      <c r="F47" s="194"/>
    </row>
    <row r="48" spans="2:6" x14ac:dyDescent="0.25">
      <c r="B48" s="194"/>
      <c r="C48" s="194"/>
      <c r="D48" s="194"/>
      <c r="E48" s="194"/>
      <c r="F48" s="194"/>
    </row>
    <row r="49" spans="2:6" x14ac:dyDescent="0.25">
      <c r="B49" s="196" t="s">
        <v>128</v>
      </c>
      <c r="C49" s="196"/>
      <c r="D49" s="196"/>
      <c r="E49" s="196"/>
      <c r="F49" s="196"/>
    </row>
    <row r="50" spans="2:6" x14ac:dyDescent="0.25">
      <c r="B50" s="194" t="s">
        <v>206</v>
      </c>
      <c r="C50" s="194"/>
      <c r="D50" s="194"/>
      <c r="E50" s="194"/>
      <c r="F50" s="194"/>
    </row>
    <row r="51" spans="2:6" x14ac:dyDescent="0.25">
      <c r="B51" s="194"/>
      <c r="C51" s="194"/>
      <c r="D51" s="194"/>
      <c r="E51" s="194"/>
      <c r="F51" s="194"/>
    </row>
    <row r="53" spans="2:6" x14ac:dyDescent="0.25">
      <c r="B53" s="212" t="s">
        <v>129</v>
      </c>
      <c r="C53" s="212"/>
      <c r="D53" s="212"/>
      <c r="E53" s="212"/>
      <c r="F53" s="212"/>
    </row>
    <row r="55" spans="2:6" x14ac:dyDescent="0.25">
      <c r="B55" s="194" t="s">
        <v>130</v>
      </c>
      <c r="C55" s="194"/>
      <c r="D55" s="194"/>
      <c r="E55" s="194"/>
      <c r="F55" s="194"/>
    </row>
    <row r="56" spans="2:6" x14ac:dyDescent="0.25">
      <c r="B56" s="194"/>
      <c r="C56" s="194"/>
      <c r="D56" s="194"/>
      <c r="E56" s="194"/>
      <c r="F56" s="194"/>
    </row>
    <row r="57" spans="2:6" x14ac:dyDescent="0.25">
      <c r="B57" s="194"/>
      <c r="C57" s="194"/>
      <c r="D57" s="194"/>
      <c r="E57" s="194"/>
      <c r="F57" s="194"/>
    </row>
    <row r="58" spans="2:6" x14ac:dyDescent="0.25">
      <c r="B58" s="194" t="s">
        <v>212</v>
      </c>
      <c r="C58" s="194"/>
      <c r="D58" s="194"/>
      <c r="E58" s="194"/>
      <c r="F58" s="194"/>
    </row>
    <row r="59" spans="2:6" x14ac:dyDescent="0.25">
      <c r="B59" s="194"/>
      <c r="C59" s="194"/>
      <c r="D59" s="194"/>
      <c r="E59" s="194"/>
      <c r="F59" s="194"/>
    </row>
    <row r="60" spans="2:6" x14ac:dyDescent="0.25">
      <c r="B60" s="194" t="s">
        <v>131</v>
      </c>
      <c r="C60" s="194"/>
      <c r="D60" s="194"/>
      <c r="E60" s="194"/>
      <c r="F60" s="194"/>
    </row>
    <row r="61" spans="2:6" x14ac:dyDescent="0.25">
      <c r="B61" s="194"/>
      <c r="C61" s="194"/>
      <c r="D61" s="194"/>
      <c r="E61" s="194"/>
      <c r="F61" s="194"/>
    </row>
    <row r="62" spans="2:6" x14ac:dyDescent="0.25">
      <c r="B62" s="194" t="s">
        <v>132</v>
      </c>
      <c r="C62" s="194"/>
      <c r="D62" s="194"/>
      <c r="E62" s="194"/>
      <c r="F62" s="194"/>
    </row>
    <row r="63" spans="2:6" x14ac:dyDescent="0.25">
      <c r="B63" s="194"/>
      <c r="C63" s="194"/>
      <c r="D63" s="194"/>
      <c r="E63" s="194"/>
      <c r="F63" s="194"/>
    </row>
    <row r="64" spans="2:6" x14ac:dyDescent="0.25">
      <c r="B64" s="195" t="s">
        <v>133</v>
      </c>
      <c r="C64" s="195"/>
      <c r="D64" s="195"/>
      <c r="E64" s="195"/>
      <c r="F64" s="195"/>
    </row>
    <row r="65" spans="2:6" x14ac:dyDescent="0.25">
      <c r="B65" s="195"/>
      <c r="C65" s="195"/>
      <c r="D65" s="195"/>
      <c r="E65" s="195"/>
      <c r="F65" s="195"/>
    </row>
    <row r="66" spans="2:6" x14ac:dyDescent="0.25">
      <c r="B66" s="195" t="s">
        <v>134</v>
      </c>
      <c r="C66" s="195"/>
      <c r="D66" s="195"/>
      <c r="E66" s="195"/>
      <c r="F66" s="195"/>
    </row>
    <row r="67" spans="2:6" x14ac:dyDescent="0.25">
      <c r="B67" s="195"/>
      <c r="C67" s="195"/>
      <c r="D67" s="195"/>
      <c r="E67" s="195"/>
      <c r="F67" s="195"/>
    </row>
    <row r="69" spans="2:6" x14ac:dyDescent="0.25">
      <c r="B69" s="4" t="s">
        <v>26</v>
      </c>
      <c r="C69" s="5">
        <v>44104</v>
      </c>
      <c r="D69" s="5">
        <v>43738</v>
      </c>
      <c r="E69" s="5">
        <v>43830</v>
      </c>
      <c r="F69" s="28"/>
    </row>
    <row r="70" spans="2:6" x14ac:dyDescent="0.25">
      <c r="B70" s="6" t="s">
        <v>44</v>
      </c>
      <c r="C70" s="7">
        <v>6979.36</v>
      </c>
      <c r="D70" s="7">
        <v>6375.54</v>
      </c>
      <c r="E70" s="7">
        <v>6442.33</v>
      </c>
      <c r="F70" s="35"/>
    </row>
    <row r="71" spans="2:6" x14ac:dyDescent="0.25">
      <c r="B71" s="6" t="s">
        <v>45</v>
      </c>
      <c r="C71" s="7">
        <v>6990.35</v>
      </c>
      <c r="D71" s="7">
        <v>6384.71</v>
      </c>
      <c r="E71" s="7">
        <v>6463.95</v>
      </c>
      <c r="F71" s="35"/>
    </row>
    <row r="72" spans="2:6" x14ac:dyDescent="0.25">
      <c r="B72" s="37"/>
      <c r="C72" s="37"/>
      <c r="D72" s="37"/>
      <c r="E72" s="37"/>
      <c r="F72" s="37"/>
    </row>
    <row r="73" spans="2:6" x14ac:dyDescent="0.25">
      <c r="B73" s="196" t="s">
        <v>135</v>
      </c>
      <c r="C73" s="196"/>
      <c r="D73" s="196"/>
      <c r="E73" s="196"/>
      <c r="F73" s="196"/>
    </row>
    <row r="74" spans="2:6" ht="15" customHeight="1" x14ac:dyDescent="0.25">
      <c r="B74" s="38"/>
      <c r="C74" s="38"/>
      <c r="D74" s="38"/>
      <c r="E74" s="38"/>
      <c r="F74" s="38"/>
    </row>
    <row r="75" spans="2:6" ht="15" customHeight="1" x14ac:dyDescent="0.25">
      <c r="B75" s="192" t="s">
        <v>152</v>
      </c>
      <c r="C75" s="208" t="s">
        <v>153</v>
      </c>
      <c r="D75" s="209"/>
      <c r="E75" s="192" t="s">
        <v>154</v>
      </c>
      <c r="F75" s="192" t="s">
        <v>207</v>
      </c>
    </row>
    <row r="76" spans="2:6" ht="15" customHeight="1" x14ac:dyDescent="0.25">
      <c r="B76" s="207"/>
      <c r="C76" s="8" t="s">
        <v>155</v>
      </c>
      <c r="D76" s="9" t="s">
        <v>156</v>
      </c>
      <c r="E76" s="193"/>
      <c r="F76" s="193"/>
    </row>
    <row r="77" spans="2:6" ht="15" customHeight="1" x14ac:dyDescent="0.25">
      <c r="B77" s="10" t="s">
        <v>157</v>
      </c>
      <c r="C77" s="21"/>
      <c r="D77" s="21"/>
      <c r="E77" s="21"/>
      <c r="F77" s="21"/>
    </row>
    <row r="78" spans="2:6" ht="16.5" customHeight="1" x14ac:dyDescent="0.25">
      <c r="B78" s="12" t="s">
        <v>160</v>
      </c>
      <c r="C78" s="13" t="s">
        <v>162</v>
      </c>
      <c r="D78" s="14">
        <f>+'01'!C8</f>
        <v>5816517.0600000005</v>
      </c>
      <c r="E78" s="14">
        <f>+C70</f>
        <v>6979.36</v>
      </c>
      <c r="F78" s="15">
        <f>+D78*E78</f>
        <v>40595566507.881599</v>
      </c>
    </row>
    <row r="79" spans="2:6" ht="16.5" customHeight="1" x14ac:dyDescent="0.25">
      <c r="B79" s="12" t="s">
        <v>159</v>
      </c>
      <c r="C79" s="13" t="s">
        <v>162</v>
      </c>
      <c r="D79" s="14">
        <f>+'01'!C9+'01'!C10</f>
        <v>4345.17</v>
      </c>
      <c r="E79" s="14">
        <f>+E78</f>
        <v>6979.36</v>
      </c>
      <c r="F79" s="15">
        <f t="shared" ref="F79:F80" si="0">+D79*E79</f>
        <v>30326505.691199999</v>
      </c>
    </row>
    <row r="80" spans="2:6" ht="16.5" customHeight="1" x14ac:dyDescent="0.25">
      <c r="B80" s="16" t="s">
        <v>144</v>
      </c>
      <c r="C80" s="17" t="s">
        <v>162</v>
      </c>
      <c r="D80" s="18">
        <f>+'01'!C11</f>
        <v>34968444.075654298</v>
      </c>
      <c r="E80" s="18">
        <f>+E79</f>
        <v>6979.36</v>
      </c>
      <c r="F80" s="19">
        <f t="shared" si="0"/>
        <v>244057359843.85858</v>
      </c>
    </row>
    <row r="81" spans="2:6" ht="15" customHeight="1" x14ac:dyDescent="0.25">
      <c r="B81" s="20" t="s">
        <v>158</v>
      </c>
      <c r="C81" s="21"/>
      <c r="D81" s="39"/>
      <c r="E81" s="39"/>
      <c r="F81" s="40"/>
    </row>
    <row r="82" spans="2:6" ht="16.5" customHeight="1" x14ac:dyDescent="0.25">
      <c r="B82" s="41" t="s">
        <v>161</v>
      </c>
      <c r="C82" s="17" t="s">
        <v>162</v>
      </c>
      <c r="D82" s="18">
        <f>+'01'!C14+'01'!C15+'01'!C16</f>
        <v>61250.76</v>
      </c>
      <c r="E82" s="18">
        <f>+C71</f>
        <v>6990.35</v>
      </c>
      <c r="F82" s="19">
        <f>+D82*E82</f>
        <v>428164250.16600001</v>
      </c>
    </row>
    <row r="83" spans="2:6" ht="15" customHeight="1" x14ac:dyDescent="0.25">
      <c r="B83" s="38"/>
      <c r="C83" s="38"/>
      <c r="D83" s="38"/>
      <c r="E83" s="38"/>
      <c r="F83" s="38"/>
    </row>
    <row r="84" spans="2:6" ht="15.75" customHeight="1" x14ac:dyDescent="0.25">
      <c r="B84" s="196" t="s">
        <v>228</v>
      </c>
      <c r="C84" s="196"/>
      <c r="D84" s="196"/>
      <c r="E84" s="196"/>
      <c r="F84" s="196"/>
    </row>
    <row r="85" spans="2:6" x14ac:dyDescent="0.25">
      <c r="B85" s="196"/>
      <c r="C85" s="196"/>
      <c r="D85" s="196"/>
      <c r="E85" s="196"/>
      <c r="F85" s="196"/>
    </row>
    <row r="86" spans="2:6" ht="15" customHeight="1" x14ac:dyDescent="0.25">
      <c r="B86" s="37"/>
      <c r="C86" s="37"/>
      <c r="D86" s="37"/>
      <c r="E86" s="37"/>
      <c r="F86" s="37"/>
    </row>
    <row r="87" spans="2:6" ht="46.5" customHeight="1" x14ac:dyDescent="0.25">
      <c r="B87" s="9" t="s">
        <v>163</v>
      </c>
      <c r="C87" s="9" t="s">
        <v>164</v>
      </c>
      <c r="D87" s="9" t="s">
        <v>165</v>
      </c>
      <c r="E87" s="9" t="s">
        <v>166</v>
      </c>
      <c r="F87" s="9" t="s">
        <v>167</v>
      </c>
    </row>
    <row r="88" spans="2:6" ht="55.5" customHeight="1" x14ac:dyDescent="0.25">
      <c r="B88" s="22" t="s">
        <v>168</v>
      </c>
      <c r="C88" s="7">
        <f>+C70</f>
        <v>6979.36</v>
      </c>
      <c r="D88" s="7">
        <v>0</v>
      </c>
      <c r="E88" s="7">
        <f>+E70</f>
        <v>6442.33</v>
      </c>
      <c r="F88" s="7">
        <v>0</v>
      </c>
    </row>
    <row r="89" spans="2:6" ht="55.5" customHeight="1" x14ac:dyDescent="0.25">
      <c r="B89" s="22" t="s">
        <v>169</v>
      </c>
      <c r="C89" s="7">
        <f>+C71</f>
        <v>6990.35</v>
      </c>
      <c r="D89" s="7">
        <v>0</v>
      </c>
      <c r="E89" s="7">
        <f>+E71</f>
        <v>6463.95</v>
      </c>
      <c r="F89" s="7">
        <v>0</v>
      </c>
    </row>
    <row r="90" spans="2:6" ht="55.5" customHeight="1" x14ac:dyDescent="0.25">
      <c r="B90" s="22" t="s">
        <v>170</v>
      </c>
      <c r="C90" s="7">
        <f>+C70</f>
        <v>6979.36</v>
      </c>
      <c r="D90" s="7">
        <v>0</v>
      </c>
      <c r="E90" s="7">
        <f>+E70</f>
        <v>6442.33</v>
      </c>
      <c r="F90" s="7">
        <v>0</v>
      </c>
    </row>
    <row r="91" spans="2:6" ht="55.5" customHeight="1" x14ac:dyDescent="0.25">
      <c r="B91" s="22" t="s">
        <v>171</v>
      </c>
      <c r="C91" s="7">
        <f>+C71</f>
        <v>6990.35</v>
      </c>
      <c r="D91" s="7">
        <v>0</v>
      </c>
      <c r="E91" s="7">
        <f>+E71</f>
        <v>6463.95</v>
      </c>
      <c r="F91" s="7">
        <v>0</v>
      </c>
    </row>
    <row r="93" spans="2:6" x14ac:dyDescent="0.25">
      <c r="B93" s="200" t="s">
        <v>136</v>
      </c>
      <c r="C93" s="200"/>
      <c r="D93" s="200"/>
      <c r="E93" s="200"/>
      <c r="F93" s="200"/>
    </row>
    <row r="94" spans="2:6" x14ac:dyDescent="0.25">
      <c r="B94" s="195" t="s">
        <v>172</v>
      </c>
      <c r="C94" s="195"/>
      <c r="D94" s="195"/>
      <c r="E94" s="195"/>
      <c r="F94" s="195"/>
    </row>
    <row r="95" spans="2:6" ht="19.5" customHeight="1" x14ac:dyDescent="0.25">
      <c r="B95" s="195"/>
      <c r="C95" s="195"/>
      <c r="D95" s="195"/>
      <c r="E95" s="195"/>
      <c r="F95" s="195"/>
    </row>
    <row r="96" spans="2:6" x14ac:dyDescent="0.25">
      <c r="B96" s="195"/>
      <c r="C96" s="195"/>
      <c r="D96" s="195"/>
      <c r="E96" s="195"/>
      <c r="F96" s="195"/>
    </row>
    <row r="97" spans="2:6" x14ac:dyDescent="0.25">
      <c r="B97" s="42"/>
      <c r="C97" s="42"/>
      <c r="D97" s="42"/>
      <c r="E97" s="42"/>
      <c r="F97" s="42"/>
    </row>
    <row r="98" spans="2:6" x14ac:dyDescent="0.25">
      <c r="B98" s="205" t="s">
        <v>26</v>
      </c>
      <c r="C98" s="206"/>
      <c r="D98" s="5">
        <f>+'04'!C7</f>
        <v>44104</v>
      </c>
      <c r="E98" s="5">
        <f>+'04'!D7</f>
        <v>43738</v>
      </c>
      <c r="F98" s="37"/>
    </row>
    <row r="99" spans="2:6" x14ac:dyDescent="0.25">
      <c r="B99" s="201" t="s">
        <v>12</v>
      </c>
      <c r="C99" s="202"/>
      <c r="D99" s="39">
        <f>+'02'!C13</f>
        <v>268197.82</v>
      </c>
      <c r="E99" s="39">
        <f>+'02'!D13</f>
        <v>75308.69</v>
      </c>
      <c r="F99" s="37"/>
    </row>
    <row r="100" spans="2:6" x14ac:dyDescent="0.25">
      <c r="B100" s="203" t="s">
        <v>46</v>
      </c>
      <c r="C100" s="204"/>
      <c r="D100" s="18">
        <v>0</v>
      </c>
      <c r="E100" s="18">
        <v>0</v>
      </c>
      <c r="F100" s="37"/>
    </row>
    <row r="101" spans="2:6" x14ac:dyDescent="0.25">
      <c r="B101" s="205" t="s">
        <v>48</v>
      </c>
      <c r="C101" s="206"/>
      <c r="D101" s="43">
        <f>SUM(D99:D100)</f>
        <v>268197.82</v>
      </c>
      <c r="E101" s="43">
        <f>SUM(E99:E100)</f>
        <v>75308.69</v>
      </c>
      <c r="F101" s="37"/>
    </row>
    <row r="102" spans="2:6" x14ac:dyDescent="0.25">
      <c r="B102" s="37"/>
      <c r="C102" s="37"/>
      <c r="D102" s="37"/>
      <c r="E102" s="37"/>
      <c r="F102" s="37"/>
    </row>
    <row r="103" spans="2:6" x14ac:dyDescent="0.25">
      <c r="B103" s="196" t="s">
        <v>137</v>
      </c>
      <c r="C103" s="196"/>
      <c r="D103" s="196"/>
      <c r="E103" s="196"/>
      <c r="F103" s="196"/>
    </row>
    <row r="104" spans="2:6" x14ac:dyDescent="0.25">
      <c r="B104" s="37"/>
      <c r="C104" s="37"/>
      <c r="D104" s="37"/>
      <c r="E104" s="37"/>
      <c r="F104" s="37"/>
    </row>
    <row r="105" spans="2:6" ht="45" x14ac:dyDescent="0.25">
      <c r="B105" s="9" t="s">
        <v>47</v>
      </c>
      <c r="C105" s="9" t="s">
        <v>49</v>
      </c>
      <c r="D105" s="9" t="s">
        <v>50</v>
      </c>
      <c r="E105" s="9" t="s">
        <v>51</v>
      </c>
    </row>
    <row r="106" spans="2:6" x14ac:dyDescent="0.25">
      <c r="B106" s="197" t="s">
        <v>52</v>
      </c>
      <c r="C106" s="198"/>
      <c r="D106" s="198"/>
      <c r="E106" s="199"/>
    </row>
    <row r="107" spans="2:6" x14ac:dyDescent="0.25">
      <c r="B107" s="29" t="s">
        <v>53</v>
      </c>
      <c r="C107" s="44">
        <v>103.55749384630001</v>
      </c>
      <c r="D107" s="39">
        <v>11795539.800000001</v>
      </c>
      <c r="E107" s="40">
        <v>298</v>
      </c>
    </row>
    <row r="108" spans="2:6" x14ac:dyDescent="0.25">
      <c r="B108" s="24" t="s">
        <v>54</v>
      </c>
      <c r="C108" s="45">
        <v>103.77882236854001</v>
      </c>
      <c r="D108" s="14">
        <v>10585232.15</v>
      </c>
      <c r="E108" s="15">
        <v>318</v>
      </c>
    </row>
    <row r="109" spans="2:6" x14ac:dyDescent="0.25">
      <c r="B109" s="32" t="s">
        <v>55</v>
      </c>
      <c r="C109" s="46">
        <v>104.0420283485</v>
      </c>
      <c r="D109" s="18">
        <v>10115927.4</v>
      </c>
      <c r="E109" s="19">
        <v>333</v>
      </c>
    </row>
    <row r="110" spans="2:6" x14ac:dyDescent="0.25">
      <c r="B110" s="197" t="s">
        <v>111</v>
      </c>
      <c r="C110" s="198"/>
      <c r="D110" s="198"/>
      <c r="E110" s="199"/>
    </row>
    <row r="111" spans="2:6" x14ac:dyDescent="0.25">
      <c r="B111" s="29" t="s">
        <v>112</v>
      </c>
      <c r="C111" s="44">
        <v>104.27782269950001</v>
      </c>
      <c r="D111" s="39">
        <v>11854164.339860946</v>
      </c>
      <c r="E111" s="40">
        <v>338</v>
      </c>
    </row>
    <row r="112" spans="2:6" x14ac:dyDescent="0.25">
      <c r="B112" s="24" t="s">
        <v>113</v>
      </c>
      <c r="C112" s="45">
        <v>104.5139789805</v>
      </c>
      <c r="D112" s="14">
        <v>13587290.208695253</v>
      </c>
      <c r="E112" s="15">
        <v>352</v>
      </c>
    </row>
    <row r="113" spans="2:6" x14ac:dyDescent="0.25">
      <c r="B113" s="32" t="s">
        <v>114</v>
      </c>
      <c r="C113" s="46">
        <v>104.74250209109999</v>
      </c>
      <c r="D113" s="18">
        <v>14948001.986314643</v>
      </c>
      <c r="E113" s="19">
        <v>372</v>
      </c>
    </row>
    <row r="114" spans="2:6" x14ac:dyDescent="0.25">
      <c r="B114" s="197" t="s">
        <v>217</v>
      </c>
      <c r="C114" s="198"/>
      <c r="D114" s="198"/>
      <c r="E114" s="199"/>
    </row>
    <row r="115" spans="2:6" x14ac:dyDescent="0.25">
      <c r="B115" s="29" t="s">
        <v>218</v>
      </c>
      <c r="C115" s="44">
        <v>104.9657419637</v>
      </c>
      <c r="D115" s="39">
        <v>29268299.231368255</v>
      </c>
      <c r="E115" s="40">
        <v>398</v>
      </c>
    </row>
    <row r="116" spans="2:6" x14ac:dyDescent="0.25">
      <c r="B116" s="24" t="s">
        <v>219</v>
      </c>
      <c r="C116" s="45">
        <v>105.1894746899</v>
      </c>
      <c r="D116" s="14">
        <v>36753098.638908088</v>
      </c>
      <c r="E116" s="15">
        <v>427</v>
      </c>
    </row>
    <row r="117" spans="2:6" x14ac:dyDescent="0.25">
      <c r="B117" s="32" t="s">
        <v>220</v>
      </c>
      <c r="C117" s="46">
        <v>105.4060282679</v>
      </c>
      <c r="D117" s="173">
        <v>40728055.552697636</v>
      </c>
      <c r="E117" s="19">
        <v>477</v>
      </c>
    </row>
    <row r="119" spans="2:6" x14ac:dyDescent="0.25">
      <c r="B119" s="200" t="s">
        <v>138</v>
      </c>
      <c r="C119" s="200"/>
      <c r="D119" s="200"/>
      <c r="E119" s="200"/>
      <c r="F119" s="200"/>
    </row>
    <row r="120" spans="2:6" x14ac:dyDescent="0.25">
      <c r="B120" s="195" t="s">
        <v>192</v>
      </c>
      <c r="C120" s="195"/>
      <c r="D120" s="195"/>
      <c r="E120" s="195"/>
      <c r="F120" s="195"/>
    </row>
    <row r="121" spans="2:6" x14ac:dyDescent="0.25">
      <c r="B121" s="195"/>
      <c r="C121" s="195"/>
      <c r="D121" s="195"/>
      <c r="E121" s="195"/>
      <c r="F121" s="195"/>
    </row>
    <row r="122" spans="2:6" x14ac:dyDescent="0.25">
      <c r="B122" s="11" t="s">
        <v>56</v>
      </c>
      <c r="C122" s="5">
        <f>+D98</f>
        <v>44104</v>
      </c>
      <c r="D122" s="5">
        <f>+E98</f>
        <v>43738</v>
      </c>
      <c r="E122" s="35"/>
      <c r="F122" s="35"/>
    </row>
    <row r="123" spans="2:6" x14ac:dyDescent="0.25">
      <c r="B123" s="29" t="s">
        <v>103</v>
      </c>
      <c r="C123" s="47">
        <v>1813327.17</v>
      </c>
      <c r="D123" s="47">
        <v>136857.94</v>
      </c>
      <c r="E123" s="35"/>
      <c r="F123" s="35"/>
    </row>
    <row r="124" spans="2:6" x14ac:dyDescent="0.25">
      <c r="B124" s="24" t="s">
        <v>173</v>
      </c>
      <c r="C124" s="48">
        <v>1000000</v>
      </c>
      <c r="D124" s="48">
        <v>700131.51</v>
      </c>
      <c r="E124" s="35"/>
      <c r="F124" s="35"/>
    </row>
    <row r="125" spans="2:6" x14ac:dyDescent="0.25">
      <c r="B125" s="24" t="s">
        <v>221</v>
      </c>
      <c r="C125" s="48">
        <v>3003189.89</v>
      </c>
      <c r="D125" s="48">
        <v>0</v>
      </c>
      <c r="E125" s="35"/>
      <c r="F125" s="35"/>
    </row>
    <row r="126" spans="2:6" x14ac:dyDescent="0.25">
      <c r="B126" s="24" t="s">
        <v>201</v>
      </c>
      <c r="C126" s="48">
        <v>0</v>
      </c>
      <c r="D126" s="48">
        <v>2000</v>
      </c>
      <c r="E126" s="35"/>
      <c r="F126" s="35"/>
    </row>
    <row r="127" spans="2:6" x14ac:dyDescent="0.25">
      <c r="B127" s="24" t="s">
        <v>174</v>
      </c>
      <c r="C127" s="48">
        <v>0</v>
      </c>
      <c r="D127" s="48">
        <v>1360.95</v>
      </c>
      <c r="E127" s="35"/>
      <c r="F127" s="35"/>
    </row>
    <row r="128" spans="2:6" x14ac:dyDescent="0.25">
      <c r="B128" s="4" t="s">
        <v>48</v>
      </c>
      <c r="C128" s="43">
        <f>SUM(C123:C127)</f>
        <v>5816517.0600000005</v>
      </c>
      <c r="D128" s="43">
        <f>SUM(D123:D127)</f>
        <v>840350.39999999991</v>
      </c>
      <c r="E128" s="35"/>
      <c r="F128" s="35"/>
    </row>
    <row r="129" spans="2:6" x14ac:dyDescent="0.25">
      <c r="B129" s="35"/>
      <c r="C129" s="35"/>
      <c r="D129" s="35"/>
      <c r="E129" s="35"/>
      <c r="F129" s="35"/>
    </row>
    <row r="130" spans="2:6" x14ac:dyDescent="0.25">
      <c r="B130" s="195" t="s">
        <v>193</v>
      </c>
      <c r="C130" s="195"/>
      <c r="D130" s="195"/>
      <c r="E130" s="195"/>
      <c r="F130" s="195"/>
    </row>
    <row r="131" spans="2:6" x14ac:dyDescent="0.25">
      <c r="B131" s="195" t="s">
        <v>208</v>
      </c>
      <c r="C131" s="195"/>
      <c r="D131" s="195"/>
      <c r="E131" s="195"/>
      <c r="F131" s="195"/>
    </row>
    <row r="133" spans="2:6" x14ac:dyDescent="0.25">
      <c r="B133" s="195" t="s">
        <v>226</v>
      </c>
      <c r="C133" s="195"/>
      <c r="D133" s="195"/>
      <c r="E133" s="195"/>
      <c r="F133" s="195"/>
    </row>
    <row r="134" spans="2:6" x14ac:dyDescent="0.25">
      <c r="B134" s="195"/>
      <c r="C134" s="195"/>
      <c r="D134" s="195"/>
      <c r="E134" s="195"/>
      <c r="F134" s="195"/>
    </row>
    <row r="135" spans="2:6" x14ac:dyDescent="0.25">
      <c r="B135" s="4" t="s">
        <v>26</v>
      </c>
      <c r="C135" s="5">
        <f>+C122</f>
        <v>44104</v>
      </c>
      <c r="D135" s="5">
        <f>+D122</f>
        <v>43738</v>
      </c>
      <c r="E135" s="35"/>
      <c r="F135" s="35"/>
    </row>
    <row r="136" spans="2:6" x14ac:dyDescent="0.25">
      <c r="B136" s="49" t="s">
        <v>12</v>
      </c>
      <c r="C136" s="50">
        <f>+'01'!C15</f>
        <v>61250.76</v>
      </c>
      <c r="D136" s="50">
        <f>+'01'!D15</f>
        <v>11455.99</v>
      </c>
      <c r="E136" s="35"/>
      <c r="F136" s="35"/>
    </row>
    <row r="137" spans="2:6" x14ac:dyDescent="0.25">
      <c r="B137" s="4" t="s">
        <v>48</v>
      </c>
      <c r="C137" s="43">
        <f>SUM(C136)</f>
        <v>61250.76</v>
      </c>
      <c r="D137" s="43">
        <f>SUM(D136)</f>
        <v>11455.99</v>
      </c>
      <c r="E137" s="35"/>
      <c r="F137" s="35"/>
    </row>
    <row r="139" spans="2:6" x14ac:dyDescent="0.25">
      <c r="B139" s="194" t="s">
        <v>199</v>
      </c>
      <c r="C139" s="194"/>
      <c r="D139" s="194"/>
      <c r="E139" s="194"/>
      <c r="F139" s="194"/>
    </row>
    <row r="140" spans="2:6" x14ac:dyDescent="0.25">
      <c r="B140" s="194"/>
      <c r="C140" s="194"/>
      <c r="D140" s="194"/>
      <c r="E140" s="194"/>
      <c r="F140" s="194"/>
    </row>
    <row r="141" spans="2:6" x14ac:dyDescent="0.25">
      <c r="B141" s="4" t="s">
        <v>26</v>
      </c>
      <c r="C141" s="5">
        <f>+C135</f>
        <v>44104</v>
      </c>
      <c r="D141" s="5">
        <f>+D135</f>
        <v>43738</v>
      </c>
      <c r="E141" s="35"/>
      <c r="F141" s="35"/>
    </row>
    <row r="142" spans="2:6" x14ac:dyDescent="0.25">
      <c r="B142" s="49" t="s">
        <v>139</v>
      </c>
      <c r="C142" s="50">
        <f>+'02'!C8</f>
        <v>140065.43</v>
      </c>
      <c r="D142" s="50">
        <f>+'02'!D8</f>
        <v>21618.34</v>
      </c>
      <c r="E142" s="35"/>
      <c r="F142" s="35"/>
    </row>
    <row r="143" spans="2:6" x14ac:dyDescent="0.25">
      <c r="B143" s="4" t="s">
        <v>48</v>
      </c>
      <c r="C143" s="43">
        <f>SUM(C142)</f>
        <v>140065.43</v>
      </c>
      <c r="D143" s="43">
        <f>SUM(D142)</f>
        <v>21618.34</v>
      </c>
      <c r="E143" s="35"/>
      <c r="F143" s="35"/>
    </row>
    <row r="144" spans="2:6" x14ac:dyDescent="0.25">
      <c r="B144" s="35"/>
      <c r="C144" s="35"/>
      <c r="D144" s="35"/>
      <c r="E144" s="35"/>
      <c r="F144" s="35"/>
    </row>
    <row r="145" spans="2:6" x14ac:dyDescent="0.25">
      <c r="B145" s="195" t="s">
        <v>230</v>
      </c>
      <c r="C145" s="195"/>
      <c r="D145" s="195"/>
      <c r="E145" s="195"/>
      <c r="F145" s="195"/>
    </row>
    <row r="146" spans="2:6" x14ac:dyDescent="0.25">
      <c r="B146" s="195"/>
      <c r="C146" s="195"/>
      <c r="D146" s="195"/>
      <c r="E146" s="195"/>
      <c r="F146" s="195"/>
    </row>
    <row r="147" spans="2:6" x14ac:dyDescent="0.25">
      <c r="B147" s="4" t="s">
        <v>141</v>
      </c>
      <c r="C147" s="5">
        <f>+C141</f>
        <v>44104</v>
      </c>
      <c r="D147" s="5">
        <f>+D141</f>
        <v>43738</v>
      </c>
      <c r="E147" s="35"/>
      <c r="F147" s="35"/>
    </row>
    <row r="148" spans="2:6" x14ac:dyDescent="0.25">
      <c r="B148" s="51" t="s">
        <v>224</v>
      </c>
      <c r="C148" s="172">
        <v>25485.1</v>
      </c>
      <c r="D148" s="23">
        <v>0</v>
      </c>
      <c r="E148" s="35"/>
      <c r="F148" s="35"/>
    </row>
    <row r="149" spans="2:6" x14ac:dyDescent="0.25">
      <c r="B149" s="51" t="s">
        <v>225</v>
      </c>
      <c r="C149" s="172">
        <v>3055.4400000000005</v>
      </c>
      <c r="D149" s="23">
        <v>0</v>
      </c>
      <c r="E149" s="35"/>
      <c r="F149" s="35"/>
    </row>
    <row r="150" spans="2:6" x14ac:dyDescent="0.25">
      <c r="B150" s="51" t="s">
        <v>140</v>
      </c>
      <c r="C150" s="7">
        <v>0</v>
      </c>
      <c r="D150" s="7">
        <v>5372.58</v>
      </c>
      <c r="E150" s="35"/>
      <c r="F150" s="35"/>
    </row>
    <row r="151" spans="2:6" x14ac:dyDescent="0.25">
      <c r="B151" s="3" t="s">
        <v>227</v>
      </c>
      <c r="C151" s="50">
        <v>0</v>
      </c>
      <c r="D151" s="50">
        <v>0.6</v>
      </c>
      <c r="E151" s="35"/>
      <c r="F151" s="35"/>
    </row>
    <row r="152" spans="2:6" x14ac:dyDescent="0.25">
      <c r="B152" s="4" t="s">
        <v>48</v>
      </c>
      <c r="C152" s="43">
        <f>SUM(C148:C151)</f>
        <v>28540.54</v>
      </c>
      <c r="D152" s="43">
        <f>SUM(D148:D151)</f>
        <v>5373.18</v>
      </c>
    </row>
    <row r="153" spans="2:6" x14ac:dyDescent="0.25">
      <c r="B153" s="35"/>
      <c r="C153" s="35"/>
      <c r="D153" s="35"/>
      <c r="E153" s="35"/>
      <c r="F153" s="35"/>
    </row>
    <row r="154" spans="2:6" x14ac:dyDescent="0.25">
      <c r="B154" s="4" t="s">
        <v>142</v>
      </c>
      <c r="C154" s="5">
        <f>+C147</f>
        <v>44104</v>
      </c>
      <c r="D154" s="5">
        <f>+D147</f>
        <v>43738</v>
      </c>
      <c r="E154" s="35"/>
      <c r="F154" s="35"/>
    </row>
    <row r="155" spans="2:6" x14ac:dyDescent="0.25">
      <c r="B155" s="49" t="s">
        <v>227</v>
      </c>
      <c r="C155" s="50">
        <v>0</v>
      </c>
      <c r="D155" s="50">
        <v>0.59</v>
      </c>
      <c r="E155" s="35"/>
      <c r="F155" s="35"/>
    </row>
    <row r="156" spans="2:6" x14ac:dyDescent="0.25">
      <c r="B156" s="4" t="s">
        <v>48</v>
      </c>
      <c r="C156" s="43">
        <f>SUM(C155)</f>
        <v>0</v>
      </c>
      <c r="D156" s="43">
        <f>SUM(D155)</f>
        <v>0.59</v>
      </c>
      <c r="E156" s="35"/>
      <c r="F156" s="35"/>
    </row>
  </sheetData>
  <mergeCells count="39">
    <mergeCell ref="B60:F61"/>
    <mergeCell ref="B62:F63"/>
    <mergeCell ref="B64:F65"/>
    <mergeCell ref="B58:F59"/>
    <mergeCell ref="B2:F2"/>
    <mergeCell ref="B3:F3"/>
    <mergeCell ref="B4:F4"/>
    <mergeCell ref="B5:F13"/>
    <mergeCell ref="B15:F15"/>
    <mergeCell ref="B17:F17"/>
    <mergeCell ref="B18:F48"/>
    <mergeCell ref="B49:F49"/>
    <mergeCell ref="B50:F51"/>
    <mergeCell ref="B53:F53"/>
    <mergeCell ref="B55:F57"/>
    <mergeCell ref="B66:F67"/>
    <mergeCell ref="B73:F73"/>
    <mergeCell ref="F75:F76"/>
    <mergeCell ref="B119:F119"/>
    <mergeCell ref="B120:F121"/>
    <mergeCell ref="B99:C99"/>
    <mergeCell ref="B100:C100"/>
    <mergeCell ref="B101:C101"/>
    <mergeCell ref="B103:F103"/>
    <mergeCell ref="B106:E106"/>
    <mergeCell ref="B110:E110"/>
    <mergeCell ref="B93:F93"/>
    <mergeCell ref="B94:F96"/>
    <mergeCell ref="B98:C98"/>
    <mergeCell ref="B75:B76"/>
    <mergeCell ref="C75:D75"/>
    <mergeCell ref="E75:E76"/>
    <mergeCell ref="B139:F140"/>
    <mergeCell ref="B145:F146"/>
    <mergeCell ref="B130:F130"/>
    <mergeCell ref="B131:F131"/>
    <mergeCell ref="B133:F134"/>
    <mergeCell ref="B84:F85"/>
    <mergeCell ref="B114:E114"/>
  </mergeCells>
  <hyperlinks>
    <hyperlink ref="A1" location="INDICE!A1" display="INDICE" xr:uid="{9A8B3896-ADEC-4513-89FB-6C4F057F535C}"/>
  </hyperlinks>
  <pageMargins left="0.7" right="0.7" top="0.75" bottom="0.75" header="0.3" footer="0.3"/>
  <ignoredErrors>
    <ignoredError sqref="D101:E101"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4B479-147F-48B9-B2BA-CE4E056AE4C5}">
  <sheetPr>
    <tabColor theme="9" tint="0.39997558519241921"/>
  </sheetPr>
  <dimension ref="A1:R485"/>
  <sheetViews>
    <sheetView showGridLines="0" topLeftCell="A464" workbookViewId="0">
      <selection activeCell="K434" sqref="K434:K485"/>
    </sheetView>
  </sheetViews>
  <sheetFormatPr baseColWidth="10" defaultRowHeight="15" x14ac:dyDescent="0.25"/>
  <cols>
    <col min="1" max="1" width="3.5703125" style="103" customWidth="1"/>
    <col min="2" max="2" width="13.85546875" style="103" customWidth="1"/>
    <col min="3" max="3" width="27.7109375" style="103" bestFit="1" customWidth="1"/>
    <col min="4" max="5" width="11.42578125" style="103"/>
    <col min="6" max="7" width="13" style="103" bestFit="1" customWidth="1"/>
    <col min="8" max="8" width="17.140625" style="103" customWidth="1"/>
    <col min="9" max="9" width="15.28515625" style="103" bestFit="1" customWidth="1"/>
    <col min="10" max="12" width="16.140625" style="103" customWidth="1"/>
    <col min="13" max="14" width="11.7109375" style="103" bestFit="1" customWidth="1"/>
    <col min="15" max="15" width="14.140625" style="103" customWidth="1"/>
    <col min="16" max="16" width="14" style="103" customWidth="1"/>
    <col min="17" max="17" width="14.140625" style="103" customWidth="1"/>
    <col min="18" max="18" width="16.28515625" style="103" customWidth="1"/>
    <col min="19" max="16384" width="11.42578125" style="103"/>
  </cols>
  <sheetData>
    <row r="1" spans="1:18" ht="15.75" customHeight="1" x14ac:dyDescent="0.25">
      <c r="A1" s="36" t="s">
        <v>189</v>
      </c>
      <c r="B1" s="101"/>
      <c r="C1" s="101"/>
      <c r="D1" s="101"/>
      <c r="E1" s="101"/>
      <c r="F1" s="101"/>
      <c r="G1" s="101"/>
      <c r="H1" s="101"/>
      <c r="I1" s="102"/>
      <c r="J1" s="102"/>
      <c r="K1" s="102"/>
      <c r="L1" s="101"/>
      <c r="M1" s="101"/>
      <c r="N1" s="101"/>
      <c r="O1" s="101"/>
      <c r="P1" s="101"/>
      <c r="Q1" s="101"/>
      <c r="R1" s="101"/>
    </row>
    <row r="2" spans="1:18" ht="13.5" customHeight="1" x14ac:dyDescent="0.25">
      <c r="A2" s="101"/>
      <c r="B2" s="213" t="s">
        <v>175</v>
      </c>
      <c r="C2" s="214"/>
      <c r="D2" s="214"/>
      <c r="E2" s="214"/>
      <c r="F2" s="214"/>
      <c r="G2" s="214"/>
      <c r="H2" s="214"/>
      <c r="I2" s="214"/>
      <c r="J2" s="214"/>
      <c r="K2" s="214"/>
      <c r="L2" s="214"/>
      <c r="M2" s="214"/>
      <c r="N2" s="214"/>
      <c r="O2" s="214"/>
      <c r="P2" s="214"/>
      <c r="Q2" s="214"/>
      <c r="R2" s="215"/>
    </row>
    <row r="3" spans="1:18" ht="13.5" customHeight="1" x14ac:dyDescent="0.25">
      <c r="A3" s="101"/>
      <c r="B3" s="213" t="s">
        <v>145</v>
      </c>
      <c r="C3" s="214"/>
      <c r="D3" s="214"/>
      <c r="E3" s="214"/>
      <c r="F3" s="214"/>
      <c r="G3" s="214"/>
      <c r="H3" s="214"/>
      <c r="I3" s="214"/>
      <c r="J3" s="214"/>
      <c r="K3" s="214"/>
      <c r="L3" s="214"/>
      <c r="M3" s="214"/>
      <c r="N3" s="214"/>
      <c r="O3" s="214"/>
      <c r="P3" s="214"/>
      <c r="Q3" s="214"/>
      <c r="R3" s="215"/>
    </row>
    <row r="4" spans="1:18" x14ac:dyDescent="0.25">
      <c r="A4" s="101"/>
      <c r="B4" s="216">
        <v>44104</v>
      </c>
      <c r="C4" s="214"/>
      <c r="D4" s="214"/>
      <c r="E4" s="214"/>
      <c r="F4" s="214"/>
      <c r="G4" s="214"/>
      <c r="H4" s="214"/>
      <c r="I4" s="214"/>
      <c r="J4" s="214"/>
      <c r="K4" s="214"/>
      <c r="L4" s="214"/>
      <c r="M4" s="214"/>
      <c r="N4" s="214"/>
      <c r="O4" s="214"/>
      <c r="P4" s="214"/>
      <c r="Q4" s="214"/>
      <c r="R4" s="215"/>
    </row>
    <row r="5" spans="1:18" x14ac:dyDescent="0.25">
      <c r="A5" s="101"/>
      <c r="B5" s="213" t="s">
        <v>176</v>
      </c>
      <c r="C5" s="214"/>
      <c r="D5" s="214"/>
      <c r="E5" s="214"/>
      <c r="F5" s="214"/>
      <c r="G5" s="214"/>
      <c r="H5" s="214"/>
      <c r="I5" s="214"/>
      <c r="J5" s="214"/>
      <c r="K5" s="214"/>
      <c r="L5" s="214"/>
      <c r="M5" s="214"/>
      <c r="N5" s="214"/>
      <c r="O5" s="214"/>
      <c r="P5" s="214"/>
      <c r="Q5" s="214"/>
      <c r="R5" s="215"/>
    </row>
    <row r="6" spans="1:18" s="104" customFormat="1" ht="90" x14ac:dyDescent="0.25">
      <c r="B6" s="105" t="s">
        <v>57</v>
      </c>
      <c r="C6" s="105" t="s">
        <v>58</v>
      </c>
      <c r="D6" s="105" t="s">
        <v>59</v>
      </c>
      <c r="E6" s="105" t="s">
        <v>60</v>
      </c>
      <c r="F6" s="105" t="s">
        <v>61</v>
      </c>
      <c r="G6" s="105" t="s">
        <v>62</v>
      </c>
      <c r="H6" s="105" t="s">
        <v>63</v>
      </c>
      <c r="I6" s="105" t="s">
        <v>64</v>
      </c>
      <c r="J6" s="105" t="s">
        <v>65</v>
      </c>
      <c r="K6" s="105" t="s">
        <v>66</v>
      </c>
      <c r="L6" s="105" t="s">
        <v>67</v>
      </c>
      <c r="M6" s="105" t="s">
        <v>146</v>
      </c>
      <c r="N6" s="105" t="s">
        <v>68</v>
      </c>
      <c r="O6" s="105" t="s">
        <v>229</v>
      </c>
      <c r="P6" s="105" t="s">
        <v>177</v>
      </c>
      <c r="Q6" s="105" t="s">
        <v>178</v>
      </c>
      <c r="R6" s="105" t="s">
        <v>179</v>
      </c>
    </row>
    <row r="7" spans="1:18" x14ac:dyDescent="0.25">
      <c r="B7" s="106" t="s">
        <v>69</v>
      </c>
      <c r="C7" s="107" t="s">
        <v>74</v>
      </c>
      <c r="D7" s="108" t="s">
        <v>70</v>
      </c>
      <c r="E7" s="107" t="s">
        <v>71</v>
      </c>
      <c r="F7" s="109">
        <v>43997.66510416667</v>
      </c>
      <c r="G7" s="109">
        <v>44113</v>
      </c>
      <c r="H7" s="108" t="s">
        <v>180</v>
      </c>
      <c r="I7" s="133">
        <v>102474</v>
      </c>
      <c r="J7" s="134">
        <v>101103.61</v>
      </c>
      <c r="K7" s="133">
        <v>101196.17985325051</v>
      </c>
      <c r="L7" s="134">
        <v>102474</v>
      </c>
      <c r="M7" s="128">
        <v>0.98753029893699995</v>
      </c>
      <c r="N7" s="135">
        <v>4.3715401391000004</v>
      </c>
      <c r="O7" s="107" t="s">
        <v>72</v>
      </c>
      <c r="P7" s="136">
        <v>0.24812131000000001</v>
      </c>
      <c r="Q7" s="110"/>
      <c r="R7" s="137"/>
    </row>
    <row r="8" spans="1:18" x14ac:dyDescent="0.25">
      <c r="B8" s="112" t="s">
        <v>69</v>
      </c>
      <c r="C8" s="113" t="s">
        <v>74</v>
      </c>
      <c r="D8" s="114" t="s">
        <v>70</v>
      </c>
      <c r="E8" s="113" t="s">
        <v>71</v>
      </c>
      <c r="F8" s="115">
        <v>43997.666261574072</v>
      </c>
      <c r="G8" s="115">
        <v>44113</v>
      </c>
      <c r="H8" s="114" t="s">
        <v>180</v>
      </c>
      <c r="I8" s="138">
        <v>102474</v>
      </c>
      <c r="J8" s="139">
        <v>101103.61</v>
      </c>
      <c r="K8" s="138">
        <v>101196.17985325051</v>
      </c>
      <c r="L8" s="139">
        <v>102474</v>
      </c>
      <c r="M8" s="129">
        <v>0.98753029893699995</v>
      </c>
      <c r="N8" s="140">
        <v>4.3715401391000004</v>
      </c>
      <c r="O8" s="113" t="s">
        <v>72</v>
      </c>
      <c r="P8" s="141">
        <v>0.24812131000000001</v>
      </c>
      <c r="Q8" s="116"/>
      <c r="R8" s="142"/>
    </row>
    <row r="9" spans="1:18" x14ac:dyDescent="0.25">
      <c r="B9" s="112" t="s">
        <v>69</v>
      </c>
      <c r="C9" s="113" t="s">
        <v>74</v>
      </c>
      <c r="D9" s="114" t="s">
        <v>70</v>
      </c>
      <c r="E9" s="113" t="s">
        <v>71</v>
      </c>
      <c r="F9" s="115">
        <v>43997.662615740737</v>
      </c>
      <c r="G9" s="115">
        <v>44113</v>
      </c>
      <c r="H9" s="114" t="s">
        <v>180</v>
      </c>
      <c r="I9" s="138">
        <v>102474</v>
      </c>
      <c r="J9" s="139">
        <v>101103.61</v>
      </c>
      <c r="K9" s="138">
        <v>101196.17985325051</v>
      </c>
      <c r="L9" s="139">
        <v>102474</v>
      </c>
      <c r="M9" s="129">
        <v>0.98753029893699995</v>
      </c>
      <c r="N9" s="140">
        <v>4.3715401391000004</v>
      </c>
      <c r="O9" s="113" t="s">
        <v>72</v>
      </c>
      <c r="P9" s="141">
        <v>0.24812131000000001</v>
      </c>
      <c r="Q9" s="116"/>
      <c r="R9" s="142"/>
    </row>
    <row r="10" spans="1:18" x14ac:dyDescent="0.25">
      <c r="B10" s="112" t="s">
        <v>69</v>
      </c>
      <c r="C10" s="113" t="s">
        <v>74</v>
      </c>
      <c r="D10" s="114" t="s">
        <v>70</v>
      </c>
      <c r="E10" s="113" t="s">
        <v>71</v>
      </c>
      <c r="F10" s="115">
        <v>43997.665405092594</v>
      </c>
      <c r="G10" s="115">
        <v>44113</v>
      </c>
      <c r="H10" s="114" t="s">
        <v>180</v>
      </c>
      <c r="I10" s="138">
        <v>102474</v>
      </c>
      <c r="J10" s="139">
        <v>101103.61</v>
      </c>
      <c r="K10" s="138">
        <v>101196.17985325051</v>
      </c>
      <c r="L10" s="139">
        <v>102474</v>
      </c>
      <c r="M10" s="129">
        <v>0.98753029893699995</v>
      </c>
      <c r="N10" s="140">
        <v>4.3715401391000004</v>
      </c>
      <c r="O10" s="113" t="s">
        <v>72</v>
      </c>
      <c r="P10" s="141">
        <v>0.24812131000000001</v>
      </c>
      <c r="Q10" s="116"/>
      <c r="R10" s="142"/>
    </row>
    <row r="11" spans="1:18" x14ac:dyDescent="0.25">
      <c r="B11" s="112" t="s">
        <v>69</v>
      </c>
      <c r="C11" s="113" t="s">
        <v>74</v>
      </c>
      <c r="D11" s="114" t="s">
        <v>70</v>
      </c>
      <c r="E11" s="113" t="s">
        <v>71</v>
      </c>
      <c r="F11" s="115">
        <v>43640.583599537036</v>
      </c>
      <c r="G11" s="115">
        <v>44187</v>
      </c>
      <c r="H11" s="114" t="s">
        <v>180</v>
      </c>
      <c r="I11" s="138">
        <v>214767</v>
      </c>
      <c r="J11" s="139">
        <v>200079.59</v>
      </c>
      <c r="K11" s="138">
        <v>202855.74271889511</v>
      </c>
      <c r="L11" s="139">
        <v>214767</v>
      </c>
      <c r="M11" s="129">
        <v>0.94453869877100005</v>
      </c>
      <c r="N11" s="140">
        <v>4.9596933768999998</v>
      </c>
      <c r="O11" s="113" t="s">
        <v>72</v>
      </c>
      <c r="P11" s="141">
        <v>0.49737878149999998</v>
      </c>
      <c r="Q11" s="116"/>
      <c r="R11" s="142"/>
    </row>
    <row r="12" spans="1:18" x14ac:dyDescent="0.25">
      <c r="B12" s="112" t="s">
        <v>69</v>
      </c>
      <c r="C12" s="113" t="s">
        <v>74</v>
      </c>
      <c r="D12" s="114" t="s">
        <v>70</v>
      </c>
      <c r="E12" s="113" t="s">
        <v>71</v>
      </c>
      <c r="F12" s="115">
        <v>43997.662997685184</v>
      </c>
      <c r="G12" s="115">
        <v>44113</v>
      </c>
      <c r="H12" s="114" t="s">
        <v>180</v>
      </c>
      <c r="I12" s="138">
        <v>102474</v>
      </c>
      <c r="J12" s="139">
        <v>101103.61</v>
      </c>
      <c r="K12" s="138">
        <v>101196.17985325051</v>
      </c>
      <c r="L12" s="139">
        <v>102474</v>
      </c>
      <c r="M12" s="129">
        <v>0.98753029893699995</v>
      </c>
      <c r="N12" s="140">
        <v>4.3715401391000004</v>
      </c>
      <c r="O12" s="113" t="s">
        <v>72</v>
      </c>
      <c r="P12" s="141">
        <v>0.24812131000000001</v>
      </c>
      <c r="Q12" s="116"/>
      <c r="R12" s="142"/>
    </row>
    <row r="13" spans="1:18" x14ac:dyDescent="0.25">
      <c r="B13" s="112" t="s">
        <v>69</v>
      </c>
      <c r="C13" s="113" t="s">
        <v>74</v>
      </c>
      <c r="D13" s="114" t="s">
        <v>70</v>
      </c>
      <c r="E13" s="113" t="s">
        <v>71</v>
      </c>
      <c r="F13" s="115">
        <v>43997.665671296294</v>
      </c>
      <c r="G13" s="115">
        <v>44113</v>
      </c>
      <c r="H13" s="114" t="s">
        <v>180</v>
      </c>
      <c r="I13" s="138">
        <v>102474</v>
      </c>
      <c r="J13" s="139">
        <v>101103.61</v>
      </c>
      <c r="K13" s="138">
        <v>101196.17985325051</v>
      </c>
      <c r="L13" s="139">
        <v>102474</v>
      </c>
      <c r="M13" s="129">
        <v>0.98753029893699995</v>
      </c>
      <c r="N13" s="140">
        <v>4.3715401391000004</v>
      </c>
      <c r="O13" s="113" t="s">
        <v>72</v>
      </c>
      <c r="P13" s="141">
        <v>0.24812131000000001</v>
      </c>
      <c r="Q13" s="116"/>
      <c r="R13" s="142"/>
    </row>
    <row r="14" spans="1:18" x14ac:dyDescent="0.25">
      <c r="B14" s="112" t="s">
        <v>69</v>
      </c>
      <c r="C14" s="113" t="s">
        <v>74</v>
      </c>
      <c r="D14" s="114" t="s">
        <v>70</v>
      </c>
      <c r="E14" s="113" t="s">
        <v>71</v>
      </c>
      <c r="F14" s="115">
        <v>43640.584050925929</v>
      </c>
      <c r="G14" s="115">
        <v>44187</v>
      </c>
      <c r="H14" s="114" t="s">
        <v>180</v>
      </c>
      <c r="I14" s="138">
        <v>107384</v>
      </c>
      <c r="J14" s="139">
        <v>100039.79</v>
      </c>
      <c r="K14" s="138">
        <v>101429.2871998622</v>
      </c>
      <c r="L14" s="139">
        <v>107384</v>
      </c>
      <c r="M14" s="129">
        <v>0.94454748565799995</v>
      </c>
      <c r="N14" s="140">
        <v>4.9600016339000002</v>
      </c>
      <c r="O14" s="113" t="s">
        <v>72</v>
      </c>
      <c r="P14" s="141">
        <v>0.2486928622</v>
      </c>
      <c r="Q14" s="116"/>
      <c r="R14" s="142"/>
    </row>
    <row r="15" spans="1:18" x14ac:dyDescent="0.25">
      <c r="B15" s="112" t="s">
        <v>69</v>
      </c>
      <c r="C15" s="113" t="s">
        <v>74</v>
      </c>
      <c r="D15" s="114" t="s">
        <v>70</v>
      </c>
      <c r="E15" s="113" t="s">
        <v>71</v>
      </c>
      <c r="F15" s="115">
        <v>43997.663310185184</v>
      </c>
      <c r="G15" s="115">
        <v>44113</v>
      </c>
      <c r="H15" s="114" t="s">
        <v>180</v>
      </c>
      <c r="I15" s="138">
        <v>102474</v>
      </c>
      <c r="J15" s="139">
        <v>101103.61</v>
      </c>
      <c r="K15" s="138">
        <v>101196.17985325051</v>
      </c>
      <c r="L15" s="139">
        <v>102474</v>
      </c>
      <c r="M15" s="129">
        <v>0.98753029893699995</v>
      </c>
      <c r="N15" s="140">
        <v>4.3715401391000004</v>
      </c>
      <c r="O15" s="113" t="s">
        <v>72</v>
      </c>
      <c r="P15" s="141">
        <v>0.24812131000000001</v>
      </c>
      <c r="Q15" s="116"/>
      <c r="R15" s="142"/>
    </row>
    <row r="16" spans="1:18" x14ac:dyDescent="0.25">
      <c r="B16" s="112" t="s">
        <v>69</v>
      </c>
      <c r="C16" s="113" t="s">
        <v>74</v>
      </c>
      <c r="D16" s="114" t="s">
        <v>70</v>
      </c>
      <c r="E16" s="113" t="s">
        <v>71</v>
      </c>
      <c r="F16" s="115">
        <v>43997.665995370371</v>
      </c>
      <c r="G16" s="115">
        <v>44113</v>
      </c>
      <c r="H16" s="114" t="s">
        <v>180</v>
      </c>
      <c r="I16" s="138">
        <v>102474</v>
      </c>
      <c r="J16" s="139">
        <v>101103.61</v>
      </c>
      <c r="K16" s="138">
        <v>101196.17985325051</v>
      </c>
      <c r="L16" s="139">
        <v>102474</v>
      </c>
      <c r="M16" s="129">
        <v>0.98753029893699995</v>
      </c>
      <c r="N16" s="140">
        <v>4.3715401391000004</v>
      </c>
      <c r="O16" s="113" t="s">
        <v>72</v>
      </c>
      <c r="P16" s="141">
        <v>0.24812131000000001</v>
      </c>
      <c r="Q16" s="116"/>
      <c r="R16" s="142"/>
    </row>
    <row r="17" spans="2:18" x14ac:dyDescent="0.25">
      <c r="B17" s="112" t="s">
        <v>69</v>
      </c>
      <c r="C17" s="113" t="s">
        <v>74</v>
      </c>
      <c r="D17" s="114" t="s">
        <v>70</v>
      </c>
      <c r="E17" s="113" t="s">
        <v>71</v>
      </c>
      <c r="F17" s="115">
        <v>43640.659583333334</v>
      </c>
      <c r="G17" s="115">
        <v>44187</v>
      </c>
      <c r="H17" s="114" t="s">
        <v>180</v>
      </c>
      <c r="I17" s="138">
        <v>107384</v>
      </c>
      <c r="J17" s="139">
        <v>100039.79</v>
      </c>
      <c r="K17" s="138">
        <v>101429.2871998622</v>
      </c>
      <c r="L17" s="139">
        <v>107384</v>
      </c>
      <c r="M17" s="129">
        <v>0.94454748565799995</v>
      </c>
      <c r="N17" s="140">
        <v>4.9600016339000002</v>
      </c>
      <c r="O17" s="113" t="s">
        <v>72</v>
      </c>
      <c r="P17" s="141">
        <v>0.2486928622</v>
      </c>
      <c r="Q17" s="116"/>
      <c r="R17" s="142"/>
    </row>
    <row r="18" spans="2:18" x14ac:dyDescent="0.25">
      <c r="B18" s="118" t="s">
        <v>75</v>
      </c>
      <c r="C18" s="119"/>
      <c r="D18" s="119"/>
      <c r="E18" s="119"/>
      <c r="F18" s="119"/>
      <c r="G18" s="119"/>
      <c r="H18" s="114"/>
      <c r="I18" s="143">
        <v>1249327</v>
      </c>
      <c r="J18" s="144">
        <v>1208988.05</v>
      </c>
      <c r="K18" s="143">
        <v>1215283.7559446236</v>
      </c>
      <c r="L18" s="144">
        <v>1249327</v>
      </c>
      <c r="M18" s="116"/>
      <c r="N18" s="145"/>
      <c r="O18" s="116"/>
      <c r="P18" s="146">
        <v>2.9797349859000004</v>
      </c>
      <c r="Q18" s="119"/>
      <c r="R18" s="147"/>
    </row>
    <row r="19" spans="2:18" x14ac:dyDescent="0.25">
      <c r="B19" s="112" t="s">
        <v>69</v>
      </c>
      <c r="C19" s="113" t="s">
        <v>202</v>
      </c>
      <c r="D19" s="114" t="s">
        <v>70</v>
      </c>
      <c r="E19" s="113" t="s">
        <v>71</v>
      </c>
      <c r="F19" s="115">
        <v>44026.602685185186</v>
      </c>
      <c r="G19" s="115">
        <v>44894</v>
      </c>
      <c r="H19" s="114" t="s">
        <v>180</v>
      </c>
      <c r="I19" s="138">
        <v>112049</v>
      </c>
      <c r="J19" s="139">
        <v>101284.37</v>
      </c>
      <c r="K19" s="138">
        <v>101410.72963773851</v>
      </c>
      <c r="L19" s="139">
        <v>112049</v>
      </c>
      <c r="M19" s="129">
        <v>0.90505698076499996</v>
      </c>
      <c r="N19" s="140">
        <v>4.5939816005000003</v>
      </c>
      <c r="O19" s="113" t="s">
        <v>72</v>
      </c>
      <c r="P19" s="141">
        <v>0.2486473612</v>
      </c>
      <c r="Q19" s="116"/>
      <c r="R19" s="142"/>
    </row>
    <row r="20" spans="2:18" x14ac:dyDescent="0.25">
      <c r="B20" s="112" t="s">
        <v>108</v>
      </c>
      <c r="C20" s="113" t="s">
        <v>202</v>
      </c>
      <c r="D20" s="114" t="s">
        <v>70</v>
      </c>
      <c r="E20" s="113" t="s">
        <v>71</v>
      </c>
      <c r="F20" s="115">
        <v>43895.634027777778</v>
      </c>
      <c r="G20" s="115">
        <v>45036</v>
      </c>
      <c r="H20" s="114" t="s">
        <v>180</v>
      </c>
      <c r="I20" s="138">
        <v>108824.64</v>
      </c>
      <c r="J20" s="139">
        <v>93561.83</v>
      </c>
      <c r="K20" s="138">
        <v>93923.168721919094</v>
      </c>
      <c r="L20" s="139">
        <v>108824.64</v>
      </c>
      <c r="M20" s="129">
        <v>0.863068958665</v>
      </c>
      <c r="N20" s="140">
        <v>5.3535941223999997</v>
      </c>
      <c r="O20" s="113" t="s">
        <v>72</v>
      </c>
      <c r="P20" s="141">
        <v>0.23028872919999999</v>
      </c>
      <c r="Q20" s="116"/>
      <c r="R20" s="142"/>
    </row>
    <row r="21" spans="2:18" x14ac:dyDescent="0.25">
      <c r="B21" s="112" t="s">
        <v>108</v>
      </c>
      <c r="C21" s="113" t="s">
        <v>202</v>
      </c>
      <c r="D21" s="114" t="s">
        <v>70</v>
      </c>
      <c r="E21" s="113" t="s">
        <v>71</v>
      </c>
      <c r="F21" s="115">
        <v>44104.631284722222</v>
      </c>
      <c r="G21" s="115">
        <v>44111</v>
      </c>
      <c r="H21" s="114" t="s">
        <v>180</v>
      </c>
      <c r="I21" s="138">
        <v>86473.8</v>
      </c>
      <c r="J21" s="139">
        <v>86424.08</v>
      </c>
      <c r="K21" s="138">
        <v>86424.079999614201</v>
      </c>
      <c r="L21" s="139">
        <v>86473.8</v>
      </c>
      <c r="M21" s="129">
        <v>0.99942502815400003</v>
      </c>
      <c r="N21" s="140">
        <v>3.0443505506999999</v>
      </c>
      <c r="O21" s="113" t="s">
        <v>72</v>
      </c>
      <c r="P21" s="141">
        <v>0.21190183239999999</v>
      </c>
      <c r="Q21" s="116"/>
      <c r="R21" s="142"/>
    </row>
    <row r="22" spans="2:18" x14ac:dyDescent="0.25">
      <c r="B22" s="112" t="s">
        <v>69</v>
      </c>
      <c r="C22" s="113" t="s">
        <v>202</v>
      </c>
      <c r="D22" s="114" t="s">
        <v>70</v>
      </c>
      <c r="E22" s="113" t="s">
        <v>71</v>
      </c>
      <c r="F22" s="115">
        <v>43976.700462962966</v>
      </c>
      <c r="G22" s="115">
        <v>44894</v>
      </c>
      <c r="H22" s="114" t="s">
        <v>180</v>
      </c>
      <c r="I22" s="138">
        <v>112860</v>
      </c>
      <c r="J22" s="139">
        <v>99068.34</v>
      </c>
      <c r="K22" s="138">
        <v>99324.541071647007</v>
      </c>
      <c r="L22" s="139">
        <v>112860</v>
      </c>
      <c r="M22" s="129">
        <v>0.88006859003799998</v>
      </c>
      <c r="N22" s="140">
        <v>5.6609743329000004</v>
      </c>
      <c r="O22" s="113" t="s">
        <v>72</v>
      </c>
      <c r="P22" s="141">
        <v>0.24353226850000001</v>
      </c>
      <c r="Q22" s="116"/>
      <c r="R22" s="142"/>
    </row>
    <row r="23" spans="2:18" x14ac:dyDescent="0.25">
      <c r="B23" s="112" t="s">
        <v>108</v>
      </c>
      <c r="C23" s="113" t="s">
        <v>202</v>
      </c>
      <c r="D23" s="114" t="s">
        <v>70</v>
      </c>
      <c r="E23" s="113" t="s">
        <v>71</v>
      </c>
      <c r="F23" s="115">
        <v>43810.564953703702</v>
      </c>
      <c r="G23" s="115">
        <v>45036</v>
      </c>
      <c r="H23" s="114" t="s">
        <v>180</v>
      </c>
      <c r="I23" s="138">
        <v>139623.14000000001</v>
      </c>
      <c r="J23" s="139">
        <v>118814.69</v>
      </c>
      <c r="K23" s="138">
        <v>119171.206263071</v>
      </c>
      <c r="L23" s="139">
        <v>139623.14000000001</v>
      </c>
      <c r="M23" s="129">
        <v>0.85352045701799995</v>
      </c>
      <c r="N23" s="140">
        <v>5.3536569012999999</v>
      </c>
      <c r="O23" s="113" t="s">
        <v>72</v>
      </c>
      <c r="P23" s="141">
        <v>0.2921939925</v>
      </c>
      <c r="Q23" s="116"/>
      <c r="R23" s="142"/>
    </row>
    <row r="24" spans="2:18" x14ac:dyDescent="0.25">
      <c r="B24" s="112" t="s">
        <v>69</v>
      </c>
      <c r="C24" s="113" t="s">
        <v>202</v>
      </c>
      <c r="D24" s="114" t="s">
        <v>70</v>
      </c>
      <c r="E24" s="113" t="s">
        <v>71</v>
      </c>
      <c r="F24" s="115">
        <v>44035.54755787037</v>
      </c>
      <c r="G24" s="115">
        <v>44894</v>
      </c>
      <c r="H24" s="114" t="s">
        <v>180</v>
      </c>
      <c r="I24" s="138">
        <v>112052</v>
      </c>
      <c r="J24" s="139">
        <v>101404.59</v>
      </c>
      <c r="K24" s="138">
        <v>101415.306349807</v>
      </c>
      <c r="L24" s="139">
        <v>112052</v>
      </c>
      <c r="M24" s="129">
        <v>0.90507359395499998</v>
      </c>
      <c r="N24" s="140">
        <v>4.5916776953999996</v>
      </c>
      <c r="O24" s="113" t="s">
        <v>72</v>
      </c>
      <c r="P24" s="141">
        <v>0.2486585828</v>
      </c>
      <c r="Q24" s="116"/>
      <c r="R24" s="142"/>
    </row>
    <row r="25" spans="2:18" x14ac:dyDescent="0.25">
      <c r="B25" s="112" t="s">
        <v>69</v>
      </c>
      <c r="C25" s="113" t="s">
        <v>202</v>
      </c>
      <c r="D25" s="114" t="s">
        <v>70</v>
      </c>
      <c r="E25" s="113" t="s">
        <v>71</v>
      </c>
      <c r="F25" s="115">
        <v>43976.698634259257</v>
      </c>
      <c r="G25" s="115">
        <v>44894</v>
      </c>
      <c r="H25" s="114" t="s">
        <v>180</v>
      </c>
      <c r="I25" s="138">
        <v>112860</v>
      </c>
      <c r="J25" s="139">
        <v>99068.34</v>
      </c>
      <c r="K25" s="138">
        <v>99324.541071647007</v>
      </c>
      <c r="L25" s="139">
        <v>112860</v>
      </c>
      <c r="M25" s="129">
        <v>0.88006859003799998</v>
      </c>
      <c r="N25" s="140">
        <v>5.6609743329000004</v>
      </c>
      <c r="O25" s="113" t="s">
        <v>72</v>
      </c>
      <c r="P25" s="141">
        <v>0.24353226850000001</v>
      </c>
      <c r="Q25" s="116"/>
      <c r="R25" s="142"/>
    </row>
    <row r="26" spans="2:18" x14ac:dyDescent="0.25">
      <c r="B26" s="112" t="s">
        <v>69</v>
      </c>
      <c r="C26" s="113" t="s">
        <v>202</v>
      </c>
      <c r="D26" s="114" t="s">
        <v>70</v>
      </c>
      <c r="E26" s="113" t="s">
        <v>71</v>
      </c>
      <c r="F26" s="115">
        <v>43690.485706018517</v>
      </c>
      <c r="G26" s="115">
        <v>44144</v>
      </c>
      <c r="H26" s="114" t="s">
        <v>180</v>
      </c>
      <c r="I26" s="138">
        <v>26894</v>
      </c>
      <c r="J26" s="139">
        <v>25027.93</v>
      </c>
      <c r="K26" s="138">
        <v>25224.831481877402</v>
      </c>
      <c r="L26" s="139">
        <v>26894</v>
      </c>
      <c r="M26" s="129">
        <v>0.93793528228900003</v>
      </c>
      <c r="N26" s="140">
        <v>6.1363502575000002</v>
      </c>
      <c r="O26" s="113" t="s">
        <v>72</v>
      </c>
      <c r="P26" s="141">
        <v>6.1848364599999997E-2</v>
      </c>
      <c r="Q26" s="116"/>
      <c r="R26" s="142"/>
    </row>
    <row r="27" spans="2:18" x14ac:dyDescent="0.25">
      <c r="B27" s="112" t="s">
        <v>108</v>
      </c>
      <c r="C27" s="113" t="s">
        <v>202</v>
      </c>
      <c r="D27" s="114" t="s">
        <v>70</v>
      </c>
      <c r="E27" s="113" t="s">
        <v>71</v>
      </c>
      <c r="F27" s="115">
        <v>44104.632835648146</v>
      </c>
      <c r="G27" s="115">
        <v>44111</v>
      </c>
      <c r="H27" s="114" t="s">
        <v>180</v>
      </c>
      <c r="I27" s="138">
        <v>48854.97</v>
      </c>
      <c r="J27" s="139">
        <v>48826.879999999997</v>
      </c>
      <c r="K27" s="138">
        <v>48826.879999965699</v>
      </c>
      <c r="L27" s="139">
        <v>48854.97</v>
      </c>
      <c r="M27" s="129">
        <v>0.999425032908</v>
      </c>
      <c r="N27" s="140">
        <v>3.0443249949000002</v>
      </c>
      <c r="O27" s="113" t="s">
        <v>72</v>
      </c>
      <c r="P27" s="141">
        <v>0.1197178534</v>
      </c>
      <c r="Q27" s="116"/>
      <c r="R27" s="142"/>
    </row>
    <row r="28" spans="2:18" x14ac:dyDescent="0.25">
      <c r="B28" s="112" t="s">
        <v>69</v>
      </c>
      <c r="C28" s="113" t="s">
        <v>202</v>
      </c>
      <c r="D28" s="114" t="s">
        <v>70</v>
      </c>
      <c r="E28" s="113" t="s">
        <v>71</v>
      </c>
      <c r="F28" s="115">
        <v>44026.601446759261</v>
      </c>
      <c r="G28" s="115">
        <v>44894</v>
      </c>
      <c r="H28" s="114" t="s">
        <v>180</v>
      </c>
      <c r="I28" s="138">
        <v>112049</v>
      </c>
      <c r="J28" s="139">
        <v>101284.37</v>
      </c>
      <c r="K28" s="138">
        <v>101410.72963773851</v>
      </c>
      <c r="L28" s="139">
        <v>112049</v>
      </c>
      <c r="M28" s="129">
        <v>0.90505698076499996</v>
      </c>
      <c r="N28" s="140">
        <v>4.5939816005000003</v>
      </c>
      <c r="O28" s="113" t="s">
        <v>72</v>
      </c>
      <c r="P28" s="141">
        <v>0.2486473612</v>
      </c>
      <c r="Q28" s="116"/>
      <c r="R28" s="142"/>
    </row>
    <row r="29" spans="2:18" x14ac:dyDescent="0.25">
      <c r="B29" s="112" t="s">
        <v>108</v>
      </c>
      <c r="C29" s="113" t="s">
        <v>202</v>
      </c>
      <c r="D29" s="114" t="s">
        <v>70</v>
      </c>
      <c r="E29" s="113" t="s">
        <v>71</v>
      </c>
      <c r="F29" s="115">
        <v>43819.654085648152</v>
      </c>
      <c r="G29" s="115">
        <v>45036</v>
      </c>
      <c r="H29" s="114" t="s">
        <v>180</v>
      </c>
      <c r="I29" s="138">
        <v>37863.9</v>
      </c>
      <c r="J29" s="139">
        <v>32262.37</v>
      </c>
      <c r="K29" s="138">
        <v>32317.590561352001</v>
      </c>
      <c r="L29" s="139">
        <v>37863.9</v>
      </c>
      <c r="M29" s="129">
        <v>0.85351985826499999</v>
      </c>
      <c r="N29" s="140">
        <v>5.3536883022000001</v>
      </c>
      <c r="O29" s="113" t="s">
        <v>72</v>
      </c>
      <c r="P29" s="141">
        <v>7.9238988199999999E-2</v>
      </c>
      <c r="Q29" s="116"/>
      <c r="R29" s="142"/>
    </row>
    <row r="30" spans="2:18" x14ac:dyDescent="0.25">
      <c r="B30" s="112" t="s">
        <v>108</v>
      </c>
      <c r="C30" s="113" t="s">
        <v>202</v>
      </c>
      <c r="D30" s="114" t="s">
        <v>70</v>
      </c>
      <c r="E30" s="113" t="s">
        <v>71</v>
      </c>
      <c r="F30" s="115">
        <v>44099.532256944447</v>
      </c>
      <c r="G30" s="115">
        <v>44106</v>
      </c>
      <c r="H30" s="114" t="s">
        <v>180</v>
      </c>
      <c r="I30" s="138">
        <v>680482.26</v>
      </c>
      <c r="J30" s="139">
        <v>680090.97</v>
      </c>
      <c r="K30" s="138">
        <v>680370.43989138119</v>
      </c>
      <c r="L30" s="139">
        <v>680482.26</v>
      </c>
      <c r="M30" s="129">
        <v>0.99983567520399996</v>
      </c>
      <c r="N30" s="140">
        <v>3.0446022277</v>
      </c>
      <c r="O30" s="113" t="s">
        <v>72</v>
      </c>
      <c r="P30" s="141">
        <v>1.6681895015999999</v>
      </c>
      <c r="Q30" s="116"/>
      <c r="R30" s="142"/>
    </row>
    <row r="31" spans="2:18" x14ac:dyDescent="0.25">
      <c r="B31" s="112" t="s">
        <v>69</v>
      </c>
      <c r="C31" s="113" t="s">
        <v>202</v>
      </c>
      <c r="D31" s="114" t="s">
        <v>70</v>
      </c>
      <c r="E31" s="113" t="s">
        <v>71</v>
      </c>
      <c r="F31" s="115">
        <v>43976.699282407404</v>
      </c>
      <c r="G31" s="115">
        <v>44894</v>
      </c>
      <c r="H31" s="114" t="s">
        <v>180</v>
      </c>
      <c r="I31" s="138">
        <v>112860</v>
      </c>
      <c r="J31" s="139">
        <v>99068.34</v>
      </c>
      <c r="K31" s="138">
        <v>99324.541071647007</v>
      </c>
      <c r="L31" s="139">
        <v>112860</v>
      </c>
      <c r="M31" s="129">
        <v>0.88006859003799998</v>
      </c>
      <c r="N31" s="140">
        <v>5.6609743329000004</v>
      </c>
      <c r="O31" s="113" t="s">
        <v>72</v>
      </c>
      <c r="P31" s="141">
        <v>0.24353226850000001</v>
      </c>
      <c r="Q31" s="116"/>
      <c r="R31" s="142"/>
    </row>
    <row r="32" spans="2:18" x14ac:dyDescent="0.25">
      <c r="B32" s="112" t="s">
        <v>108</v>
      </c>
      <c r="C32" s="113" t="s">
        <v>202</v>
      </c>
      <c r="D32" s="114" t="s">
        <v>70</v>
      </c>
      <c r="E32" s="113" t="s">
        <v>71</v>
      </c>
      <c r="F32" s="115">
        <v>43741.616851851853</v>
      </c>
      <c r="G32" s="115">
        <v>45036</v>
      </c>
      <c r="H32" s="114" t="s">
        <v>180</v>
      </c>
      <c r="I32" s="138">
        <v>370864</v>
      </c>
      <c r="J32" s="139">
        <v>313121.21000000002</v>
      </c>
      <c r="K32" s="138">
        <v>313075.26032477192</v>
      </c>
      <c r="L32" s="139">
        <v>370864</v>
      </c>
      <c r="M32" s="129">
        <v>0.84417808232900005</v>
      </c>
      <c r="N32" s="140">
        <v>5.3538721411000001</v>
      </c>
      <c r="O32" s="113" t="s">
        <v>72</v>
      </c>
      <c r="P32" s="141">
        <v>0.76762427030000002</v>
      </c>
      <c r="Q32" s="116"/>
      <c r="R32" s="142"/>
    </row>
    <row r="33" spans="2:18" x14ac:dyDescent="0.25">
      <c r="B33" s="112" t="s">
        <v>69</v>
      </c>
      <c r="C33" s="113" t="s">
        <v>202</v>
      </c>
      <c r="D33" s="114" t="s">
        <v>70</v>
      </c>
      <c r="E33" s="113" t="s">
        <v>71</v>
      </c>
      <c r="F33" s="115">
        <v>44026.602326388886</v>
      </c>
      <c r="G33" s="115">
        <v>44894</v>
      </c>
      <c r="H33" s="114" t="s">
        <v>180</v>
      </c>
      <c r="I33" s="138">
        <v>112049</v>
      </c>
      <c r="J33" s="139">
        <v>101284.37</v>
      </c>
      <c r="K33" s="138">
        <v>101410.72963773851</v>
      </c>
      <c r="L33" s="139">
        <v>112049</v>
      </c>
      <c r="M33" s="129">
        <v>0.90505698076499996</v>
      </c>
      <c r="N33" s="140">
        <v>4.5939816005000003</v>
      </c>
      <c r="O33" s="113" t="s">
        <v>72</v>
      </c>
      <c r="P33" s="141">
        <v>0.2486473612</v>
      </c>
      <c r="Q33" s="116"/>
      <c r="R33" s="142"/>
    </row>
    <row r="34" spans="2:18" x14ac:dyDescent="0.25">
      <c r="B34" s="112" t="s">
        <v>108</v>
      </c>
      <c r="C34" s="113" t="s">
        <v>202</v>
      </c>
      <c r="D34" s="114" t="s">
        <v>70</v>
      </c>
      <c r="E34" s="113" t="s">
        <v>71</v>
      </c>
      <c r="F34" s="115">
        <v>43857.543749999997</v>
      </c>
      <c r="G34" s="115">
        <v>45036</v>
      </c>
      <c r="H34" s="114" t="s">
        <v>180</v>
      </c>
      <c r="I34" s="138">
        <v>356898.08</v>
      </c>
      <c r="J34" s="139">
        <v>305175.46000000002</v>
      </c>
      <c r="K34" s="138">
        <v>308023.1348264293</v>
      </c>
      <c r="L34" s="139">
        <v>356898.08</v>
      </c>
      <c r="M34" s="129">
        <v>0.86305629558600006</v>
      </c>
      <c r="N34" s="140">
        <v>5.3542421108999996</v>
      </c>
      <c r="O34" s="113" t="s">
        <v>72</v>
      </c>
      <c r="P34" s="141">
        <v>0.75523704390000002</v>
      </c>
      <c r="Q34" s="116"/>
      <c r="R34" s="142"/>
    </row>
    <row r="35" spans="2:18" x14ac:dyDescent="0.25">
      <c r="B35" s="112" t="s">
        <v>108</v>
      </c>
      <c r="C35" s="113" t="s">
        <v>202</v>
      </c>
      <c r="D35" s="114" t="s">
        <v>70</v>
      </c>
      <c r="E35" s="113" t="s">
        <v>71</v>
      </c>
      <c r="F35" s="115">
        <v>44104.629305555558</v>
      </c>
      <c r="G35" s="115">
        <v>44111</v>
      </c>
      <c r="H35" s="114" t="s">
        <v>180</v>
      </c>
      <c r="I35" s="138">
        <v>217602.3</v>
      </c>
      <c r="J35" s="139">
        <v>217477.18</v>
      </c>
      <c r="K35" s="138">
        <v>217477.18000053911</v>
      </c>
      <c r="L35" s="139">
        <v>217602.3</v>
      </c>
      <c r="M35" s="129">
        <v>0.99942500607999996</v>
      </c>
      <c r="N35" s="140">
        <v>3.0444692245999998</v>
      </c>
      <c r="O35" s="113" t="s">
        <v>72</v>
      </c>
      <c r="P35" s="141">
        <v>0.53322885190000002</v>
      </c>
      <c r="Q35" s="116"/>
      <c r="R35" s="142"/>
    </row>
    <row r="36" spans="2:18" x14ac:dyDescent="0.25">
      <c r="B36" s="112" t="s">
        <v>69</v>
      </c>
      <c r="C36" s="113" t="s">
        <v>202</v>
      </c>
      <c r="D36" s="114" t="s">
        <v>70</v>
      </c>
      <c r="E36" s="113" t="s">
        <v>71</v>
      </c>
      <c r="F36" s="115">
        <v>43976.700023148151</v>
      </c>
      <c r="G36" s="115">
        <v>44894</v>
      </c>
      <c r="H36" s="114" t="s">
        <v>180</v>
      </c>
      <c r="I36" s="138">
        <v>112860</v>
      </c>
      <c r="J36" s="139">
        <v>99068.34</v>
      </c>
      <c r="K36" s="138">
        <v>99324.541071647007</v>
      </c>
      <c r="L36" s="139">
        <v>112860</v>
      </c>
      <c r="M36" s="129">
        <v>0.88006859003799998</v>
      </c>
      <c r="N36" s="140">
        <v>5.6609743329000004</v>
      </c>
      <c r="O36" s="113" t="s">
        <v>72</v>
      </c>
      <c r="P36" s="141">
        <v>0.24353226850000001</v>
      </c>
      <c r="Q36" s="116"/>
      <c r="R36" s="142"/>
    </row>
    <row r="37" spans="2:18" x14ac:dyDescent="0.25">
      <c r="B37" s="112" t="s">
        <v>108</v>
      </c>
      <c r="C37" s="113" t="s">
        <v>202</v>
      </c>
      <c r="D37" s="114" t="s">
        <v>70</v>
      </c>
      <c r="E37" s="113" t="s">
        <v>71</v>
      </c>
      <c r="F37" s="115">
        <v>43788.484675925924</v>
      </c>
      <c r="G37" s="115">
        <v>45036</v>
      </c>
      <c r="H37" s="114" t="s">
        <v>180</v>
      </c>
      <c r="I37" s="138">
        <v>182219.94</v>
      </c>
      <c r="J37" s="139">
        <v>154575.93</v>
      </c>
      <c r="K37" s="138">
        <v>155528.03252418109</v>
      </c>
      <c r="L37" s="139">
        <v>182219.94</v>
      </c>
      <c r="M37" s="129">
        <v>0.85351818535400004</v>
      </c>
      <c r="N37" s="140">
        <v>5.3537776198999998</v>
      </c>
      <c r="O37" s="113" t="s">
        <v>72</v>
      </c>
      <c r="P37" s="141">
        <v>0.38133671870000002</v>
      </c>
      <c r="Q37" s="116"/>
      <c r="R37" s="142"/>
    </row>
    <row r="38" spans="2:18" x14ac:dyDescent="0.25">
      <c r="B38" s="118" t="s">
        <v>203</v>
      </c>
      <c r="C38" s="119"/>
      <c r="D38" s="119"/>
      <c r="E38" s="119"/>
      <c r="F38" s="119"/>
      <c r="G38" s="119"/>
      <c r="H38" s="114"/>
      <c r="I38" s="143">
        <v>3156240.03</v>
      </c>
      <c r="J38" s="144">
        <v>2876889.5900000003</v>
      </c>
      <c r="K38" s="143">
        <v>2883307.4641447123</v>
      </c>
      <c r="L38" s="144">
        <v>3156240.03</v>
      </c>
      <c r="M38" s="116"/>
      <c r="N38" s="145"/>
      <c r="O38" s="116"/>
      <c r="P38" s="146">
        <v>7.0695358870999998</v>
      </c>
      <c r="Q38" s="119"/>
      <c r="R38" s="147"/>
    </row>
    <row r="39" spans="2:18" x14ac:dyDescent="0.25">
      <c r="B39" s="112" t="s">
        <v>69</v>
      </c>
      <c r="C39" s="113" t="s">
        <v>119</v>
      </c>
      <c r="D39" s="114" t="s">
        <v>70</v>
      </c>
      <c r="E39" s="113" t="s">
        <v>71</v>
      </c>
      <c r="F39" s="115">
        <v>43964.710821759261</v>
      </c>
      <c r="G39" s="115">
        <v>44515</v>
      </c>
      <c r="H39" s="114" t="s">
        <v>180</v>
      </c>
      <c r="I39" s="138">
        <v>106038.36</v>
      </c>
      <c r="J39" s="139">
        <v>100000</v>
      </c>
      <c r="K39" s="138">
        <v>100524.7790566888</v>
      </c>
      <c r="L39" s="139">
        <v>106038.36</v>
      </c>
      <c r="M39" s="129">
        <v>0.94800390214200003</v>
      </c>
      <c r="N39" s="140">
        <v>4.0602711297000003</v>
      </c>
      <c r="O39" s="113" t="s">
        <v>72</v>
      </c>
      <c r="P39" s="141">
        <v>0.246475113</v>
      </c>
      <c r="Q39" s="116"/>
      <c r="R39" s="142"/>
    </row>
    <row r="40" spans="2:18" x14ac:dyDescent="0.25">
      <c r="B40" s="112" t="s">
        <v>108</v>
      </c>
      <c r="C40" s="113" t="s">
        <v>119</v>
      </c>
      <c r="D40" s="114" t="s">
        <v>70</v>
      </c>
      <c r="E40" s="113" t="s">
        <v>71</v>
      </c>
      <c r="F40" s="115">
        <v>43529.479733796295</v>
      </c>
      <c r="G40" s="115">
        <v>45595</v>
      </c>
      <c r="H40" s="114" t="s">
        <v>180</v>
      </c>
      <c r="I40" s="138">
        <v>2660.31</v>
      </c>
      <c r="J40" s="139">
        <v>2037.69</v>
      </c>
      <c r="K40" s="138">
        <v>2046.4261760416</v>
      </c>
      <c r="L40" s="139">
        <v>2660.31</v>
      </c>
      <c r="M40" s="129">
        <v>0.76924350020900001</v>
      </c>
      <c r="N40" s="140">
        <v>5.5739870754999998</v>
      </c>
      <c r="O40" s="113" t="s">
        <v>72</v>
      </c>
      <c r="P40" s="141">
        <v>5.0175999000000001E-3</v>
      </c>
      <c r="Q40" s="116"/>
      <c r="R40" s="142"/>
    </row>
    <row r="41" spans="2:18" x14ac:dyDescent="0.25">
      <c r="B41" s="112" t="s">
        <v>69</v>
      </c>
      <c r="C41" s="113" t="s">
        <v>119</v>
      </c>
      <c r="D41" s="114" t="s">
        <v>70</v>
      </c>
      <c r="E41" s="113" t="s">
        <v>71</v>
      </c>
      <c r="F41" s="115">
        <v>44090.464814814812</v>
      </c>
      <c r="G41" s="115">
        <v>45086</v>
      </c>
      <c r="H41" s="114" t="s">
        <v>180</v>
      </c>
      <c r="I41" s="138">
        <v>56904.11</v>
      </c>
      <c r="J41" s="139">
        <v>50081.58</v>
      </c>
      <c r="K41" s="138">
        <v>50177.112469789601</v>
      </c>
      <c r="L41" s="139">
        <v>56904.11</v>
      </c>
      <c r="M41" s="129">
        <v>0.88178362634600005</v>
      </c>
      <c r="N41" s="140">
        <v>5.0945307301999998</v>
      </c>
      <c r="O41" s="113" t="s">
        <v>72</v>
      </c>
      <c r="P41" s="141">
        <v>0.123028467</v>
      </c>
      <c r="Q41" s="116"/>
      <c r="R41" s="142"/>
    </row>
    <row r="42" spans="2:18" x14ac:dyDescent="0.25">
      <c r="B42" s="112" t="s">
        <v>69</v>
      </c>
      <c r="C42" s="113" t="s">
        <v>119</v>
      </c>
      <c r="D42" s="114" t="s">
        <v>70</v>
      </c>
      <c r="E42" s="113" t="s">
        <v>71</v>
      </c>
      <c r="F42" s="115">
        <v>44060.55133101852</v>
      </c>
      <c r="G42" s="115">
        <v>45086</v>
      </c>
      <c r="H42" s="114" t="s">
        <v>180</v>
      </c>
      <c r="I42" s="138">
        <v>57534.25</v>
      </c>
      <c r="J42" s="139">
        <v>50506.04</v>
      </c>
      <c r="K42" s="138">
        <v>50177.107162556698</v>
      </c>
      <c r="L42" s="139">
        <v>57534.25</v>
      </c>
      <c r="M42" s="129">
        <v>0.87212585829400002</v>
      </c>
      <c r="N42" s="140">
        <v>5.0945351317999998</v>
      </c>
      <c r="O42" s="113" t="s">
        <v>72</v>
      </c>
      <c r="P42" s="141">
        <v>0.123028454</v>
      </c>
      <c r="Q42" s="116"/>
      <c r="R42" s="142"/>
    </row>
    <row r="43" spans="2:18" x14ac:dyDescent="0.25">
      <c r="B43" s="112" t="s">
        <v>69</v>
      </c>
      <c r="C43" s="113" t="s">
        <v>119</v>
      </c>
      <c r="D43" s="114" t="s">
        <v>70</v>
      </c>
      <c r="E43" s="113" t="s">
        <v>71</v>
      </c>
      <c r="F43" s="115">
        <v>43753.504374999997</v>
      </c>
      <c r="G43" s="115">
        <v>44494</v>
      </c>
      <c r="H43" s="114" t="s">
        <v>180</v>
      </c>
      <c r="I43" s="138">
        <v>109147.95</v>
      </c>
      <c r="J43" s="139">
        <v>100012.31</v>
      </c>
      <c r="K43" s="138">
        <v>100898.98586157549</v>
      </c>
      <c r="L43" s="139">
        <v>109147.95</v>
      </c>
      <c r="M43" s="129">
        <v>0.92442401219199999</v>
      </c>
      <c r="N43" s="140">
        <v>4.5760412288000003</v>
      </c>
      <c r="O43" s="113" t="s">
        <v>72</v>
      </c>
      <c r="P43" s="141">
        <v>0.24739262479999999</v>
      </c>
      <c r="Q43" s="116"/>
      <c r="R43" s="142"/>
    </row>
    <row r="44" spans="2:18" x14ac:dyDescent="0.25">
      <c r="B44" s="112" t="s">
        <v>69</v>
      </c>
      <c r="C44" s="113" t="s">
        <v>119</v>
      </c>
      <c r="D44" s="114" t="s">
        <v>70</v>
      </c>
      <c r="E44" s="113" t="s">
        <v>71</v>
      </c>
      <c r="F44" s="115">
        <v>44068.4059837963</v>
      </c>
      <c r="G44" s="115">
        <v>45086</v>
      </c>
      <c r="H44" s="114" t="s">
        <v>180</v>
      </c>
      <c r="I44" s="138">
        <v>57534.25</v>
      </c>
      <c r="J44" s="139">
        <v>50561.08</v>
      </c>
      <c r="K44" s="138">
        <v>50177.110559561399</v>
      </c>
      <c r="L44" s="139">
        <v>57534.25</v>
      </c>
      <c r="M44" s="129">
        <v>0.87212591733699996</v>
      </c>
      <c r="N44" s="140">
        <v>5.0945323145000003</v>
      </c>
      <c r="O44" s="113" t="s">
        <v>72</v>
      </c>
      <c r="P44" s="141">
        <v>0.1230284624</v>
      </c>
      <c r="Q44" s="116"/>
      <c r="R44" s="142"/>
    </row>
    <row r="45" spans="2:18" x14ac:dyDescent="0.25">
      <c r="B45" s="112" t="s">
        <v>69</v>
      </c>
      <c r="C45" s="113" t="s">
        <v>119</v>
      </c>
      <c r="D45" s="114" t="s">
        <v>70</v>
      </c>
      <c r="E45" s="113" t="s">
        <v>71</v>
      </c>
      <c r="F45" s="115">
        <v>43964.711342592593</v>
      </c>
      <c r="G45" s="115">
        <v>44515</v>
      </c>
      <c r="H45" s="114" t="s">
        <v>180</v>
      </c>
      <c r="I45" s="138">
        <v>106038.36</v>
      </c>
      <c r="J45" s="139">
        <v>100000</v>
      </c>
      <c r="K45" s="138">
        <v>100524.7790566888</v>
      </c>
      <c r="L45" s="139">
        <v>106038.36</v>
      </c>
      <c r="M45" s="129">
        <v>0.94800390214200003</v>
      </c>
      <c r="N45" s="140">
        <v>4.0602711297000003</v>
      </c>
      <c r="O45" s="113" t="s">
        <v>72</v>
      </c>
      <c r="P45" s="141">
        <v>0.246475113</v>
      </c>
      <c r="Q45" s="116"/>
      <c r="R45" s="142"/>
    </row>
    <row r="46" spans="2:18" x14ac:dyDescent="0.25">
      <c r="B46" s="112" t="s">
        <v>69</v>
      </c>
      <c r="C46" s="113" t="s">
        <v>119</v>
      </c>
      <c r="D46" s="114" t="s">
        <v>70</v>
      </c>
      <c r="E46" s="113" t="s">
        <v>71</v>
      </c>
      <c r="F46" s="115">
        <v>43748.63622685185</v>
      </c>
      <c r="G46" s="115">
        <v>44488</v>
      </c>
      <c r="H46" s="114" t="s">
        <v>180</v>
      </c>
      <c r="I46" s="138">
        <v>109135.62</v>
      </c>
      <c r="J46" s="139">
        <v>100012.32</v>
      </c>
      <c r="K46" s="138">
        <v>100960.8801393952</v>
      </c>
      <c r="L46" s="139">
        <v>109135.62</v>
      </c>
      <c r="M46" s="129">
        <v>0.92509558418600002</v>
      </c>
      <c r="N46" s="140">
        <v>4.5760733107</v>
      </c>
      <c r="O46" s="113" t="s">
        <v>72</v>
      </c>
      <c r="P46" s="141">
        <v>0.24754438240000001</v>
      </c>
      <c r="Q46" s="116"/>
      <c r="R46" s="142"/>
    </row>
    <row r="47" spans="2:18" x14ac:dyDescent="0.25">
      <c r="B47" s="112" t="s">
        <v>69</v>
      </c>
      <c r="C47" s="113" t="s">
        <v>119</v>
      </c>
      <c r="D47" s="114" t="s">
        <v>70</v>
      </c>
      <c r="E47" s="113" t="s">
        <v>71</v>
      </c>
      <c r="F47" s="115">
        <v>44095.49832175926</v>
      </c>
      <c r="G47" s="115">
        <v>45086</v>
      </c>
      <c r="H47" s="114" t="s">
        <v>180</v>
      </c>
      <c r="I47" s="138">
        <v>56904.11</v>
      </c>
      <c r="J47" s="139">
        <v>50115.67</v>
      </c>
      <c r="K47" s="138">
        <v>50177.111077244997</v>
      </c>
      <c r="L47" s="139">
        <v>56904.11</v>
      </c>
      <c r="M47" s="129">
        <v>0.88178360187399996</v>
      </c>
      <c r="N47" s="140">
        <v>5.0945318851000003</v>
      </c>
      <c r="O47" s="113" t="s">
        <v>72</v>
      </c>
      <c r="P47" s="141">
        <v>0.1230284636</v>
      </c>
      <c r="Q47" s="116"/>
      <c r="R47" s="142"/>
    </row>
    <row r="48" spans="2:18" x14ac:dyDescent="0.25">
      <c r="B48" s="112" t="s">
        <v>69</v>
      </c>
      <c r="C48" s="113" t="s">
        <v>119</v>
      </c>
      <c r="D48" s="114" t="s">
        <v>70</v>
      </c>
      <c r="E48" s="113" t="s">
        <v>71</v>
      </c>
      <c r="F48" s="115">
        <v>44060.551782407405</v>
      </c>
      <c r="G48" s="115">
        <v>45086</v>
      </c>
      <c r="H48" s="114" t="s">
        <v>180</v>
      </c>
      <c r="I48" s="138">
        <v>57534.25</v>
      </c>
      <c r="J48" s="139">
        <v>50506.04</v>
      </c>
      <c r="K48" s="138">
        <v>50177.107162556698</v>
      </c>
      <c r="L48" s="139">
        <v>57534.25</v>
      </c>
      <c r="M48" s="129">
        <v>0.87212585829400002</v>
      </c>
      <c r="N48" s="140">
        <v>5.0945351317999998</v>
      </c>
      <c r="O48" s="113" t="s">
        <v>72</v>
      </c>
      <c r="P48" s="141">
        <v>0.123028454</v>
      </c>
      <c r="Q48" s="116"/>
      <c r="R48" s="142"/>
    </row>
    <row r="49" spans="2:18" x14ac:dyDescent="0.25">
      <c r="B49" s="112" t="s">
        <v>69</v>
      </c>
      <c r="C49" s="113" t="s">
        <v>119</v>
      </c>
      <c r="D49" s="114" t="s">
        <v>70</v>
      </c>
      <c r="E49" s="113" t="s">
        <v>71</v>
      </c>
      <c r="F49" s="115">
        <v>43753.504999999997</v>
      </c>
      <c r="G49" s="115">
        <v>44494</v>
      </c>
      <c r="H49" s="114" t="s">
        <v>180</v>
      </c>
      <c r="I49" s="138">
        <v>109147.95</v>
      </c>
      <c r="J49" s="139">
        <v>100012.31</v>
      </c>
      <c r="K49" s="138">
        <v>100898.98586157549</v>
      </c>
      <c r="L49" s="139">
        <v>109147.95</v>
      </c>
      <c r="M49" s="129">
        <v>0.92442401219199999</v>
      </c>
      <c r="N49" s="140">
        <v>4.5760412288000003</v>
      </c>
      <c r="O49" s="113" t="s">
        <v>72</v>
      </c>
      <c r="P49" s="141">
        <v>0.24739262479999999</v>
      </c>
      <c r="Q49" s="116"/>
      <c r="R49" s="142"/>
    </row>
    <row r="50" spans="2:18" x14ac:dyDescent="0.25">
      <c r="B50" s="112" t="s">
        <v>69</v>
      </c>
      <c r="C50" s="113" t="s">
        <v>119</v>
      </c>
      <c r="D50" s="114" t="s">
        <v>70</v>
      </c>
      <c r="E50" s="113" t="s">
        <v>71</v>
      </c>
      <c r="F50" s="115">
        <v>44068.406412037039</v>
      </c>
      <c r="G50" s="115">
        <v>45086</v>
      </c>
      <c r="H50" s="114" t="s">
        <v>180</v>
      </c>
      <c r="I50" s="138">
        <v>57534.25</v>
      </c>
      <c r="J50" s="139">
        <v>50561.08</v>
      </c>
      <c r="K50" s="138">
        <v>50177.110559561399</v>
      </c>
      <c r="L50" s="139">
        <v>57534.25</v>
      </c>
      <c r="M50" s="129">
        <v>0.87212591733699996</v>
      </c>
      <c r="N50" s="140">
        <v>5.0945323145000003</v>
      </c>
      <c r="O50" s="113" t="s">
        <v>72</v>
      </c>
      <c r="P50" s="141">
        <v>0.1230284624</v>
      </c>
      <c r="Q50" s="116"/>
      <c r="R50" s="142"/>
    </row>
    <row r="51" spans="2:18" x14ac:dyDescent="0.25">
      <c r="B51" s="112" t="s">
        <v>69</v>
      </c>
      <c r="C51" s="113" t="s">
        <v>119</v>
      </c>
      <c r="D51" s="114" t="s">
        <v>70</v>
      </c>
      <c r="E51" s="113" t="s">
        <v>71</v>
      </c>
      <c r="F51" s="115">
        <v>43964.711863425924</v>
      </c>
      <c r="G51" s="115">
        <v>44515</v>
      </c>
      <c r="H51" s="114" t="s">
        <v>180</v>
      </c>
      <c r="I51" s="138">
        <v>106038.36</v>
      </c>
      <c r="J51" s="139">
        <v>100000</v>
      </c>
      <c r="K51" s="138">
        <v>100524.7790566888</v>
      </c>
      <c r="L51" s="139">
        <v>106038.36</v>
      </c>
      <c r="M51" s="129">
        <v>0.94800390214200003</v>
      </c>
      <c r="N51" s="140">
        <v>4.0602711297000003</v>
      </c>
      <c r="O51" s="113" t="s">
        <v>72</v>
      </c>
      <c r="P51" s="141">
        <v>0.246475113</v>
      </c>
      <c r="Q51" s="116"/>
      <c r="R51" s="142"/>
    </row>
    <row r="52" spans="2:18" x14ac:dyDescent="0.25">
      <c r="B52" s="112" t="s">
        <v>69</v>
      </c>
      <c r="C52" s="113" t="s">
        <v>119</v>
      </c>
      <c r="D52" s="114" t="s">
        <v>70</v>
      </c>
      <c r="E52" s="113" t="s">
        <v>71</v>
      </c>
      <c r="F52" s="115">
        <v>43748.636574074073</v>
      </c>
      <c r="G52" s="115">
        <v>44488</v>
      </c>
      <c r="H52" s="114" t="s">
        <v>180</v>
      </c>
      <c r="I52" s="138">
        <v>109135.62</v>
      </c>
      <c r="J52" s="139">
        <v>100012.32</v>
      </c>
      <c r="K52" s="138">
        <v>100960.8801393952</v>
      </c>
      <c r="L52" s="139">
        <v>109135.62</v>
      </c>
      <c r="M52" s="129">
        <v>0.92509558418600002</v>
      </c>
      <c r="N52" s="140">
        <v>4.5760733107</v>
      </c>
      <c r="O52" s="113" t="s">
        <v>72</v>
      </c>
      <c r="P52" s="141">
        <v>0.24754438240000001</v>
      </c>
      <c r="Q52" s="116"/>
      <c r="R52" s="142"/>
    </row>
    <row r="53" spans="2:18" x14ac:dyDescent="0.25">
      <c r="B53" s="112" t="s">
        <v>69</v>
      </c>
      <c r="C53" s="113" t="s">
        <v>119</v>
      </c>
      <c r="D53" s="114" t="s">
        <v>70</v>
      </c>
      <c r="E53" s="113" t="s">
        <v>71</v>
      </c>
      <c r="F53" s="115">
        <v>44097.498611111114</v>
      </c>
      <c r="G53" s="115">
        <v>45086</v>
      </c>
      <c r="H53" s="114" t="s">
        <v>180</v>
      </c>
      <c r="I53" s="138">
        <v>56904.11</v>
      </c>
      <c r="J53" s="139">
        <v>50129.3</v>
      </c>
      <c r="K53" s="138">
        <v>50177.104051253802</v>
      </c>
      <c r="L53" s="139">
        <v>56904.11</v>
      </c>
      <c r="M53" s="129">
        <v>0.88178347840299998</v>
      </c>
      <c r="N53" s="140">
        <v>5.0945377121000002</v>
      </c>
      <c r="O53" s="113" t="s">
        <v>72</v>
      </c>
      <c r="P53" s="141">
        <v>0.1230284464</v>
      </c>
      <c r="Q53" s="116"/>
      <c r="R53" s="142"/>
    </row>
    <row r="54" spans="2:18" x14ac:dyDescent="0.25">
      <c r="B54" s="112" t="s">
        <v>69</v>
      </c>
      <c r="C54" s="113" t="s">
        <v>119</v>
      </c>
      <c r="D54" s="114" t="s">
        <v>70</v>
      </c>
      <c r="E54" s="113" t="s">
        <v>71</v>
      </c>
      <c r="F54" s="115">
        <v>44064.421238425923</v>
      </c>
      <c r="G54" s="115">
        <v>45086</v>
      </c>
      <c r="H54" s="114" t="s">
        <v>180</v>
      </c>
      <c r="I54" s="138">
        <v>57534.25</v>
      </c>
      <c r="J54" s="139">
        <v>50533.56</v>
      </c>
      <c r="K54" s="138">
        <v>50177.107162556698</v>
      </c>
      <c r="L54" s="139">
        <v>57534.25</v>
      </c>
      <c r="M54" s="129">
        <v>0.87212585829400002</v>
      </c>
      <c r="N54" s="140">
        <v>5.0945351317999998</v>
      </c>
      <c r="O54" s="113" t="s">
        <v>72</v>
      </c>
      <c r="P54" s="141">
        <v>0.123028454</v>
      </c>
      <c r="Q54" s="116"/>
      <c r="R54" s="142"/>
    </row>
    <row r="55" spans="2:18" x14ac:dyDescent="0.25">
      <c r="B55" s="112" t="s">
        <v>69</v>
      </c>
      <c r="C55" s="113" t="s">
        <v>119</v>
      </c>
      <c r="D55" s="114" t="s">
        <v>70</v>
      </c>
      <c r="E55" s="113" t="s">
        <v>71</v>
      </c>
      <c r="F55" s="115">
        <v>43753.505752314813</v>
      </c>
      <c r="G55" s="115">
        <v>44494</v>
      </c>
      <c r="H55" s="114" t="s">
        <v>180</v>
      </c>
      <c r="I55" s="138">
        <v>109147.95</v>
      </c>
      <c r="J55" s="139">
        <v>100012.31</v>
      </c>
      <c r="K55" s="138">
        <v>100898.98586157549</v>
      </c>
      <c r="L55" s="139">
        <v>109147.95</v>
      </c>
      <c r="M55" s="129">
        <v>0.92442401219199999</v>
      </c>
      <c r="N55" s="140">
        <v>4.5760412288000003</v>
      </c>
      <c r="O55" s="113" t="s">
        <v>72</v>
      </c>
      <c r="P55" s="141">
        <v>0.24739262479999999</v>
      </c>
      <c r="Q55" s="116"/>
      <c r="R55" s="142"/>
    </row>
    <row r="56" spans="2:18" x14ac:dyDescent="0.25">
      <c r="B56" s="112" t="s">
        <v>108</v>
      </c>
      <c r="C56" s="113" t="s">
        <v>119</v>
      </c>
      <c r="D56" s="114" t="s">
        <v>70</v>
      </c>
      <c r="E56" s="113" t="s">
        <v>71</v>
      </c>
      <c r="F56" s="115">
        <v>43405.635879629626</v>
      </c>
      <c r="G56" s="115">
        <v>46885</v>
      </c>
      <c r="H56" s="114" t="s">
        <v>180</v>
      </c>
      <c r="I56" s="138">
        <v>1674.84</v>
      </c>
      <c r="J56" s="139">
        <v>1066.77</v>
      </c>
      <c r="K56" s="138">
        <v>1055.7619053769999</v>
      </c>
      <c r="L56" s="139">
        <v>1674.84</v>
      </c>
      <c r="M56" s="129">
        <v>0.63036582919999995</v>
      </c>
      <c r="N56" s="140">
        <v>6.3476488715999997</v>
      </c>
      <c r="O56" s="113" t="s">
        <v>72</v>
      </c>
      <c r="P56" s="141">
        <v>2.5886059000000002E-3</v>
      </c>
      <c r="Q56" s="116"/>
      <c r="R56" s="142"/>
    </row>
    <row r="57" spans="2:18" x14ac:dyDescent="0.25">
      <c r="B57" s="112" t="s">
        <v>69</v>
      </c>
      <c r="C57" s="113" t="s">
        <v>119</v>
      </c>
      <c r="D57" s="114" t="s">
        <v>70</v>
      </c>
      <c r="E57" s="113" t="s">
        <v>71</v>
      </c>
      <c r="F57" s="115">
        <v>44074.417361111111</v>
      </c>
      <c r="G57" s="115">
        <v>45086</v>
      </c>
      <c r="H57" s="114" t="s">
        <v>180</v>
      </c>
      <c r="I57" s="138">
        <v>57534.25</v>
      </c>
      <c r="J57" s="139">
        <v>50602.39</v>
      </c>
      <c r="K57" s="138">
        <v>50177.104406065198</v>
      </c>
      <c r="L57" s="139">
        <v>57534.25</v>
      </c>
      <c r="M57" s="129">
        <v>0.87212581038400006</v>
      </c>
      <c r="N57" s="140">
        <v>5.0945374178999998</v>
      </c>
      <c r="O57" s="113" t="s">
        <v>72</v>
      </c>
      <c r="P57" s="141">
        <v>0.1230284473</v>
      </c>
      <c r="Q57" s="116"/>
      <c r="R57" s="142"/>
    </row>
    <row r="58" spans="2:18" x14ac:dyDescent="0.25">
      <c r="B58" s="112" t="s">
        <v>69</v>
      </c>
      <c r="C58" s="113" t="s">
        <v>119</v>
      </c>
      <c r="D58" s="114" t="s">
        <v>70</v>
      </c>
      <c r="E58" s="113" t="s">
        <v>71</v>
      </c>
      <c r="F58" s="115">
        <v>44035.560381944444</v>
      </c>
      <c r="G58" s="115">
        <v>44599</v>
      </c>
      <c r="H58" s="114" t="s">
        <v>180</v>
      </c>
      <c r="I58" s="138">
        <v>165170.56</v>
      </c>
      <c r="J58" s="139">
        <v>157135.82999999999</v>
      </c>
      <c r="K58" s="138">
        <v>155960.00225793131</v>
      </c>
      <c r="L58" s="139">
        <v>165170.56</v>
      </c>
      <c r="M58" s="129">
        <v>0.94423608092099998</v>
      </c>
      <c r="N58" s="140">
        <v>3.4447506021000001</v>
      </c>
      <c r="O58" s="113" t="s">
        <v>72</v>
      </c>
      <c r="P58" s="141">
        <v>0.38239585850000002</v>
      </c>
      <c r="Q58" s="116"/>
      <c r="R58" s="142"/>
    </row>
    <row r="59" spans="2:18" x14ac:dyDescent="0.25">
      <c r="B59" s="112" t="s">
        <v>69</v>
      </c>
      <c r="C59" s="113" t="s">
        <v>119</v>
      </c>
      <c r="D59" s="114" t="s">
        <v>70</v>
      </c>
      <c r="E59" s="113" t="s">
        <v>71</v>
      </c>
      <c r="F59" s="115">
        <v>43748.636874999997</v>
      </c>
      <c r="G59" s="115">
        <v>44488</v>
      </c>
      <c r="H59" s="114" t="s">
        <v>180</v>
      </c>
      <c r="I59" s="138">
        <v>109135.62</v>
      </c>
      <c r="J59" s="139">
        <v>100012.32</v>
      </c>
      <c r="K59" s="138">
        <v>100960.8801393952</v>
      </c>
      <c r="L59" s="139">
        <v>109135.62</v>
      </c>
      <c r="M59" s="129">
        <v>0.92509558418600002</v>
      </c>
      <c r="N59" s="140">
        <v>4.5760733107</v>
      </c>
      <c r="O59" s="113" t="s">
        <v>72</v>
      </c>
      <c r="P59" s="141">
        <v>0.24754438240000001</v>
      </c>
      <c r="Q59" s="116"/>
      <c r="R59" s="142"/>
    </row>
    <row r="60" spans="2:18" x14ac:dyDescent="0.25">
      <c r="B60" s="112" t="s">
        <v>69</v>
      </c>
      <c r="C60" s="113" t="s">
        <v>119</v>
      </c>
      <c r="D60" s="114" t="s">
        <v>70</v>
      </c>
      <c r="E60" s="113" t="s">
        <v>71</v>
      </c>
      <c r="F60" s="115">
        <v>44099.556712962964</v>
      </c>
      <c r="G60" s="115">
        <v>45086</v>
      </c>
      <c r="H60" s="114" t="s">
        <v>180</v>
      </c>
      <c r="I60" s="138">
        <v>56904.11</v>
      </c>
      <c r="J60" s="139">
        <v>50142.96</v>
      </c>
      <c r="K60" s="138">
        <v>50177.113208809002</v>
      </c>
      <c r="L60" s="139">
        <v>56904.11</v>
      </c>
      <c r="M60" s="129">
        <v>0.88178363933299997</v>
      </c>
      <c r="N60" s="140">
        <v>5.0945301172999997</v>
      </c>
      <c r="O60" s="113" t="s">
        <v>72</v>
      </c>
      <c r="P60" s="141">
        <v>0.12302846889999999</v>
      </c>
      <c r="Q60" s="116"/>
      <c r="R60" s="142"/>
    </row>
    <row r="61" spans="2:18" x14ac:dyDescent="0.25">
      <c r="B61" s="112" t="s">
        <v>69</v>
      </c>
      <c r="C61" s="113" t="s">
        <v>119</v>
      </c>
      <c r="D61" s="114" t="s">
        <v>70</v>
      </c>
      <c r="E61" s="113" t="s">
        <v>71</v>
      </c>
      <c r="F61" s="115">
        <v>44064.421689814815</v>
      </c>
      <c r="G61" s="115">
        <v>45086</v>
      </c>
      <c r="H61" s="114" t="s">
        <v>180</v>
      </c>
      <c r="I61" s="138">
        <v>57534.25</v>
      </c>
      <c r="J61" s="139">
        <v>50533.56</v>
      </c>
      <c r="K61" s="138">
        <v>50177.107162556698</v>
      </c>
      <c r="L61" s="139">
        <v>57534.25</v>
      </c>
      <c r="M61" s="129">
        <v>0.87212585829400002</v>
      </c>
      <c r="N61" s="140">
        <v>5.0945351317999998</v>
      </c>
      <c r="O61" s="113" t="s">
        <v>72</v>
      </c>
      <c r="P61" s="141">
        <v>0.123028454</v>
      </c>
      <c r="Q61" s="116"/>
      <c r="R61" s="142"/>
    </row>
    <row r="62" spans="2:18" x14ac:dyDescent="0.25">
      <c r="B62" s="118" t="s">
        <v>76</v>
      </c>
      <c r="C62" s="119"/>
      <c r="D62" s="119"/>
      <c r="E62" s="119"/>
      <c r="F62" s="119"/>
      <c r="G62" s="119"/>
      <c r="H62" s="114"/>
      <c r="I62" s="143">
        <v>1772827.6900000002</v>
      </c>
      <c r="J62" s="144">
        <v>1614587.4400000002</v>
      </c>
      <c r="K62" s="143">
        <v>1618164.3204948404</v>
      </c>
      <c r="L62" s="144">
        <v>1772827.6900000002</v>
      </c>
      <c r="M62" s="116"/>
      <c r="N62" s="145"/>
      <c r="O62" s="116"/>
      <c r="P62" s="146">
        <v>3.9675514588999996</v>
      </c>
      <c r="Q62" s="119"/>
      <c r="R62" s="147"/>
    </row>
    <row r="63" spans="2:18" x14ac:dyDescent="0.25">
      <c r="B63" s="112" t="s">
        <v>69</v>
      </c>
      <c r="C63" s="113" t="s">
        <v>77</v>
      </c>
      <c r="D63" s="114" t="s">
        <v>70</v>
      </c>
      <c r="E63" s="113" t="s">
        <v>71</v>
      </c>
      <c r="F63" s="115">
        <v>44022.482303240744</v>
      </c>
      <c r="G63" s="115">
        <v>44571</v>
      </c>
      <c r="H63" s="114" t="s">
        <v>180</v>
      </c>
      <c r="I63" s="138">
        <v>105273.96</v>
      </c>
      <c r="J63" s="139">
        <v>100009.55</v>
      </c>
      <c r="K63" s="138">
        <v>100795.676427792</v>
      </c>
      <c r="L63" s="139">
        <v>105273.96</v>
      </c>
      <c r="M63" s="129">
        <v>0.95746067145000002</v>
      </c>
      <c r="N63" s="140">
        <v>3.5466526101000002</v>
      </c>
      <c r="O63" s="113" t="s">
        <v>72</v>
      </c>
      <c r="P63" s="141">
        <v>0.24713932199999999</v>
      </c>
      <c r="Q63" s="116"/>
      <c r="R63" s="142"/>
    </row>
    <row r="64" spans="2:18" x14ac:dyDescent="0.25">
      <c r="B64" s="112" t="s">
        <v>69</v>
      </c>
      <c r="C64" s="113" t="s">
        <v>77</v>
      </c>
      <c r="D64" s="114" t="s">
        <v>70</v>
      </c>
      <c r="E64" s="113" t="s">
        <v>71</v>
      </c>
      <c r="F64" s="115">
        <v>44015.672268518516</v>
      </c>
      <c r="G64" s="115">
        <v>44560</v>
      </c>
      <c r="H64" s="114" t="s">
        <v>180</v>
      </c>
      <c r="I64" s="138">
        <v>105235.6</v>
      </c>
      <c r="J64" s="139">
        <v>100009.56</v>
      </c>
      <c r="K64" s="138">
        <v>100000.0385863284</v>
      </c>
      <c r="L64" s="139">
        <v>105235.6</v>
      </c>
      <c r="M64" s="129">
        <v>0.95024914179499997</v>
      </c>
      <c r="N64" s="140">
        <v>3.5465606641999998</v>
      </c>
      <c r="O64" s="113" t="s">
        <v>72</v>
      </c>
      <c r="P64" s="141">
        <v>0.24518851019999999</v>
      </c>
      <c r="Q64" s="116"/>
      <c r="R64" s="142"/>
    </row>
    <row r="65" spans="2:18" x14ac:dyDescent="0.25">
      <c r="B65" s="112" t="s">
        <v>69</v>
      </c>
      <c r="C65" s="113" t="s">
        <v>77</v>
      </c>
      <c r="D65" s="114" t="s">
        <v>70</v>
      </c>
      <c r="E65" s="113" t="s">
        <v>71</v>
      </c>
      <c r="F65" s="115">
        <v>44063.442650462966</v>
      </c>
      <c r="G65" s="115">
        <v>44610</v>
      </c>
      <c r="H65" s="114" t="s">
        <v>180</v>
      </c>
      <c r="I65" s="138">
        <v>105349.31</v>
      </c>
      <c r="J65" s="139">
        <v>100029.06</v>
      </c>
      <c r="K65" s="138">
        <v>100427.01326404361</v>
      </c>
      <c r="L65" s="139">
        <v>105349.31</v>
      </c>
      <c r="M65" s="129">
        <v>0.953276421687</v>
      </c>
      <c r="N65" s="140">
        <v>3.5980080996999999</v>
      </c>
      <c r="O65" s="113" t="s">
        <v>72</v>
      </c>
      <c r="P65" s="141">
        <v>0.24623540259999999</v>
      </c>
      <c r="Q65" s="116"/>
      <c r="R65" s="142"/>
    </row>
    <row r="66" spans="2:18" x14ac:dyDescent="0.25">
      <c r="B66" s="112" t="s">
        <v>69</v>
      </c>
      <c r="C66" s="113" t="s">
        <v>77</v>
      </c>
      <c r="D66" s="114" t="s">
        <v>70</v>
      </c>
      <c r="E66" s="113" t="s">
        <v>71</v>
      </c>
      <c r="F66" s="115">
        <v>43851.64266203704</v>
      </c>
      <c r="G66" s="115">
        <v>44181</v>
      </c>
      <c r="H66" s="114" t="s">
        <v>180</v>
      </c>
      <c r="I66" s="138">
        <v>158233.15</v>
      </c>
      <c r="J66" s="139">
        <v>151666.23999999999</v>
      </c>
      <c r="K66" s="138">
        <v>152701.61596954841</v>
      </c>
      <c r="L66" s="139">
        <v>158233.15</v>
      </c>
      <c r="M66" s="129">
        <v>0.96504187630399996</v>
      </c>
      <c r="N66" s="140">
        <v>4.8772324320999996</v>
      </c>
      <c r="O66" s="113" t="s">
        <v>72</v>
      </c>
      <c r="P66" s="141">
        <v>0.3744066727</v>
      </c>
      <c r="Q66" s="116"/>
      <c r="R66" s="142"/>
    </row>
    <row r="67" spans="2:18" x14ac:dyDescent="0.25">
      <c r="B67" s="112" t="s">
        <v>69</v>
      </c>
      <c r="C67" s="113" t="s">
        <v>77</v>
      </c>
      <c r="D67" s="114" t="s">
        <v>70</v>
      </c>
      <c r="E67" s="113" t="s">
        <v>71</v>
      </c>
      <c r="F67" s="115">
        <v>44054.649664351855</v>
      </c>
      <c r="G67" s="115">
        <v>44119</v>
      </c>
      <c r="H67" s="114" t="s">
        <v>180</v>
      </c>
      <c r="I67" s="138">
        <v>101369.87</v>
      </c>
      <c r="J67" s="139">
        <v>100889.45</v>
      </c>
      <c r="K67" s="138">
        <v>101259.49499480519</v>
      </c>
      <c r="L67" s="139">
        <v>101369.87</v>
      </c>
      <c r="M67" s="129">
        <v>0.99891116556399995</v>
      </c>
      <c r="N67" s="140">
        <v>2.7086531605999999</v>
      </c>
      <c r="O67" s="113" t="s">
        <v>72</v>
      </c>
      <c r="P67" s="141">
        <v>0.24827655139999999</v>
      </c>
      <c r="Q67" s="116"/>
      <c r="R67" s="142"/>
    </row>
    <row r="68" spans="2:18" x14ac:dyDescent="0.25">
      <c r="B68" s="112" t="s">
        <v>69</v>
      </c>
      <c r="C68" s="113" t="s">
        <v>77</v>
      </c>
      <c r="D68" s="114" t="s">
        <v>70</v>
      </c>
      <c r="E68" s="113" t="s">
        <v>71</v>
      </c>
      <c r="F68" s="115">
        <v>44042.700636574074</v>
      </c>
      <c r="G68" s="115">
        <v>44585</v>
      </c>
      <c r="H68" s="114" t="s">
        <v>180</v>
      </c>
      <c r="I68" s="138">
        <v>105283.55</v>
      </c>
      <c r="J68" s="139">
        <v>100076.8</v>
      </c>
      <c r="K68" s="138">
        <v>100670.97827456921</v>
      </c>
      <c r="L68" s="139">
        <v>105283.55</v>
      </c>
      <c r="M68" s="129">
        <v>0.95618905588400005</v>
      </c>
      <c r="N68" s="140">
        <v>3.5464028035999999</v>
      </c>
      <c r="O68" s="113" t="s">
        <v>72</v>
      </c>
      <c r="P68" s="141">
        <v>0.24683357659999999</v>
      </c>
      <c r="Q68" s="116"/>
      <c r="R68" s="142"/>
    </row>
    <row r="69" spans="2:18" x14ac:dyDescent="0.25">
      <c r="B69" s="112" t="s">
        <v>69</v>
      </c>
      <c r="C69" s="113" t="s">
        <v>77</v>
      </c>
      <c r="D69" s="114" t="s">
        <v>70</v>
      </c>
      <c r="E69" s="113" t="s">
        <v>71</v>
      </c>
      <c r="F69" s="115">
        <v>44022.479351851849</v>
      </c>
      <c r="G69" s="115">
        <v>44571</v>
      </c>
      <c r="H69" s="114" t="s">
        <v>180</v>
      </c>
      <c r="I69" s="138">
        <v>105273.96</v>
      </c>
      <c r="J69" s="139">
        <v>100009.55</v>
      </c>
      <c r="K69" s="138">
        <v>100795.676427792</v>
      </c>
      <c r="L69" s="139">
        <v>105273.96</v>
      </c>
      <c r="M69" s="129">
        <v>0.95746067145000002</v>
      </c>
      <c r="N69" s="140">
        <v>3.5466526101000002</v>
      </c>
      <c r="O69" s="113" t="s">
        <v>72</v>
      </c>
      <c r="P69" s="141">
        <v>0.24713932199999999</v>
      </c>
      <c r="Q69" s="116"/>
      <c r="R69" s="142"/>
    </row>
    <row r="70" spans="2:18" x14ac:dyDescent="0.25">
      <c r="B70" s="112" t="s">
        <v>69</v>
      </c>
      <c r="C70" s="113" t="s">
        <v>77</v>
      </c>
      <c r="D70" s="114" t="s">
        <v>70</v>
      </c>
      <c r="E70" s="113" t="s">
        <v>71</v>
      </c>
      <c r="F70" s="115">
        <v>44015.671400462961</v>
      </c>
      <c r="G70" s="115">
        <v>44560</v>
      </c>
      <c r="H70" s="114" t="s">
        <v>180</v>
      </c>
      <c r="I70" s="138">
        <v>105235.6</v>
      </c>
      <c r="J70" s="139">
        <v>100009.56</v>
      </c>
      <c r="K70" s="138">
        <v>100000.0385863284</v>
      </c>
      <c r="L70" s="139">
        <v>105235.6</v>
      </c>
      <c r="M70" s="129">
        <v>0.95024914179499997</v>
      </c>
      <c r="N70" s="140">
        <v>3.5465606641999998</v>
      </c>
      <c r="O70" s="113" t="s">
        <v>72</v>
      </c>
      <c r="P70" s="141">
        <v>0.24518851019999999</v>
      </c>
      <c r="Q70" s="116"/>
      <c r="R70" s="142"/>
    </row>
    <row r="71" spans="2:18" x14ac:dyDescent="0.25">
      <c r="B71" s="112" t="s">
        <v>69</v>
      </c>
      <c r="C71" s="113" t="s">
        <v>77</v>
      </c>
      <c r="D71" s="114" t="s">
        <v>70</v>
      </c>
      <c r="E71" s="113" t="s">
        <v>71</v>
      </c>
      <c r="F71" s="115">
        <v>44055.479155092595</v>
      </c>
      <c r="G71" s="115">
        <v>44603</v>
      </c>
      <c r="H71" s="114" t="s">
        <v>180</v>
      </c>
      <c r="I71" s="138">
        <v>105349.31</v>
      </c>
      <c r="J71" s="139">
        <v>100019.35</v>
      </c>
      <c r="K71" s="138">
        <v>100495.12014030269</v>
      </c>
      <c r="L71" s="139">
        <v>105349.31</v>
      </c>
      <c r="M71" s="129">
        <v>0.95392290789900003</v>
      </c>
      <c r="N71" s="140">
        <v>3.5980080996999999</v>
      </c>
      <c r="O71" s="113" t="s">
        <v>72</v>
      </c>
      <c r="P71" s="141">
        <v>0.24640239280000001</v>
      </c>
      <c r="Q71" s="116"/>
      <c r="R71" s="142"/>
    </row>
    <row r="72" spans="2:18" x14ac:dyDescent="0.25">
      <c r="B72" s="112" t="s">
        <v>69</v>
      </c>
      <c r="C72" s="113" t="s">
        <v>77</v>
      </c>
      <c r="D72" s="114" t="s">
        <v>70</v>
      </c>
      <c r="E72" s="113" t="s">
        <v>71</v>
      </c>
      <c r="F72" s="115">
        <v>43851.6406712963</v>
      </c>
      <c r="G72" s="115">
        <v>44181</v>
      </c>
      <c r="H72" s="114" t="s">
        <v>180</v>
      </c>
      <c r="I72" s="138">
        <v>158233.15</v>
      </c>
      <c r="J72" s="139">
        <v>151666.23999999999</v>
      </c>
      <c r="K72" s="138">
        <v>152701.61596954841</v>
      </c>
      <c r="L72" s="139">
        <v>158233.15</v>
      </c>
      <c r="M72" s="129">
        <v>0.96504187630399996</v>
      </c>
      <c r="N72" s="140">
        <v>4.8772324320999996</v>
      </c>
      <c r="O72" s="113" t="s">
        <v>72</v>
      </c>
      <c r="P72" s="141">
        <v>0.3744066727</v>
      </c>
      <c r="Q72" s="116"/>
      <c r="R72" s="142"/>
    </row>
    <row r="73" spans="2:18" x14ac:dyDescent="0.25">
      <c r="B73" s="112" t="s">
        <v>69</v>
      </c>
      <c r="C73" s="113" t="s">
        <v>77</v>
      </c>
      <c r="D73" s="114" t="s">
        <v>70</v>
      </c>
      <c r="E73" s="113" t="s">
        <v>71</v>
      </c>
      <c r="F73" s="115">
        <v>44054.6484375</v>
      </c>
      <c r="G73" s="115">
        <v>44119</v>
      </c>
      <c r="H73" s="114" t="s">
        <v>180</v>
      </c>
      <c r="I73" s="138">
        <v>101369.87</v>
      </c>
      <c r="J73" s="139">
        <v>100889.45</v>
      </c>
      <c r="K73" s="138">
        <v>101259.49499480519</v>
      </c>
      <c r="L73" s="139">
        <v>101369.87</v>
      </c>
      <c r="M73" s="129">
        <v>0.99891116556399995</v>
      </c>
      <c r="N73" s="140">
        <v>2.7086531605999999</v>
      </c>
      <c r="O73" s="113" t="s">
        <v>72</v>
      </c>
      <c r="P73" s="141">
        <v>0.24827655139999999</v>
      </c>
      <c r="Q73" s="116"/>
      <c r="R73" s="142"/>
    </row>
    <row r="74" spans="2:18" x14ac:dyDescent="0.25">
      <c r="B74" s="112" t="s">
        <v>69</v>
      </c>
      <c r="C74" s="113" t="s">
        <v>77</v>
      </c>
      <c r="D74" s="114" t="s">
        <v>70</v>
      </c>
      <c r="E74" s="113" t="s">
        <v>71</v>
      </c>
      <c r="F74" s="115">
        <v>44022.482893518521</v>
      </c>
      <c r="G74" s="115">
        <v>44571</v>
      </c>
      <c r="H74" s="114" t="s">
        <v>180</v>
      </c>
      <c r="I74" s="138">
        <v>105273.96</v>
      </c>
      <c r="J74" s="139">
        <v>100009.55</v>
      </c>
      <c r="K74" s="138">
        <v>100795.676427792</v>
      </c>
      <c r="L74" s="139">
        <v>105273.96</v>
      </c>
      <c r="M74" s="129">
        <v>0.95746067145000002</v>
      </c>
      <c r="N74" s="140">
        <v>3.5466526101000002</v>
      </c>
      <c r="O74" s="113" t="s">
        <v>72</v>
      </c>
      <c r="P74" s="141">
        <v>0.24713932199999999</v>
      </c>
      <c r="Q74" s="116"/>
      <c r="R74" s="142"/>
    </row>
    <row r="75" spans="2:18" x14ac:dyDescent="0.25">
      <c r="B75" s="112" t="s">
        <v>69</v>
      </c>
      <c r="C75" s="113" t="s">
        <v>77</v>
      </c>
      <c r="D75" s="114" t="s">
        <v>70</v>
      </c>
      <c r="E75" s="113" t="s">
        <v>71</v>
      </c>
      <c r="F75" s="115">
        <v>44015.672627314816</v>
      </c>
      <c r="G75" s="115">
        <v>44560</v>
      </c>
      <c r="H75" s="114" t="s">
        <v>180</v>
      </c>
      <c r="I75" s="138">
        <v>105235.6</v>
      </c>
      <c r="J75" s="139">
        <v>100009.56</v>
      </c>
      <c r="K75" s="138">
        <v>100000.0385863284</v>
      </c>
      <c r="L75" s="139">
        <v>105235.6</v>
      </c>
      <c r="M75" s="129">
        <v>0.95024914179499997</v>
      </c>
      <c r="N75" s="140">
        <v>3.5465606641999998</v>
      </c>
      <c r="O75" s="113" t="s">
        <v>72</v>
      </c>
      <c r="P75" s="141">
        <v>0.24518851019999999</v>
      </c>
      <c r="Q75" s="116"/>
      <c r="R75" s="142"/>
    </row>
    <row r="76" spans="2:18" x14ac:dyDescent="0.25">
      <c r="B76" s="112" t="s">
        <v>69</v>
      </c>
      <c r="C76" s="113" t="s">
        <v>77</v>
      </c>
      <c r="D76" s="114" t="s">
        <v>70</v>
      </c>
      <c r="E76" s="113" t="s">
        <v>71</v>
      </c>
      <c r="F76" s="115">
        <v>44063.442916666667</v>
      </c>
      <c r="G76" s="115">
        <v>44610</v>
      </c>
      <c r="H76" s="114" t="s">
        <v>180</v>
      </c>
      <c r="I76" s="138">
        <v>105349.31</v>
      </c>
      <c r="J76" s="139">
        <v>100029.06</v>
      </c>
      <c r="K76" s="138">
        <v>100427.01326404361</v>
      </c>
      <c r="L76" s="139">
        <v>105349.31</v>
      </c>
      <c r="M76" s="129">
        <v>0.953276421687</v>
      </c>
      <c r="N76" s="140">
        <v>3.5980080996999999</v>
      </c>
      <c r="O76" s="113" t="s">
        <v>72</v>
      </c>
      <c r="P76" s="141">
        <v>0.24623540259999999</v>
      </c>
      <c r="Q76" s="116"/>
      <c r="R76" s="142"/>
    </row>
    <row r="77" spans="2:18" x14ac:dyDescent="0.25">
      <c r="B77" s="112" t="s">
        <v>69</v>
      </c>
      <c r="C77" s="113" t="s">
        <v>77</v>
      </c>
      <c r="D77" s="114" t="s">
        <v>70</v>
      </c>
      <c r="E77" s="113" t="s">
        <v>71</v>
      </c>
      <c r="F77" s="115">
        <v>44015.670370370368</v>
      </c>
      <c r="G77" s="115">
        <v>44925</v>
      </c>
      <c r="H77" s="114" t="s">
        <v>180</v>
      </c>
      <c r="I77" s="138">
        <v>105235.6</v>
      </c>
      <c r="J77" s="139">
        <v>100009.56</v>
      </c>
      <c r="K77" s="138">
        <v>100000.0385863284</v>
      </c>
      <c r="L77" s="139">
        <v>105235.6</v>
      </c>
      <c r="M77" s="129">
        <v>0.95024914179499997</v>
      </c>
      <c r="N77" s="140">
        <v>3.5465606641999998</v>
      </c>
      <c r="O77" s="113" t="s">
        <v>72</v>
      </c>
      <c r="P77" s="141">
        <v>0.24518851019999999</v>
      </c>
      <c r="Q77" s="116"/>
      <c r="R77" s="142"/>
    </row>
    <row r="78" spans="2:18" x14ac:dyDescent="0.25">
      <c r="B78" s="112" t="s">
        <v>69</v>
      </c>
      <c r="C78" s="113" t="s">
        <v>77</v>
      </c>
      <c r="D78" s="114" t="s">
        <v>70</v>
      </c>
      <c r="E78" s="113" t="s">
        <v>71</v>
      </c>
      <c r="F78" s="115">
        <v>44055.46974537037</v>
      </c>
      <c r="G78" s="115">
        <v>44606</v>
      </c>
      <c r="H78" s="114" t="s">
        <v>180</v>
      </c>
      <c r="I78" s="138">
        <v>105368.76</v>
      </c>
      <c r="J78" s="139">
        <v>100009.68</v>
      </c>
      <c r="K78" s="138">
        <v>100485.3957571425</v>
      </c>
      <c r="L78" s="139">
        <v>105368.76</v>
      </c>
      <c r="M78" s="129">
        <v>0.95365453439100001</v>
      </c>
      <c r="N78" s="140">
        <v>3.5980466524999999</v>
      </c>
      <c r="O78" s="113" t="s">
        <v>72</v>
      </c>
      <c r="P78" s="141">
        <v>0.2463785497</v>
      </c>
      <c r="Q78" s="116"/>
      <c r="R78" s="142"/>
    </row>
    <row r="79" spans="2:18" x14ac:dyDescent="0.25">
      <c r="B79" s="112" t="s">
        <v>69</v>
      </c>
      <c r="C79" s="113" t="s">
        <v>77</v>
      </c>
      <c r="D79" s="114" t="s">
        <v>70</v>
      </c>
      <c r="E79" s="113" t="s">
        <v>71</v>
      </c>
      <c r="F79" s="115">
        <v>44042.701192129629</v>
      </c>
      <c r="G79" s="115">
        <v>44585</v>
      </c>
      <c r="H79" s="114" t="s">
        <v>180</v>
      </c>
      <c r="I79" s="138">
        <v>105283.55</v>
      </c>
      <c r="J79" s="139">
        <v>100076.8</v>
      </c>
      <c r="K79" s="138">
        <v>100670.97827456921</v>
      </c>
      <c r="L79" s="139">
        <v>105283.55</v>
      </c>
      <c r="M79" s="129">
        <v>0.95618905588400005</v>
      </c>
      <c r="N79" s="140">
        <v>3.5464028035999999</v>
      </c>
      <c r="O79" s="113" t="s">
        <v>72</v>
      </c>
      <c r="P79" s="141">
        <v>0.24683357659999999</v>
      </c>
      <c r="Q79" s="116"/>
      <c r="R79" s="142"/>
    </row>
    <row r="80" spans="2:18" x14ac:dyDescent="0.25">
      <c r="B80" s="112" t="s">
        <v>69</v>
      </c>
      <c r="C80" s="113" t="s">
        <v>77</v>
      </c>
      <c r="D80" s="114" t="s">
        <v>70</v>
      </c>
      <c r="E80" s="113" t="s">
        <v>71</v>
      </c>
      <c r="F80" s="115">
        <v>44022.479780092595</v>
      </c>
      <c r="G80" s="115">
        <v>44571</v>
      </c>
      <c r="H80" s="114" t="s">
        <v>180</v>
      </c>
      <c r="I80" s="138">
        <v>105273.96</v>
      </c>
      <c r="J80" s="139">
        <v>100009.55</v>
      </c>
      <c r="K80" s="138">
        <v>100795.676427792</v>
      </c>
      <c r="L80" s="139">
        <v>105273.96</v>
      </c>
      <c r="M80" s="129">
        <v>0.95746067145000002</v>
      </c>
      <c r="N80" s="140">
        <v>3.5466526101000002</v>
      </c>
      <c r="O80" s="113" t="s">
        <v>72</v>
      </c>
      <c r="P80" s="141">
        <v>0.24713932199999999</v>
      </c>
      <c r="Q80" s="116"/>
      <c r="R80" s="142"/>
    </row>
    <row r="81" spans="2:18" x14ac:dyDescent="0.25">
      <c r="B81" s="112" t="s">
        <v>69</v>
      </c>
      <c r="C81" s="113" t="s">
        <v>77</v>
      </c>
      <c r="D81" s="114" t="s">
        <v>70</v>
      </c>
      <c r="E81" s="113" t="s">
        <v>71</v>
      </c>
      <c r="F81" s="115">
        <v>44015.671724537038</v>
      </c>
      <c r="G81" s="115">
        <v>44560</v>
      </c>
      <c r="H81" s="114" t="s">
        <v>180</v>
      </c>
      <c r="I81" s="138">
        <v>105235.6</v>
      </c>
      <c r="J81" s="139">
        <v>100009.56</v>
      </c>
      <c r="K81" s="138">
        <v>100000.0385863284</v>
      </c>
      <c r="L81" s="139">
        <v>105235.6</v>
      </c>
      <c r="M81" s="129">
        <v>0.95024914179499997</v>
      </c>
      <c r="N81" s="140">
        <v>3.5465606641999998</v>
      </c>
      <c r="O81" s="113" t="s">
        <v>72</v>
      </c>
      <c r="P81" s="141">
        <v>0.24518851019999999</v>
      </c>
      <c r="Q81" s="116"/>
      <c r="R81" s="142"/>
    </row>
    <row r="82" spans="2:18" x14ac:dyDescent="0.25">
      <c r="B82" s="112" t="s">
        <v>69</v>
      </c>
      <c r="C82" s="113" t="s">
        <v>77</v>
      </c>
      <c r="D82" s="114" t="s">
        <v>70</v>
      </c>
      <c r="E82" s="113" t="s">
        <v>71</v>
      </c>
      <c r="F82" s="115">
        <v>44055.479594907411</v>
      </c>
      <c r="G82" s="115">
        <v>44603</v>
      </c>
      <c r="H82" s="114" t="s">
        <v>180</v>
      </c>
      <c r="I82" s="138">
        <v>105349.31</v>
      </c>
      <c r="J82" s="139">
        <v>100019.35</v>
      </c>
      <c r="K82" s="138">
        <v>100495.12014030269</v>
      </c>
      <c r="L82" s="139">
        <v>105349.31</v>
      </c>
      <c r="M82" s="129">
        <v>0.95392290789900003</v>
      </c>
      <c r="N82" s="140">
        <v>3.5980080996999999</v>
      </c>
      <c r="O82" s="113" t="s">
        <v>72</v>
      </c>
      <c r="P82" s="141">
        <v>0.24640239280000001</v>
      </c>
      <c r="Q82" s="116"/>
      <c r="R82" s="142"/>
    </row>
    <row r="83" spans="2:18" x14ac:dyDescent="0.25">
      <c r="B83" s="112" t="s">
        <v>69</v>
      </c>
      <c r="C83" s="113" t="s">
        <v>77</v>
      </c>
      <c r="D83" s="114" t="s">
        <v>70</v>
      </c>
      <c r="E83" s="113" t="s">
        <v>71</v>
      </c>
      <c r="F83" s="115">
        <v>43851.641180555554</v>
      </c>
      <c r="G83" s="115">
        <v>44181</v>
      </c>
      <c r="H83" s="114" t="s">
        <v>180</v>
      </c>
      <c r="I83" s="138">
        <v>158233.15</v>
      </c>
      <c r="J83" s="139">
        <v>151666.23999999999</v>
      </c>
      <c r="K83" s="138">
        <v>152701.61596954841</v>
      </c>
      <c r="L83" s="139">
        <v>158233.15</v>
      </c>
      <c r="M83" s="129">
        <v>0.96504187630399996</v>
      </c>
      <c r="N83" s="140">
        <v>4.8772324320999996</v>
      </c>
      <c r="O83" s="113" t="s">
        <v>72</v>
      </c>
      <c r="P83" s="141">
        <v>0.3744066727</v>
      </c>
      <c r="Q83" s="116"/>
      <c r="R83" s="142"/>
    </row>
    <row r="84" spans="2:18" x14ac:dyDescent="0.25">
      <c r="B84" s="112" t="s">
        <v>69</v>
      </c>
      <c r="C84" s="113" t="s">
        <v>77</v>
      </c>
      <c r="D84" s="114" t="s">
        <v>70</v>
      </c>
      <c r="E84" s="113" t="s">
        <v>71</v>
      </c>
      <c r="F84" s="115">
        <v>44054.648923611108</v>
      </c>
      <c r="G84" s="115">
        <v>44119</v>
      </c>
      <c r="H84" s="114" t="s">
        <v>180</v>
      </c>
      <c r="I84" s="138">
        <v>101369.87</v>
      </c>
      <c r="J84" s="139">
        <v>100889.45</v>
      </c>
      <c r="K84" s="138">
        <v>101259.49499480519</v>
      </c>
      <c r="L84" s="139">
        <v>101369.87</v>
      </c>
      <c r="M84" s="129">
        <v>0.99891116556399995</v>
      </c>
      <c r="N84" s="140">
        <v>2.7086531605999999</v>
      </c>
      <c r="O84" s="113" t="s">
        <v>72</v>
      </c>
      <c r="P84" s="141">
        <v>0.24827655139999999</v>
      </c>
      <c r="Q84" s="116"/>
      <c r="R84" s="142"/>
    </row>
    <row r="85" spans="2:18" x14ac:dyDescent="0.25">
      <c r="B85" s="112" t="s">
        <v>69</v>
      </c>
      <c r="C85" s="113" t="s">
        <v>77</v>
      </c>
      <c r="D85" s="114" t="s">
        <v>70</v>
      </c>
      <c r="E85" s="113" t="s">
        <v>71</v>
      </c>
      <c r="F85" s="115">
        <v>44042.699201388888</v>
      </c>
      <c r="G85" s="115">
        <v>44585</v>
      </c>
      <c r="H85" s="114" t="s">
        <v>180</v>
      </c>
      <c r="I85" s="138">
        <v>105283.55</v>
      </c>
      <c r="J85" s="139">
        <v>100076.8</v>
      </c>
      <c r="K85" s="138">
        <v>100670.97827456921</v>
      </c>
      <c r="L85" s="139">
        <v>105283.55</v>
      </c>
      <c r="M85" s="129">
        <v>0.95618905588400005</v>
      </c>
      <c r="N85" s="140">
        <v>3.5464028035999999</v>
      </c>
      <c r="O85" s="113" t="s">
        <v>72</v>
      </c>
      <c r="P85" s="141">
        <v>0.24683357659999999</v>
      </c>
      <c r="Q85" s="116"/>
      <c r="R85" s="142"/>
    </row>
    <row r="86" spans="2:18" x14ac:dyDescent="0.25">
      <c r="B86" s="112" t="s">
        <v>69</v>
      </c>
      <c r="C86" s="113" t="s">
        <v>77</v>
      </c>
      <c r="D86" s="114" t="s">
        <v>70</v>
      </c>
      <c r="E86" s="113" t="s">
        <v>71</v>
      </c>
      <c r="F86" s="115">
        <v>44015.672997685186</v>
      </c>
      <c r="G86" s="115">
        <v>44560</v>
      </c>
      <c r="H86" s="114" t="s">
        <v>180</v>
      </c>
      <c r="I86" s="138">
        <v>105235.6</v>
      </c>
      <c r="J86" s="139">
        <v>100009.56</v>
      </c>
      <c r="K86" s="138">
        <v>100000.0385863284</v>
      </c>
      <c r="L86" s="139">
        <v>105235.6</v>
      </c>
      <c r="M86" s="129">
        <v>0.95024914179499997</v>
      </c>
      <c r="N86" s="140">
        <v>3.5465606641999998</v>
      </c>
      <c r="O86" s="113" t="s">
        <v>72</v>
      </c>
      <c r="P86" s="141">
        <v>0.24518851019999999</v>
      </c>
      <c r="Q86" s="116"/>
      <c r="R86" s="142"/>
    </row>
    <row r="87" spans="2:18" x14ac:dyDescent="0.25">
      <c r="B87" s="112" t="s">
        <v>69</v>
      </c>
      <c r="C87" s="113" t="s">
        <v>77</v>
      </c>
      <c r="D87" s="114" t="s">
        <v>70</v>
      </c>
      <c r="E87" s="113" t="s">
        <v>71</v>
      </c>
      <c r="F87" s="115">
        <v>44063.447094907409</v>
      </c>
      <c r="G87" s="115">
        <v>44610</v>
      </c>
      <c r="H87" s="114" t="s">
        <v>180</v>
      </c>
      <c r="I87" s="138">
        <v>105349.31</v>
      </c>
      <c r="J87" s="139">
        <v>100029.06</v>
      </c>
      <c r="K87" s="138">
        <v>100427.01326404361</v>
      </c>
      <c r="L87" s="139">
        <v>105349.31</v>
      </c>
      <c r="M87" s="129">
        <v>0.953276421687</v>
      </c>
      <c r="N87" s="140">
        <v>3.5980080996999999</v>
      </c>
      <c r="O87" s="113" t="s">
        <v>72</v>
      </c>
      <c r="P87" s="141">
        <v>0.24623540259999999</v>
      </c>
      <c r="Q87" s="116"/>
      <c r="R87" s="142"/>
    </row>
    <row r="88" spans="2:18" x14ac:dyDescent="0.25">
      <c r="B88" s="112" t="s">
        <v>69</v>
      </c>
      <c r="C88" s="113" t="s">
        <v>77</v>
      </c>
      <c r="D88" s="114" t="s">
        <v>70</v>
      </c>
      <c r="E88" s="113" t="s">
        <v>71</v>
      </c>
      <c r="F88" s="115">
        <v>44015.670717592591</v>
      </c>
      <c r="G88" s="115">
        <v>44560</v>
      </c>
      <c r="H88" s="114" t="s">
        <v>180</v>
      </c>
      <c r="I88" s="138">
        <v>105235.6</v>
      </c>
      <c r="J88" s="139">
        <v>100009.56</v>
      </c>
      <c r="K88" s="138">
        <v>100000.0385863284</v>
      </c>
      <c r="L88" s="139">
        <v>105235.6</v>
      </c>
      <c r="M88" s="129">
        <v>0.95024914179499997</v>
      </c>
      <c r="N88" s="140">
        <v>3.5465606641999998</v>
      </c>
      <c r="O88" s="113" t="s">
        <v>72</v>
      </c>
      <c r="P88" s="141">
        <v>0.24518851019999999</v>
      </c>
      <c r="Q88" s="116"/>
      <c r="R88" s="142"/>
    </row>
    <row r="89" spans="2:18" x14ac:dyDescent="0.25">
      <c r="B89" s="112" t="s">
        <v>69</v>
      </c>
      <c r="C89" s="113" t="s">
        <v>77</v>
      </c>
      <c r="D89" s="114" t="s">
        <v>70</v>
      </c>
      <c r="E89" s="113" t="s">
        <v>71</v>
      </c>
      <c r="F89" s="115">
        <v>44055.470011574071</v>
      </c>
      <c r="G89" s="115">
        <v>44606</v>
      </c>
      <c r="H89" s="114" t="s">
        <v>180</v>
      </c>
      <c r="I89" s="138">
        <v>105368.76</v>
      </c>
      <c r="J89" s="139">
        <v>100009.68</v>
      </c>
      <c r="K89" s="138">
        <v>100485.3957571425</v>
      </c>
      <c r="L89" s="139">
        <v>105368.76</v>
      </c>
      <c r="M89" s="129">
        <v>0.95365453439100001</v>
      </c>
      <c r="N89" s="140">
        <v>3.5980466524999999</v>
      </c>
      <c r="O89" s="113" t="s">
        <v>72</v>
      </c>
      <c r="P89" s="141">
        <v>0.2463785497</v>
      </c>
      <c r="Q89" s="116"/>
      <c r="R89" s="142"/>
    </row>
    <row r="90" spans="2:18" x14ac:dyDescent="0.25">
      <c r="B90" s="112" t="s">
        <v>69</v>
      </c>
      <c r="C90" s="113" t="s">
        <v>77</v>
      </c>
      <c r="D90" s="114" t="s">
        <v>70</v>
      </c>
      <c r="E90" s="113" t="s">
        <v>71</v>
      </c>
      <c r="F90" s="115">
        <v>44042.701805555553</v>
      </c>
      <c r="G90" s="115">
        <v>44585</v>
      </c>
      <c r="H90" s="114" t="s">
        <v>180</v>
      </c>
      <c r="I90" s="138">
        <v>105283.55</v>
      </c>
      <c r="J90" s="139">
        <v>100076.8</v>
      </c>
      <c r="K90" s="138">
        <v>100670.97827456921</v>
      </c>
      <c r="L90" s="139">
        <v>105283.55</v>
      </c>
      <c r="M90" s="129">
        <v>0.95618905588400005</v>
      </c>
      <c r="N90" s="140">
        <v>3.5464028035999999</v>
      </c>
      <c r="O90" s="113" t="s">
        <v>72</v>
      </c>
      <c r="P90" s="141">
        <v>0.24683357659999999</v>
      </c>
      <c r="Q90" s="116"/>
      <c r="R90" s="142"/>
    </row>
    <row r="91" spans="2:18" x14ac:dyDescent="0.25">
      <c r="B91" s="112" t="s">
        <v>69</v>
      </c>
      <c r="C91" s="113" t="s">
        <v>77</v>
      </c>
      <c r="D91" s="114" t="s">
        <v>70</v>
      </c>
      <c r="E91" s="113" t="s">
        <v>71</v>
      </c>
      <c r="F91" s="115">
        <v>44022.480219907404</v>
      </c>
      <c r="G91" s="115">
        <v>44571</v>
      </c>
      <c r="H91" s="114" t="s">
        <v>180</v>
      </c>
      <c r="I91" s="138">
        <v>105273.96</v>
      </c>
      <c r="J91" s="139">
        <v>100009.55</v>
      </c>
      <c r="K91" s="138">
        <v>100795.676427792</v>
      </c>
      <c r="L91" s="139">
        <v>105273.96</v>
      </c>
      <c r="M91" s="129">
        <v>0.95746067145000002</v>
      </c>
      <c r="N91" s="140">
        <v>3.5466526101000002</v>
      </c>
      <c r="O91" s="113" t="s">
        <v>72</v>
      </c>
      <c r="P91" s="141">
        <v>0.24713932199999999</v>
      </c>
      <c r="Q91" s="116"/>
      <c r="R91" s="142"/>
    </row>
    <row r="92" spans="2:18" x14ac:dyDescent="0.25">
      <c r="B92" s="112" t="s">
        <v>69</v>
      </c>
      <c r="C92" s="113" t="s">
        <v>77</v>
      </c>
      <c r="D92" s="114" t="s">
        <v>70</v>
      </c>
      <c r="E92" s="113" t="s">
        <v>71</v>
      </c>
      <c r="F92" s="115">
        <v>44015.671979166669</v>
      </c>
      <c r="G92" s="115">
        <v>44560</v>
      </c>
      <c r="H92" s="114" t="s">
        <v>180</v>
      </c>
      <c r="I92" s="138">
        <v>105235.6</v>
      </c>
      <c r="J92" s="139">
        <v>100009.56</v>
      </c>
      <c r="K92" s="138">
        <v>100000.0385863284</v>
      </c>
      <c r="L92" s="139">
        <v>105235.6</v>
      </c>
      <c r="M92" s="129">
        <v>0.95024914179499997</v>
      </c>
      <c r="N92" s="140">
        <v>3.5465606641999998</v>
      </c>
      <c r="O92" s="113" t="s">
        <v>72</v>
      </c>
      <c r="P92" s="141">
        <v>0.24518851019999999</v>
      </c>
      <c r="Q92" s="116"/>
      <c r="R92" s="142"/>
    </row>
    <row r="93" spans="2:18" x14ac:dyDescent="0.25">
      <c r="B93" s="112" t="s">
        <v>69</v>
      </c>
      <c r="C93" s="113" t="s">
        <v>77</v>
      </c>
      <c r="D93" s="114" t="s">
        <v>70</v>
      </c>
      <c r="E93" s="113" t="s">
        <v>71</v>
      </c>
      <c r="F93" s="115">
        <v>44055.479884259257</v>
      </c>
      <c r="G93" s="115">
        <v>44603</v>
      </c>
      <c r="H93" s="114" t="s">
        <v>180</v>
      </c>
      <c r="I93" s="138">
        <v>105349.31</v>
      </c>
      <c r="J93" s="139">
        <v>100019.35</v>
      </c>
      <c r="K93" s="138">
        <v>100495.12014030269</v>
      </c>
      <c r="L93" s="139">
        <v>105349.31</v>
      </c>
      <c r="M93" s="129">
        <v>0.95392290789900003</v>
      </c>
      <c r="N93" s="140">
        <v>3.5980080996999999</v>
      </c>
      <c r="O93" s="113" t="s">
        <v>72</v>
      </c>
      <c r="P93" s="141">
        <v>0.24640239280000001</v>
      </c>
      <c r="Q93" s="116"/>
      <c r="R93" s="142"/>
    </row>
    <row r="94" spans="2:18" x14ac:dyDescent="0.25">
      <c r="B94" s="112" t="s">
        <v>69</v>
      </c>
      <c r="C94" s="113" t="s">
        <v>77</v>
      </c>
      <c r="D94" s="114" t="s">
        <v>70</v>
      </c>
      <c r="E94" s="113" t="s">
        <v>71</v>
      </c>
      <c r="F94" s="115">
        <v>43851.642164351855</v>
      </c>
      <c r="G94" s="115">
        <v>44181</v>
      </c>
      <c r="H94" s="114" t="s">
        <v>180</v>
      </c>
      <c r="I94" s="138">
        <v>158233.15</v>
      </c>
      <c r="J94" s="139">
        <v>151666.23999999999</v>
      </c>
      <c r="K94" s="138">
        <v>152701.61596954841</v>
      </c>
      <c r="L94" s="139">
        <v>158233.15</v>
      </c>
      <c r="M94" s="129">
        <v>0.96504187630399996</v>
      </c>
      <c r="N94" s="140">
        <v>4.8772324320999996</v>
      </c>
      <c r="O94" s="113" t="s">
        <v>72</v>
      </c>
      <c r="P94" s="141">
        <v>0.3744066727</v>
      </c>
      <c r="Q94" s="116"/>
      <c r="R94" s="142"/>
    </row>
    <row r="95" spans="2:18" x14ac:dyDescent="0.25">
      <c r="B95" s="112" t="s">
        <v>69</v>
      </c>
      <c r="C95" s="113" t="s">
        <v>77</v>
      </c>
      <c r="D95" s="114" t="s">
        <v>70</v>
      </c>
      <c r="E95" s="113" t="s">
        <v>71</v>
      </c>
      <c r="F95" s="115">
        <v>44054.649328703701</v>
      </c>
      <c r="G95" s="115">
        <v>44119</v>
      </c>
      <c r="H95" s="114" t="s">
        <v>180</v>
      </c>
      <c r="I95" s="138">
        <v>101369.87</v>
      </c>
      <c r="J95" s="139">
        <v>100889.45</v>
      </c>
      <c r="K95" s="138">
        <v>101259.49499480519</v>
      </c>
      <c r="L95" s="139">
        <v>101369.87</v>
      </c>
      <c r="M95" s="129">
        <v>0.99891116556399995</v>
      </c>
      <c r="N95" s="140">
        <v>2.7086531605999999</v>
      </c>
      <c r="O95" s="113" t="s">
        <v>72</v>
      </c>
      <c r="P95" s="141">
        <v>0.24827655139999999</v>
      </c>
      <c r="Q95" s="116"/>
      <c r="R95" s="142"/>
    </row>
    <row r="96" spans="2:18" x14ac:dyDescent="0.25">
      <c r="B96" s="112" t="s">
        <v>69</v>
      </c>
      <c r="C96" s="113" t="s">
        <v>77</v>
      </c>
      <c r="D96" s="114" t="s">
        <v>70</v>
      </c>
      <c r="E96" s="113" t="s">
        <v>71</v>
      </c>
      <c r="F96" s="115">
        <v>44042.699675925927</v>
      </c>
      <c r="G96" s="115">
        <v>44585</v>
      </c>
      <c r="H96" s="114" t="s">
        <v>180</v>
      </c>
      <c r="I96" s="138">
        <v>105283.55</v>
      </c>
      <c r="J96" s="139">
        <v>100076.8</v>
      </c>
      <c r="K96" s="138">
        <v>100670.97827456921</v>
      </c>
      <c r="L96" s="139">
        <v>105283.55</v>
      </c>
      <c r="M96" s="129">
        <v>0.95618905588400005</v>
      </c>
      <c r="N96" s="140">
        <v>3.5464028035999999</v>
      </c>
      <c r="O96" s="113" t="s">
        <v>72</v>
      </c>
      <c r="P96" s="141">
        <v>0.24683357659999999</v>
      </c>
      <c r="Q96" s="116"/>
      <c r="R96" s="142"/>
    </row>
    <row r="97" spans="2:18" x14ac:dyDescent="0.25">
      <c r="B97" s="112" t="s">
        <v>69</v>
      </c>
      <c r="C97" s="113" t="s">
        <v>77</v>
      </c>
      <c r="D97" s="114" t="s">
        <v>70</v>
      </c>
      <c r="E97" s="113" t="s">
        <v>71</v>
      </c>
      <c r="F97" s="115">
        <v>44015.67328703704</v>
      </c>
      <c r="G97" s="115">
        <v>44560</v>
      </c>
      <c r="H97" s="114" t="s">
        <v>180</v>
      </c>
      <c r="I97" s="138">
        <v>105235.6</v>
      </c>
      <c r="J97" s="139">
        <v>100009.56</v>
      </c>
      <c r="K97" s="138">
        <v>100000.0385863284</v>
      </c>
      <c r="L97" s="139">
        <v>105235.6</v>
      </c>
      <c r="M97" s="129">
        <v>0.95024914179499997</v>
      </c>
      <c r="N97" s="140">
        <v>3.5465606641999998</v>
      </c>
      <c r="O97" s="113" t="s">
        <v>72</v>
      </c>
      <c r="P97" s="141">
        <v>0.24518851019999999</v>
      </c>
      <c r="Q97" s="116"/>
      <c r="R97" s="142"/>
    </row>
    <row r="98" spans="2:18" x14ac:dyDescent="0.25">
      <c r="B98" s="112" t="s">
        <v>69</v>
      </c>
      <c r="C98" s="113" t="s">
        <v>77</v>
      </c>
      <c r="D98" s="114" t="s">
        <v>70</v>
      </c>
      <c r="E98" s="113" t="s">
        <v>71</v>
      </c>
      <c r="F98" s="115">
        <v>44102.727199074077</v>
      </c>
      <c r="G98" s="115">
        <v>44432</v>
      </c>
      <c r="H98" s="114" t="s">
        <v>180</v>
      </c>
      <c r="I98" s="138">
        <v>52163.7</v>
      </c>
      <c r="J98" s="139">
        <v>49626.98</v>
      </c>
      <c r="K98" s="138">
        <v>49642.290938983802</v>
      </c>
      <c r="L98" s="139">
        <v>52163.7</v>
      </c>
      <c r="M98" s="129">
        <v>0.95166353113299995</v>
      </c>
      <c r="N98" s="140">
        <v>5.7911129611999996</v>
      </c>
      <c r="O98" s="113" t="s">
        <v>72</v>
      </c>
      <c r="P98" s="141">
        <v>0.12171714660000001</v>
      </c>
      <c r="Q98" s="116"/>
      <c r="R98" s="142"/>
    </row>
    <row r="99" spans="2:18" x14ac:dyDescent="0.25">
      <c r="B99" s="112" t="s">
        <v>69</v>
      </c>
      <c r="C99" s="113" t="s">
        <v>77</v>
      </c>
      <c r="D99" s="114" t="s">
        <v>70</v>
      </c>
      <c r="E99" s="113" t="s">
        <v>71</v>
      </c>
      <c r="F99" s="115">
        <v>44015.671053240738</v>
      </c>
      <c r="G99" s="115">
        <v>44560</v>
      </c>
      <c r="H99" s="114" t="s">
        <v>180</v>
      </c>
      <c r="I99" s="138">
        <v>105235.6</v>
      </c>
      <c r="J99" s="139">
        <v>100009.56</v>
      </c>
      <c r="K99" s="138">
        <v>100000.0385863284</v>
      </c>
      <c r="L99" s="139">
        <v>105235.6</v>
      </c>
      <c r="M99" s="129">
        <v>0.95024914179499997</v>
      </c>
      <c r="N99" s="140">
        <v>3.5465606641999998</v>
      </c>
      <c r="O99" s="113" t="s">
        <v>72</v>
      </c>
      <c r="P99" s="141">
        <v>0.24518851019999999</v>
      </c>
      <c r="Q99" s="116"/>
      <c r="R99" s="142"/>
    </row>
    <row r="100" spans="2:18" x14ac:dyDescent="0.25">
      <c r="B100" s="112" t="s">
        <v>69</v>
      </c>
      <c r="C100" s="113" t="s">
        <v>77</v>
      </c>
      <c r="D100" s="114" t="s">
        <v>70</v>
      </c>
      <c r="E100" s="113" t="s">
        <v>71</v>
      </c>
      <c r="F100" s="115">
        <v>44055.470370370371</v>
      </c>
      <c r="G100" s="115">
        <v>44606</v>
      </c>
      <c r="H100" s="114" t="s">
        <v>180</v>
      </c>
      <c r="I100" s="138">
        <v>105368.76</v>
      </c>
      <c r="J100" s="139">
        <v>100009.68</v>
      </c>
      <c r="K100" s="138">
        <v>100485.3957571425</v>
      </c>
      <c r="L100" s="139">
        <v>105368.76</v>
      </c>
      <c r="M100" s="129">
        <v>0.95365453439100001</v>
      </c>
      <c r="N100" s="140">
        <v>3.5980466524999999</v>
      </c>
      <c r="O100" s="113" t="s">
        <v>72</v>
      </c>
      <c r="P100" s="141">
        <v>0.2463785497</v>
      </c>
      <c r="Q100" s="116"/>
      <c r="R100" s="142"/>
    </row>
    <row r="101" spans="2:18" x14ac:dyDescent="0.25">
      <c r="B101" s="112" t="s">
        <v>69</v>
      </c>
      <c r="C101" s="113" t="s">
        <v>77</v>
      </c>
      <c r="D101" s="114" t="s">
        <v>70</v>
      </c>
      <c r="E101" s="113" t="s">
        <v>71</v>
      </c>
      <c r="F101" s="115">
        <v>44042.703275462962</v>
      </c>
      <c r="G101" s="115">
        <v>44585</v>
      </c>
      <c r="H101" s="114" t="s">
        <v>180</v>
      </c>
      <c r="I101" s="138">
        <v>105273.96</v>
      </c>
      <c r="J101" s="139">
        <v>100067.18</v>
      </c>
      <c r="K101" s="138">
        <v>100661.3052140599</v>
      </c>
      <c r="L101" s="139">
        <v>105273.96</v>
      </c>
      <c r="M101" s="129">
        <v>0.95618427590300004</v>
      </c>
      <c r="N101" s="140">
        <v>3.5464272000000001</v>
      </c>
      <c r="O101" s="113" t="s">
        <v>72</v>
      </c>
      <c r="P101" s="141">
        <v>0.24680985929999999</v>
      </c>
      <c r="Q101" s="116"/>
      <c r="R101" s="142"/>
    </row>
    <row r="102" spans="2:18" x14ac:dyDescent="0.25">
      <c r="B102" s="118" t="s">
        <v>78</v>
      </c>
      <c r="C102" s="119"/>
      <c r="D102" s="119"/>
      <c r="E102" s="119"/>
      <c r="F102" s="119"/>
      <c r="G102" s="119"/>
      <c r="H102" s="114"/>
      <c r="I102" s="143">
        <v>4249195.4300000006</v>
      </c>
      <c r="J102" s="144">
        <v>4060618.5400000005</v>
      </c>
      <c r="K102" s="143">
        <v>4077704.2868700144</v>
      </c>
      <c r="L102" s="144">
        <v>4249195.4300000006</v>
      </c>
      <c r="M102" s="116"/>
      <c r="N102" s="145"/>
      <c r="O102" s="116"/>
      <c r="P102" s="146">
        <v>9.9980585326000018</v>
      </c>
      <c r="Q102" s="119"/>
      <c r="R102" s="147"/>
    </row>
    <row r="103" spans="2:18" x14ac:dyDescent="0.25">
      <c r="B103" s="112" t="s">
        <v>69</v>
      </c>
      <c r="C103" s="113" t="s">
        <v>80</v>
      </c>
      <c r="D103" s="114" t="s">
        <v>70</v>
      </c>
      <c r="E103" s="113" t="s">
        <v>71</v>
      </c>
      <c r="F103" s="115">
        <v>43895.627581018518</v>
      </c>
      <c r="G103" s="115">
        <v>44529</v>
      </c>
      <c r="H103" s="114" t="s">
        <v>180</v>
      </c>
      <c r="I103" s="138">
        <v>43034.73</v>
      </c>
      <c r="J103" s="139">
        <v>39582.19</v>
      </c>
      <c r="K103" s="138">
        <v>39716.884901793797</v>
      </c>
      <c r="L103" s="139">
        <v>43034.73</v>
      </c>
      <c r="M103" s="129">
        <v>0.92290308087899997</v>
      </c>
      <c r="N103" s="140">
        <v>5.1161897881999998</v>
      </c>
      <c r="O103" s="113" t="s">
        <v>72</v>
      </c>
      <c r="P103" s="141">
        <v>9.7381200799999998E-2</v>
      </c>
      <c r="Q103" s="116"/>
      <c r="R103" s="142"/>
    </row>
    <row r="104" spans="2:18" x14ac:dyDescent="0.25">
      <c r="B104" s="112" t="s">
        <v>69</v>
      </c>
      <c r="C104" s="113" t="s">
        <v>80</v>
      </c>
      <c r="D104" s="114" t="s">
        <v>70</v>
      </c>
      <c r="E104" s="113" t="s">
        <v>71</v>
      </c>
      <c r="F104" s="115">
        <v>43461.710763888892</v>
      </c>
      <c r="G104" s="115">
        <v>44958</v>
      </c>
      <c r="H104" s="114" t="s">
        <v>180</v>
      </c>
      <c r="I104" s="138">
        <v>59425.68</v>
      </c>
      <c r="J104" s="139">
        <v>50708.77</v>
      </c>
      <c r="K104" s="138">
        <v>50197.3839657403</v>
      </c>
      <c r="L104" s="139">
        <v>59425.68</v>
      </c>
      <c r="M104" s="129">
        <v>0.84470861697699995</v>
      </c>
      <c r="N104" s="140">
        <v>4.2951540540000002</v>
      </c>
      <c r="O104" s="113" t="s">
        <v>72</v>
      </c>
      <c r="P104" s="141">
        <v>0.12307817040000001</v>
      </c>
      <c r="Q104" s="116"/>
      <c r="R104" s="142"/>
    </row>
    <row r="105" spans="2:18" x14ac:dyDescent="0.25">
      <c r="B105" s="112" t="s">
        <v>69</v>
      </c>
      <c r="C105" s="113" t="s">
        <v>80</v>
      </c>
      <c r="D105" s="114" t="s">
        <v>70</v>
      </c>
      <c r="E105" s="113" t="s">
        <v>71</v>
      </c>
      <c r="F105" s="115">
        <v>43461.704942129632</v>
      </c>
      <c r="G105" s="115">
        <v>44958</v>
      </c>
      <c r="H105" s="114" t="s">
        <v>180</v>
      </c>
      <c r="I105" s="138">
        <v>59425.68</v>
      </c>
      <c r="J105" s="139">
        <v>50708.77</v>
      </c>
      <c r="K105" s="138">
        <v>50197.3839657403</v>
      </c>
      <c r="L105" s="139">
        <v>59425.68</v>
      </c>
      <c r="M105" s="129">
        <v>0.84470861697699995</v>
      </c>
      <c r="N105" s="140">
        <v>4.2951540540000002</v>
      </c>
      <c r="O105" s="113" t="s">
        <v>72</v>
      </c>
      <c r="P105" s="141">
        <v>0.12307817040000001</v>
      </c>
      <c r="Q105" s="116"/>
      <c r="R105" s="142"/>
    </row>
    <row r="106" spans="2:18" x14ac:dyDescent="0.25">
      <c r="B106" s="112" t="s">
        <v>69</v>
      </c>
      <c r="C106" s="113" t="s">
        <v>80</v>
      </c>
      <c r="D106" s="114" t="s">
        <v>70</v>
      </c>
      <c r="E106" s="113" t="s">
        <v>71</v>
      </c>
      <c r="F106" s="115">
        <v>43742.656747685185</v>
      </c>
      <c r="G106" s="115">
        <v>45349</v>
      </c>
      <c r="H106" s="114" t="s">
        <v>180</v>
      </c>
      <c r="I106" s="138">
        <v>97910.57</v>
      </c>
      <c r="J106" s="139">
        <v>77531.789999999994</v>
      </c>
      <c r="K106" s="138">
        <v>78224.291188774107</v>
      </c>
      <c r="L106" s="139">
        <v>97910.57</v>
      </c>
      <c r="M106" s="129">
        <v>0.79893612292100002</v>
      </c>
      <c r="N106" s="140">
        <v>6.0094287816999996</v>
      </c>
      <c r="O106" s="113" t="s">
        <v>72</v>
      </c>
      <c r="P106" s="141">
        <v>0.19179690020000001</v>
      </c>
      <c r="Q106" s="116"/>
      <c r="R106" s="142"/>
    </row>
    <row r="107" spans="2:18" x14ac:dyDescent="0.25">
      <c r="B107" s="112" t="s">
        <v>69</v>
      </c>
      <c r="C107" s="113" t="s">
        <v>80</v>
      </c>
      <c r="D107" s="114" t="s">
        <v>70</v>
      </c>
      <c r="E107" s="113" t="s">
        <v>71</v>
      </c>
      <c r="F107" s="115">
        <v>44076.60664351852</v>
      </c>
      <c r="G107" s="115">
        <v>44167</v>
      </c>
      <c r="H107" s="114" t="s">
        <v>180</v>
      </c>
      <c r="I107" s="138">
        <v>40745.21</v>
      </c>
      <c r="J107" s="139">
        <v>40472.65</v>
      </c>
      <c r="K107" s="138">
        <v>40157.671732697301</v>
      </c>
      <c r="L107" s="139">
        <v>40745.21</v>
      </c>
      <c r="M107" s="129">
        <v>0.98558018802000003</v>
      </c>
      <c r="N107" s="140">
        <v>2.7523571103000002</v>
      </c>
      <c r="O107" s="113" t="s">
        <v>72</v>
      </c>
      <c r="P107" s="141">
        <v>9.8461959099999996E-2</v>
      </c>
      <c r="Q107" s="116"/>
      <c r="R107" s="142"/>
    </row>
    <row r="108" spans="2:18" x14ac:dyDescent="0.25">
      <c r="B108" s="112" t="s">
        <v>69</v>
      </c>
      <c r="C108" s="113" t="s">
        <v>80</v>
      </c>
      <c r="D108" s="114" t="s">
        <v>70</v>
      </c>
      <c r="E108" s="113" t="s">
        <v>71</v>
      </c>
      <c r="F108" s="115">
        <v>43461.7112037037</v>
      </c>
      <c r="G108" s="115">
        <v>44958</v>
      </c>
      <c r="H108" s="114" t="s">
        <v>180</v>
      </c>
      <c r="I108" s="138">
        <v>59425.68</v>
      </c>
      <c r="J108" s="139">
        <v>50708.77</v>
      </c>
      <c r="K108" s="138">
        <v>50197.3839657403</v>
      </c>
      <c r="L108" s="139">
        <v>59425.68</v>
      </c>
      <c r="M108" s="129">
        <v>0.84470861697699995</v>
      </c>
      <c r="N108" s="140">
        <v>4.2951540540000002</v>
      </c>
      <c r="O108" s="113" t="s">
        <v>72</v>
      </c>
      <c r="P108" s="141">
        <v>0.12307817040000001</v>
      </c>
      <c r="Q108" s="116"/>
      <c r="R108" s="142"/>
    </row>
    <row r="109" spans="2:18" x14ac:dyDescent="0.25">
      <c r="B109" s="112" t="s">
        <v>69</v>
      </c>
      <c r="C109" s="113" t="s">
        <v>80</v>
      </c>
      <c r="D109" s="114" t="s">
        <v>70</v>
      </c>
      <c r="E109" s="113" t="s">
        <v>71</v>
      </c>
      <c r="F109" s="115">
        <v>43461.705451388887</v>
      </c>
      <c r="G109" s="115">
        <v>44958</v>
      </c>
      <c r="H109" s="114" t="s">
        <v>180</v>
      </c>
      <c r="I109" s="138">
        <v>59425.68</v>
      </c>
      <c r="J109" s="139">
        <v>50708.77</v>
      </c>
      <c r="K109" s="138">
        <v>50197.3839657403</v>
      </c>
      <c r="L109" s="139">
        <v>59425.68</v>
      </c>
      <c r="M109" s="129">
        <v>0.84470861697699995</v>
      </c>
      <c r="N109" s="140">
        <v>4.2951540540000002</v>
      </c>
      <c r="O109" s="113" t="s">
        <v>72</v>
      </c>
      <c r="P109" s="141">
        <v>0.12307817040000001</v>
      </c>
      <c r="Q109" s="116"/>
      <c r="R109" s="142"/>
    </row>
    <row r="110" spans="2:18" x14ac:dyDescent="0.25">
      <c r="B110" s="112" t="s">
        <v>69</v>
      </c>
      <c r="C110" s="113" t="s">
        <v>80</v>
      </c>
      <c r="D110" s="114" t="s">
        <v>70</v>
      </c>
      <c r="E110" s="113" t="s">
        <v>71</v>
      </c>
      <c r="F110" s="115">
        <v>43763.582430555558</v>
      </c>
      <c r="G110" s="115">
        <v>45421</v>
      </c>
      <c r="H110" s="114" t="s">
        <v>180</v>
      </c>
      <c r="I110" s="138">
        <v>120579.98</v>
      </c>
      <c r="J110" s="139">
        <v>94883.87</v>
      </c>
      <c r="K110" s="138">
        <v>95748.596428010904</v>
      </c>
      <c r="L110" s="139">
        <v>120579.98</v>
      </c>
      <c r="M110" s="129">
        <v>0.794067111539</v>
      </c>
      <c r="N110" s="140">
        <v>6.0094312146000002</v>
      </c>
      <c r="O110" s="113" t="s">
        <v>72</v>
      </c>
      <c r="P110" s="141">
        <v>0.23476446649999999</v>
      </c>
      <c r="Q110" s="116"/>
      <c r="R110" s="142"/>
    </row>
    <row r="111" spans="2:18" x14ac:dyDescent="0.25">
      <c r="B111" s="112" t="s">
        <v>69</v>
      </c>
      <c r="C111" s="113" t="s">
        <v>80</v>
      </c>
      <c r="D111" s="114" t="s">
        <v>70</v>
      </c>
      <c r="E111" s="113" t="s">
        <v>71</v>
      </c>
      <c r="F111" s="115">
        <v>43461.711678240739</v>
      </c>
      <c r="G111" s="115">
        <v>44958</v>
      </c>
      <c r="H111" s="114" t="s">
        <v>180</v>
      </c>
      <c r="I111" s="138">
        <v>59425.68</v>
      </c>
      <c r="J111" s="139">
        <v>50708.77</v>
      </c>
      <c r="K111" s="138">
        <v>50197.3839657403</v>
      </c>
      <c r="L111" s="139">
        <v>59425.68</v>
      </c>
      <c r="M111" s="129">
        <v>0.84470861697699995</v>
      </c>
      <c r="N111" s="140">
        <v>4.2951540540000002</v>
      </c>
      <c r="O111" s="113" t="s">
        <v>72</v>
      </c>
      <c r="P111" s="141">
        <v>0.12307817040000001</v>
      </c>
      <c r="Q111" s="116"/>
      <c r="R111" s="142"/>
    </row>
    <row r="112" spans="2:18" x14ac:dyDescent="0.25">
      <c r="B112" s="112" t="s">
        <v>69</v>
      </c>
      <c r="C112" s="113" t="s">
        <v>80</v>
      </c>
      <c r="D112" s="114" t="s">
        <v>70</v>
      </c>
      <c r="E112" s="113" t="s">
        <v>71</v>
      </c>
      <c r="F112" s="115">
        <v>43797.487928240742</v>
      </c>
      <c r="G112" s="115">
        <v>45335</v>
      </c>
      <c r="H112" s="114" t="s">
        <v>180</v>
      </c>
      <c r="I112" s="138">
        <v>71699.5</v>
      </c>
      <c r="J112" s="139">
        <v>57964.63</v>
      </c>
      <c r="K112" s="138">
        <v>58333.111552682101</v>
      </c>
      <c r="L112" s="139">
        <v>71699.5</v>
      </c>
      <c r="M112" s="129">
        <v>0.81357766166699996</v>
      </c>
      <c r="N112" s="140">
        <v>5.6933794713000001</v>
      </c>
      <c r="O112" s="113" t="s">
        <v>72</v>
      </c>
      <c r="P112" s="141">
        <v>0.143026032</v>
      </c>
      <c r="Q112" s="116"/>
      <c r="R112" s="142"/>
    </row>
    <row r="113" spans="2:18" x14ac:dyDescent="0.25">
      <c r="B113" s="112" t="s">
        <v>69</v>
      </c>
      <c r="C113" s="113" t="s">
        <v>80</v>
      </c>
      <c r="D113" s="114" t="s">
        <v>70</v>
      </c>
      <c r="E113" s="113" t="s">
        <v>71</v>
      </c>
      <c r="F113" s="115">
        <v>43461.706041666665</v>
      </c>
      <c r="G113" s="115">
        <v>44958</v>
      </c>
      <c r="H113" s="114" t="s">
        <v>180</v>
      </c>
      <c r="I113" s="138">
        <v>59425.68</v>
      </c>
      <c r="J113" s="139">
        <v>50708.77</v>
      </c>
      <c r="K113" s="138">
        <v>50197.3839657403</v>
      </c>
      <c r="L113" s="139">
        <v>59425.68</v>
      </c>
      <c r="M113" s="129">
        <v>0.84470861697699995</v>
      </c>
      <c r="N113" s="140">
        <v>4.2951540540000002</v>
      </c>
      <c r="O113" s="113" t="s">
        <v>72</v>
      </c>
      <c r="P113" s="141">
        <v>0.12307817040000001</v>
      </c>
      <c r="Q113" s="116"/>
      <c r="R113" s="142"/>
    </row>
    <row r="114" spans="2:18" x14ac:dyDescent="0.25">
      <c r="B114" s="112" t="s">
        <v>69</v>
      </c>
      <c r="C114" s="113" t="s">
        <v>80</v>
      </c>
      <c r="D114" s="114" t="s">
        <v>70</v>
      </c>
      <c r="E114" s="113" t="s">
        <v>71</v>
      </c>
      <c r="F114" s="115">
        <v>43557.641944444447</v>
      </c>
      <c r="G114" s="115">
        <v>44958</v>
      </c>
      <c r="H114" s="114" t="s">
        <v>180</v>
      </c>
      <c r="I114" s="138">
        <v>58354.45</v>
      </c>
      <c r="J114" s="139">
        <v>50197.33</v>
      </c>
      <c r="K114" s="138">
        <v>50197.379653545802</v>
      </c>
      <c r="L114" s="139">
        <v>58354.45</v>
      </c>
      <c r="M114" s="129">
        <v>0.86021511047699994</v>
      </c>
      <c r="N114" s="140">
        <v>4.2951580479000002</v>
      </c>
      <c r="O114" s="113" t="s">
        <v>72</v>
      </c>
      <c r="P114" s="141">
        <v>0.1230781598</v>
      </c>
      <c r="Q114" s="116"/>
      <c r="R114" s="142"/>
    </row>
    <row r="115" spans="2:18" x14ac:dyDescent="0.25">
      <c r="B115" s="118" t="s">
        <v>81</v>
      </c>
      <c r="C115" s="119"/>
      <c r="D115" s="119"/>
      <c r="E115" s="119"/>
      <c r="F115" s="119"/>
      <c r="G115" s="119"/>
      <c r="H115" s="114"/>
      <c r="I115" s="143">
        <v>788878.52</v>
      </c>
      <c r="J115" s="144">
        <v>664885.07999999996</v>
      </c>
      <c r="K115" s="143">
        <v>663562.23925194587</v>
      </c>
      <c r="L115" s="144">
        <v>788878.52</v>
      </c>
      <c r="M115" s="116"/>
      <c r="N115" s="145"/>
      <c r="O115" s="116"/>
      <c r="P115" s="146">
        <v>1.6269777407999999</v>
      </c>
      <c r="Q115" s="119"/>
      <c r="R115" s="147"/>
    </row>
    <row r="116" spans="2:18" x14ac:dyDescent="0.25">
      <c r="B116" s="112" t="s">
        <v>69</v>
      </c>
      <c r="C116" s="113" t="s">
        <v>116</v>
      </c>
      <c r="D116" s="114" t="s">
        <v>70</v>
      </c>
      <c r="E116" s="113" t="s">
        <v>71</v>
      </c>
      <c r="F116" s="115">
        <v>44060.65766203704</v>
      </c>
      <c r="G116" s="115">
        <v>45159</v>
      </c>
      <c r="H116" s="114" t="s">
        <v>180</v>
      </c>
      <c r="I116" s="138">
        <v>113512.13</v>
      </c>
      <c r="J116" s="139">
        <v>100100.01</v>
      </c>
      <c r="K116" s="138">
        <v>100632.5164626312</v>
      </c>
      <c r="L116" s="139">
        <v>113512.13</v>
      </c>
      <c r="M116" s="129">
        <v>0.88653535496699998</v>
      </c>
      <c r="N116" s="140">
        <v>4.4996543496000001</v>
      </c>
      <c r="O116" s="113" t="s">
        <v>72</v>
      </c>
      <c r="P116" s="141">
        <v>0.24673927270000001</v>
      </c>
      <c r="Q116" s="116"/>
      <c r="R116" s="142"/>
    </row>
    <row r="117" spans="2:18" x14ac:dyDescent="0.25">
      <c r="B117" s="112" t="s">
        <v>69</v>
      </c>
      <c r="C117" s="113" t="s">
        <v>116</v>
      </c>
      <c r="D117" s="114" t="s">
        <v>70</v>
      </c>
      <c r="E117" s="113" t="s">
        <v>71</v>
      </c>
      <c r="F117" s="115">
        <v>44077.491053240738</v>
      </c>
      <c r="G117" s="115">
        <v>45173</v>
      </c>
      <c r="H117" s="114" t="s">
        <v>180</v>
      </c>
      <c r="I117" s="138">
        <v>113487.72</v>
      </c>
      <c r="J117" s="139">
        <v>100111.99</v>
      </c>
      <c r="K117" s="138">
        <v>100438.4595729385</v>
      </c>
      <c r="L117" s="139">
        <v>113487.72</v>
      </c>
      <c r="M117" s="129">
        <v>0.88501610194400004</v>
      </c>
      <c r="N117" s="140">
        <v>4.4994316304000002</v>
      </c>
      <c r="O117" s="113" t="s">
        <v>72</v>
      </c>
      <c r="P117" s="141">
        <v>0.24626346769999999</v>
      </c>
      <c r="Q117" s="116"/>
      <c r="R117" s="142"/>
    </row>
    <row r="118" spans="2:18" x14ac:dyDescent="0.25">
      <c r="B118" s="112" t="s">
        <v>69</v>
      </c>
      <c r="C118" s="113" t="s">
        <v>116</v>
      </c>
      <c r="D118" s="114" t="s">
        <v>70</v>
      </c>
      <c r="E118" s="113" t="s">
        <v>71</v>
      </c>
      <c r="F118" s="115">
        <v>44057.70034722222</v>
      </c>
      <c r="G118" s="115">
        <v>45154</v>
      </c>
      <c r="H118" s="114" t="s">
        <v>180</v>
      </c>
      <c r="I118" s="138">
        <v>113487.72</v>
      </c>
      <c r="J118" s="139">
        <v>100100</v>
      </c>
      <c r="K118" s="138">
        <v>100668.91685295881</v>
      </c>
      <c r="L118" s="139">
        <v>113487.72</v>
      </c>
      <c r="M118" s="129">
        <v>0.88704678226800004</v>
      </c>
      <c r="N118" s="140">
        <v>4.4995676054000002</v>
      </c>
      <c r="O118" s="113" t="s">
        <v>72</v>
      </c>
      <c r="P118" s="141">
        <v>0.24682852220000001</v>
      </c>
      <c r="Q118" s="116"/>
      <c r="R118" s="142"/>
    </row>
    <row r="119" spans="2:18" x14ac:dyDescent="0.25">
      <c r="B119" s="112" t="s">
        <v>69</v>
      </c>
      <c r="C119" s="113" t="s">
        <v>116</v>
      </c>
      <c r="D119" s="114" t="s">
        <v>70</v>
      </c>
      <c r="E119" s="113" t="s">
        <v>71</v>
      </c>
      <c r="F119" s="115">
        <v>44077.485254629632</v>
      </c>
      <c r="G119" s="115">
        <v>45173</v>
      </c>
      <c r="H119" s="114" t="s">
        <v>180</v>
      </c>
      <c r="I119" s="138">
        <v>113487.72</v>
      </c>
      <c r="J119" s="139">
        <v>100111.99</v>
      </c>
      <c r="K119" s="138">
        <v>100438.4595729385</v>
      </c>
      <c r="L119" s="139">
        <v>113487.72</v>
      </c>
      <c r="M119" s="129">
        <v>0.88501610194400004</v>
      </c>
      <c r="N119" s="140">
        <v>4.4994316304000002</v>
      </c>
      <c r="O119" s="113" t="s">
        <v>72</v>
      </c>
      <c r="P119" s="141">
        <v>0.24626346769999999</v>
      </c>
      <c r="Q119" s="116"/>
      <c r="R119" s="142"/>
    </row>
    <row r="120" spans="2:18" x14ac:dyDescent="0.25">
      <c r="B120" s="112" t="s">
        <v>69</v>
      </c>
      <c r="C120" s="113" t="s">
        <v>116</v>
      </c>
      <c r="D120" s="114" t="s">
        <v>70</v>
      </c>
      <c r="E120" s="113" t="s">
        <v>71</v>
      </c>
      <c r="F120" s="115">
        <v>44074.691747685189</v>
      </c>
      <c r="G120" s="115">
        <v>45173</v>
      </c>
      <c r="H120" s="114" t="s">
        <v>180</v>
      </c>
      <c r="I120" s="138">
        <v>113512.13</v>
      </c>
      <c r="J120" s="139">
        <v>100100.01</v>
      </c>
      <c r="K120" s="138">
        <v>100462.7736484472</v>
      </c>
      <c r="L120" s="139">
        <v>113512.13</v>
      </c>
      <c r="M120" s="129">
        <v>0.88503998337800005</v>
      </c>
      <c r="N120" s="140">
        <v>4.4996631955000002</v>
      </c>
      <c r="O120" s="113" t="s">
        <v>72</v>
      </c>
      <c r="P120" s="141">
        <v>0.24632308289999999</v>
      </c>
      <c r="Q120" s="116"/>
      <c r="R120" s="142"/>
    </row>
    <row r="121" spans="2:18" x14ac:dyDescent="0.25">
      <c r="B121" s="112" t="s">
        <v>69</v>
      </c>
      <c r="C121" s="113" t="s">
        <v>116</v>
      </c>
      <c r="D121" s="114" t="s">
        <v>70</v>
      </c>
      <c r="E121" s="113" t="s">
        <v>71</v>
      </c>
      <c r="F121" s="115">
        <v>44060.658796296295</v>
      </c>
      <c r="G121" s="115">
        <v>45159</v>
      </c>
      <c r="H121" s="114" t="s">
        <v>180</v>
      </c>
      <c r="I121" s="138">
        <v>113512.13</v>
      </c>
      <c r="J121" s="139">
        <v>100100.01</v>
      </c>
      <c r="K121" s="138">
        <v>100632.5164626312</v>
      </c>
      <c r="L121" s="139">
        <v>113512.13</v>
      </c>
      <c r="M121" s="129">
        <v>0.88653535496699998</v>
      </c>
      <c r="N121" s="140">
        <v>4.4996543496000001</v>
      </c>
      <c r="O121" s="113" t="s">
        <v>72</v>
      </c>
      <c r="P121" s="141">
        <v>0.24673927270000001</v>
      </c>
      <c r="Q121" s="116"/>
      <c r="R121" s="142"/>
    </row>
    <row r="122" spans="2:18" x14ac:dyDescent="0.25">
      <c r="B122" s="112" t="s">
        <v>69</v>
      </c>
      <c r="C122" s="113" t="s">
        <v>116</v>
      </c>
      <c r="D122" s="114" t="s">
        <v>70</v>
      </c>
      <c r="E122" s="113" t="s">
        <v>71</v>
      </c>
      <c r="F122" s="115">
        <v>44104.709733796299</v>
      </c>
      <c r="G122" s="115">
        <v>44105</v>
      </c>
      <c r="H122" s="114" t="s">
        <v>180</v>
      </c>
      <c r="I122" s="138">
        <v>501060.41</v>
      </c>
      <c r="J122" s="139">
        <v>501000</v>
      </c>
      <c r="K122" s="138">
        <v>500999.99514669471</v>
      </c>
      <c r="L122" s="139">
        <v>501060.41</v>
      </c>
      <c r="M122" s="129">
        <v>0.99987942600900004</v>
      </c>
      <c r="N122" s="140">
        <v>4.4995062499999996</v>
      </c>
      <c r="O122" s="113" t="s">
        <v>72</v>
      </c>
      <c r="P122" s="141">
        <v>1.2283939501000001</v>
      </c>
      <c r="Q122" s="116"/>
      <c r="R122" s="142"/>
    </row>
    <row r="123" spans="2:18" x14ac:dyDescent="0.25">
      <c r="B123" s="112" t="s">
        <v>69</v>
      </c>
      <c r="C123" s="113" t="s">
        <v>116</v>
      </c>
      <c r="D123" s="114" t="s">
        <v>70</v>
      </c>
      <c r="E123" s="113" t="s">
        <v>71</v>
      </c>
      <c r="F123" s="115">
        <v>44057.701944444445</v>
      </c>
      <c r="G123" s="115">
        <v>45154</v>
      </c>
      <c r="H123" s="114" t="s">
        <v>180</v>
      </c>
      <c r="I123" s="138">
        <v>113487.72</v>
      </c>
      <c r="J123" s="139">
        <v>100100</v>
      </c>
      <c r="K123" s="138">
        <v>100668.91685295881</v>
      </c>
      <c r="L123" s="139">
        <v>113487.72</v>
      </c>
      <c r="M123" s="129">
        <v>0.88704678226800004</v>
      </c>
      <c r="N123" s="140">
        <v>4.4995676054000002</v>
      </c>
      <c r="O123" s="113" t="s">
        <v>72</v>
      </c>
      <c r="P123" s="141">
        <v>0.24682852220000001</v>
      </c>
      <c r="Q123" s="116"/>
      <c r="R123" s="142"/>
    </row>
    <row r="124" spans="2:18" x14ac:dyDescent="0.25">
      <c r="B124" s="112" t="s">
        <v>69</v>
      </c>
      <c r="C124" s="113" t="s">
        <v>116</v>
      </c>
      <c r="D124" s="114" t="s">
        <v>70</v>
      </c>
      <c r="E124" s="113" t="s">
        <v>71</v>
      </c>
      <c r="F124" s="115">
        <v>44077.488067129627</v>
      </c>
      <c r="G124" s="115">
        <v>45173</v>
      </c>
      <c r="H124" s="114" t="s">
        <v>180</v>
      </c>
      <c r="I124" s="138">
        <v>113487.72</v>
      </c>
      <c r="J124" s="139">
        <v>100111.99</v>
      </c>
      <c r="K124" s="138">
        <v>100438.4595729385</v>
      </c>
      <c r="L124" s="139">
        <v>113487.72</v>
      </c>
      <c r="M124" s="129">
        <v>0.88501610194400004</v>
      </c>
      <c r="N124" s="140">
        <v>4.4994316304000002</v>
      </c>
      <c r="O124" s="113" t="s">
        <v>72</v>
      </c>
      <c r="P124" s="141">
        <v>0.24626346769999999</v>
      </c>
      <c r="Q124" s="116"/>
      <c r="R124" s="142"/>
    </row>
    <row r="125" spans="2:18" x14ac:dyDescent="0.25">
      <c r="B125" s="112" t="s">
        <v>69</v>
      </c>
      <c r="C125" s="113" t="s">
        <v>116</v>
      </c>
      <c r="D125" s="114" t="s">
        <v>70</v>
      </c>
      <c r="E125" s="113" t="s">
        <v>71</v>
      </c>
      <c r="F125" s="115">
        <v>44057.699189814812</v>
      </c>
      <c r="G125" s="115">
        <v>45154</v>
      </c>
      <c r="H125" s="114" t="s">
        <v>180</v>
      </c>
      <c r="I125" s="138">
        <v>113487.72</v>
      </c>
      <c r="J125" s="139">
        <v>100100</v>
      </c>
      <c r="K125" s="138">
        <v>100668.91685295881</v>
      </c>
      <c r="L125" s="139">
        <v>113487.72</v>
      </c>
      <c r="M125" s="129">
        <v>0.88704678226800004</v>
      </c>
      <c r="N125" s="140">
        <v>4.4995676054000002</v>
      </c>
      <c r="O125" s="113" t="s">
        <v>72</v>
      </c>
      <c r="P125" s="141">
        <v>0.24682852220000001</v>
      </c>
      <c r="Q125" s="116"/>
      <c r="R125" s="142"/>
    </row>
    <row r="126" spans="2:18" x14ac:dyDescent="0.25">
      <c r="B126" s="112" t="s">
        <v>69</v>
      </c>
      <c r="C126" s="113" t="s">
        <v>116</v>
      </c>
      <c r="D126" s="114" t="s">
        <v>70</v>
      </c>
      <c r="E126" s="113" t="s">
        <v>71</v>
      </c>
      <c r="F126" s="115">
        <v>44074.694224537037</v>
      </c>
      <c r="G126" s="115">
        <v>45173</v>
      </c>
      <c r="H126" s="114" t="s">
        <v>180</v>
      </c>
      <c r="I126" s="138">
        <v>113512.13</v>
      </c>
      <c r="J126" s="139">
        <v>100100.01</v>
      </c>
      <c r="K126" s="138">
        <v>100462.7736484472</v>
      </c>
      <c r="L126" s="139">
        <v>113512.13</v>
      </c>
      <c r="M126" s="129">
        <v>0.88503998337800005</v>
      </c>
      <c r="N126" s="140">
        <v>4.4996631955000002</v>
      </c>
      <c r="O126" s="113" t="s">
        <v>72</v>
      </c>
      <c r="P126" s="141">
        <v>0.24632308289999999</v>
      </c>
      <c r="Q126" s="116"/>
      <c r="R126" s="142"/>
    </row>
    <row r="127" spans="2:18" x14ac:dyDescent="0.25">
      <c r="B127" s="112" t="s">
        <v>69</v>
      </c>
      <c r="C127" s="113" t="s">
        <v>116</v>
      </c>
      <c r="D127" s="114" t="s">
        <v>70</v>
      </c>
      <c r="E127" s="113" t="s">
        <v>71</v>
      </c>
      <c r="F127" s="115">
        <v>44074.690497685187</v>
      </c>
      <c r="G127" s="115">
        <v>45173</v>
      </c>
      <c r="H127" s="114" t="s">
        <v>180</v>
      </c>
      <c r="I127" s="138">
        <v>113512.13</v>
      </c>
      <c r="J127" s="139">
        <v>100100.01</v>
      </c>
      <c r="K127" s="138">
        <v>100462.7736484472</v>
      </c>
      <c r="L127" s="139">
        <v>113512.13</v>
      </c>
      <c r="M127" s="129">
        <v>0.88503998337800005</v>
      </c>
      <c r="N127" s="140">
        <v>4.4996631955000002</v>
      </c>
      <c r="O127" s="113" t="s">
        <v>72</v>
      </c>
      <c r="P127" s="141">
        <v>0.24632308289999999</v>
      </c>
      <c r="Q127" s="116"/>
      <c r="R127" s="142"/>
    </row>
    <row r="128" spans="2:18" x14ac:dyDescent="0.25">
      <c r="B128" s="112" t="s">
        <v>69</v>
      </c>
      <c r="C128" s="113" t="s">
        <v>116</v>
      </c>
      <c r="D128" s="114" t="s">
        <v>70</v>
      </c>
      <c r="E128" s="113" t="s">
        <v>71</v>
      </c>
      <c r="F128" s="115">
        <v>44060.65792824074</v>
      </c>
      <c r="G128" s="115">
        <v>45159</v>
      </c>
      <c r="H128" s="114" t="s">
        <v>180</v>
      </c>
      <c r="I128" s="138">
        <v>113512.13</v>
      </c>
      <c r="J128" s="139">
        <v>100100.01</v>
      </c>
      <c r="K128" s="138">
        <v>100632.5164626312</v>
      </c>
      <c r="L128" s="139">
        <v>113512.13</v>
      </c>
      <c r="M128" s="129">
        <v>0.88653535496699998</v>
      </c>
      <c r="N128" s="140">
        <v>4.4996543496000001</v>
      </c>
      <c r="O128" s="113" t="s">
        <v>72</v>
      </c>
      <c r="P128" s="141">
        <v>0.24673927270000001</v>
      </c>
      <c r="Q128" s="116"/>
      <c r="R128" s="142"/>
    </row>
    <row r="129" spans="2:18" x14ac:dyDescent="0.25">
      <c r="B129" s="112" t="s">
        <v>69</v>
      </c>
      <c r="C129" s="113" t="s">
        <v>116</v>
      </c>
      <c r="D129" s="114" t="s">
        <v>70</v>
      </c>
      <c r="E129" s="113" t="s">
        <v>71</v>
      </c>
      <c r="F129" s="115">
        <v>44077.491527777776</v>
      </c>
      <c r="G129" s="115">
        <v>45173</v>
      </c>
      <c r="H129" s="114" t="s">
        <v>180</v>
      </c>
      <c r="I129" s="138">
        <v>113487.72</v>
      </c>
      <c r="J129" s="139">
        <v>100111.99</v>
      </c>
      <c r="K129" s="138">
        <v>100438.4595729385</v>
      </c>
      <c r="L129" s="139">
        <v>113487.72</v>
      </c>
      <c r="M129" s="129">
        <v>0.88501610194400004</v>
      </c>
      <c r="N129" s="140">
        <v>4.4994316304000002</v>
      </c>
      <c r="O129" s="113" t="s">
        <v>72</v>
      </c>
      <c r="P129" s="141">
        <v>0.24626346769999999</v>
      </c>
      <c r="Q129" s="116"/>
      <c r="R129" s="142"/>
    </row>
    <row r="130" spans="2:18" x14ac:dyDescent="0.25">
      <c r="B130" s="112" t="s">
        <v>69</v>
      </c>
      <c r="C130" s="113" t="s">
        <v>116</v>
      </c>
      <c r="D130" s="114" t="s">
        <v>70</v>
      </c>
      <c r="E130" s="113" t="s">
        <v>71</v>
      </c>
      <c r="F130" s="115">
        <v>44057.700856481482</v>
      </c>
      <c r="G130" s="115">
        <v>45154</v>
      </c>
      <c r="H130" s="114" t="s">
        <v>180</v>
      </c>
      <c r="I130" s="138">
        <v>113487.72</v>
      </c>
      <c r="J130" s="139">
        <v>100100</v>
      </c>
      <c r="K130" s="138">
        <v>100668.91685295881</v>
      </c>
      <c r="L130" s="139">
        <v>113487.72</v>
      </c>
      <c r="M130" s="129">
        <v>0.88704678226800004</v>
      </c>
      <c r="N130" s="140">
        <v>4.4995676054000002</v>
      </c>
      <c r="O130" s="113" t="s">
        <v>72</v>
      </c>
      <c r="P130" s="141">
        <v>0.24682852220000001</v>
      </c>
      <c r="Q130" s="116"/>
      <c r="R130" s="142"/>
    </row>
    <row r="131" spans="2:18" x14ac:dyDescent="0.25">
      <c r="B131" s="112" t="s">
        <v>69</v>
      </c>
      <c r="C131" s="113" t="s">
        <v>116</v>
      </c>
      <c r="D131" s="114" t="s">
        <v>70</v>
      </c>
      <c r="E131" s="113" t="s">
        <v>71</v>
      </c>
      <c r="F131" s="115">
        <v>44077.486516203702</v>
      </c>
      <c r="G131" s="115">
        <v>45173</v>
      </c>
      <c r="H131" s="114" t="s">
        <v>180</v>
      </c>
      <c r="I131" s="138">
        <v>113487.72</v>
      </c>
      <c r="J131" s="139">
        <v>100111.99</v>
      </c>
      <c r="K131" s="138">
        <v>100438.4595729385</v>
      </c>
      <c r="L131" s="139">
        <v>113487.72</v>
      </c>
      <c r="M131" s="129">
        <v>0.88501610194400004</v>
      </c>
      <c r="N131" s="140">
        <v>4.4994316304000002</v>
      </c>
      <c r="O131" s="113" t="s">
        <v>72</v>
      </c>
      <c r="P131" s="141">
        <v>0.24626346769999999</v>
      </c>
      <c r="Q131" s="116"/>
      <c r="R131" s="142"/>
    </row>
    <row r="132" spans="2:18" x14ac:dyDescent="0.25">
      <c r="B132" s="112" t="s">
        <v>69</v>
      </c>
      <c r="C132" s="113" t="s">
        <v>116</v>
      </c>
      <c r="D132" s="114" t="s">
        <v>70</v>
      </c>
      <c r="E132" s="113" t="s">
        <v>71</v>
      </c>
      <c r="F132" s="115">
        <v>44074.693136574075</v>
      </c>
      <c r="G132" s="115">
        <v>45173</v>
      </c>
      <c r="H132" s="114" t="s">
        <v>180</v>
      </c>
      <c r="I132" s="138">
        <v>113512.13</v>
      </c>
      <c r="J132" s="139">
        <v>100100.01</v>
      </c>
      <c r="K132" s="138">
        <v>100462.7736484472</v>
      </c>
      <c r="L132" s="139">
        <v>113512.13</v>
      </c>
      <c r="M132" s="129">
        <v>0.88503998337800005</v>
      </c>
      <c r="N132" s="140">
        <v>4.4996631955000002</v>
      </c>
      <c r="O132" s="113" t="s">
        <v>72</v>
      </c>
      <c r="P132" s="141">
        <v>0.24632308289999999</v>
      </c>
      <c r="Q132" s="116"/>
      <c r="R132" s="142"/>
    </row>
    <row r="133" spans="2:18" x14ac:dyDescent="0.25">
      <c r="B133" s="112" t="s">
        <v>69</v>
      </c>
      <c r="C133" s="113" t="s">
        <v>116</v>
      </c>
      <c r="D133" s="114" t="s">
        <v>70</v>
      </c>
      <c r="E133" s="113" t="s">
        <v>71</v>
      </c>
      <c r="F133" s="115">
        <v>44060.659062500003</v>
      </c>
      <c r="G133" s="115">
        <v>45159</v>
      </c>
      <c r="H133" s="114" t="s">
        <v>180</v>
      </c>
      <c r="I133" s="138">
        <v>113512.13</v>
      </c>
      <c r="J133" s="139">
        <v>100100.01</v>
      </c>
      <c r="K133" s="138">
        <v>100632.5164626312</v>
      </c>
      <c r="L133" s="139">
        <v>113512.13</v>
      </c>
      <c r="M133" s="129">
        <v>0.88653535496699998</v>
      </c>
      <c r="N133" s="140">
        <v>4.4996543496000001</v>
      </c>
      <c r="O133" s="113" t="s">
        <v>72</v>
      </c>
      <c r="P133" s="141">
        <v>0.24673927270000001</v>
      </c>
      <c r="Q133" s="116"/>
      <c r="R133" s="142"/>
    </row>
    <row r="134" spans="2:18" x14ac:dyDescent="0.25">
      <c r="B134" s="112" t="s">
        <v>69</v>
      </c>
      <c r="C134" s="113" t="s">
        <v>116</v>
      </c>
      <c r="D134" s="114" t="s">
        <v>70</v>
      </c>
      <c r="E134" s="113" t="s">
        <v>71</v>
      </c>
      <c r="F134" s="115">
        <v>44060.657083333332</v>
      </c>
      <c r="G134" s="115">
        <v>45159</v>
      </c>
      <c r="H134" s="114" t="s">
        <v>180</v>
      </c>
      <c r="I134" s="138">
        <v>113512.13</v>
      </c>
      <c r="J134" s="139">
        <v>100100.01</v>
      </c>
      <c r="K134" s="138">
        <v>100632.5164626312</v>
      </c>
      <c r="L134" s="139">
        <v>113512.13</v>
      </c>
      <c r="M134" s="129">
        <v>0.88653535496699998</v>
      </c>
      <c r="N134" s="140">
        <v>4.4996543496000001</v>
      </c>
      <c r="O134" s="113" t="s">
        <v>72</v>
      </c>
      <c r="P134" s="141">
        <v>0.24673927270000001</v>
      </c>
      <c r="Q134" s="116"/>
      <c r="R134" s="142"/>
    </row>
    <row r="135" spans="2:18" x14ac:dyDescent="0.25">
      <c r="B135" s="112" t="s">
        <v>69</v>
      </c>
      <c r="C135" s="113" t="s">
        <v>116</v>
      </c>
      <c r="D135" s="114" t="s">
        <v>70</v>
      </c>
      <c r="E135" s="113" t="s">
        <v>71</v>
      </c>
      <c r="F135" s="115">
        <v>44077.490162037036</v>
      </c>
      <c r="G135" s="115">
        <v>45173</v>
      </c>
      <c r="H135" s="114" t="s">
        <v>180</v>
      </c>
      <c r="I135" s="138">
        <v>113487.72</v>
      </c>
      <c r="J135" s="139">
        <v>100111.99</v>
      </c>
      <c r="K135" s="138">
        <v>100438.4595729385</v>
      </c>
      <c r="L135" s="139">
        <v>113487.72</v>
      </c>
      <c r="M135" s="129">
        <v>0.88501610194400004</v>
      </c>
      <c r="N135" s="140">
        <v>4.4994316304000002</v>
      </c>
      <c r="O135" s="113" t="s">
        <v>72</v>
      </c>
      <c r="P135" s="141">
        <v>0.24626346769999999</v>
      </c>
      <c r="Q135" s="116"/>
      <c r="R135" s="142"/>
    </row>
    <row r="136" spans="2:18" x14ac:dyDescent="0.25">
      <c r="B136" s="112" t="s">
        <v>69</v>
      </c>
      <c r="C136" s="113" t="s">
        <v>116</v>
      </c>
      <c r="D136" s="114" t="s">
        <v>70</v>
      </c>
      <c r="E136" s="113" t="s">
        <v>71</v>
      </c>
      <c r="F136" s="115">
        <v>44057.699548611112</v>
      </c>
      <c r="G136" s="115">
        <v>45154</v>
      </c>
      <c r="H136" s="114" t="s">
        <v>180</v>
      </c>
      <c r="I136" s="138">
        <v>113487.72</v>
      </c>
      <c r="J136" s="139">
        <v>100100</v>
      </c>
      <c r="K136" s="138">
        <v>100668.91685295881</v>
      </c>
      <c r="L136" s="139">
        <v>113487.72</v>
      </c>
      <c r="M136" s="129">
        <v>0.88704678226800004</v>
      </c>
      <c r="N136" s="140">
        <v>4.4995676054000002</v>
      </c>
      <c r="O136" s="113" t="s">
        <v>72</v>
      </c>
      <c r="P136" s="141">
        <v>0.24682852220000001</v>
      </c>
      <c r="Q136" s="116"/>
      <c r="R136" s="142"/>
    </row>
    <row r="137" spans="2:18" x14ac:dyDescent="0.25">
      <c r="B137" s="112" t="s">
        <v>69</v>
      </c>
      <c r="C137" s="113" t="s">
        <v>116</v>
      </c>
      <c r="D137" s="114" t="s">
        <v>70</v>
      </c>
      <c r="E137" s="113" t="s">
        <v>71</v>
      </c>
      <c r="F137" s="115">
        <v>44074.694699074076</v>
      </c>
      <c r="G137" s="115">
        <v>45173</v>
      </c>
      <c r="H137" s="114" t="s">
        <v>180</v>
      </c>
      <c r="I137" s="138">
        <v>113512.13</v>
      </c>
      <c r="J137" s="139">
        <v>100100.01</v>
      </c>
      <c r="K137" s="138">
        <v>100462.7736484472</v>
      </c>
      <c r="L137" s="139">
        <v>113512.13</v>
      </c>
      <c r="M137" s="129">
        <v>0.88503998337800005</v>
      </c>
      <c r="N137" s="140">
        <v>4.4996631955000002</v>
      </c>
      <c r="O137" s="113" t="s">
        <v>72</v>
      </c>
      <c r="P137" s="141">
        <v>0.24632308289999999</v>
      </c>
      <c r="Q137" s="116"/>
      <c r="R137" s="142"/>
    </row>
    <row r="138" spans="2:18" x14ac:dyDescent="0.25">
      <c r="B138" s="112" t="s">
        <v>69</v>
      </c>
      <c r="C138" s="113" t="s">
        <v>116</v>
      </c>
      <c r="D138" s="114" t="s">
        <v>70</v>
      </c>
      <c r="E138" s="113" t="s">
        <v>71</v>
      </c>
      <c r="F138" s="115">
        <v>44074.690960648149</v>
      </c>
      <c r="G138" s="115">
        <v>45173</v>
      </c>
      <c r="H138" s="114" t="s">
        <v>180</v>
      </c>
      <c r="I138" s="138">
        <v>113512.13</v>
      </c>
      <c r="J138" s="139">
        <v>100100.01</v>
      </c>
      <c r="K138" s="138">
        <v>100462.7736484472</v>
      </c>
      <c r="L138" s="139">
        <v>113512.13</v>
      </c>
      <c r="M138" s="129">
        <v>0.88503998337800005</v>
      </c>
      <c r="N138" s="140">
        <v>4.4996631955000002</v>
      </c>
      <c r="O138" s="113" t="s">
        <v>72</v>
      </c>
      <c r="P138" s="141">
        <v>0.24632308289999999</v>
      </c>
      <c r="Q138" s="116"/>
      <c r="R138" s="142"/>
    </row>
    <row r="139" spans="2:18" x14ac:dyDescent="0.25">
      <c r="B139" s="112" t="s">
        <v>69</v>
      </c>
      <c r="C139" s="113" t="s">
        <v>116</v>
      </c>
      <c r="D139" s="114" t="s">
        <v>70</v>
      </c>
      <c r="E139" s="113" t="s">
        <v>71</v>
      </c>
      <c r="F139" s="115">
        <v>44060.658206018517</v>
      </c>
      <c r="G139" s="115">
        <v>45159</v>
      </c>
      <c r="H139" s="114" t="s">
        <v>180</v>
      </c>
      <c r="I139" s="138">
        <v>113512.13</v>
      </c>
      <c r="J139" s="139">
        <v>100100.01</v>
      </c>
      <c r="K139" s="138">
        <v>100632.5164626312</v>
      </c>
      <c r="L139" s="139">
        <v>113512.13</v>
      </c>
      <c r="M139" s="129">
        <v>0.88653535496699998</v>
      </c>
      <c r="N139" s="140">
        <v>4.4996543496000001</v>
      </c>
      <c r="O139" s="113" t="s">
        <v>72</v>
      </c>
      <c r="P139" s="141">
        <v>0.24673927270000001</v>
      </c>
      <c r="Q139" s="116"/>
      <c r="R139" s="142"/>
    </row>
    <row r="140" spans="2:18" x14ac:dyDescent="0.25">
      <c r="B140" s="112" t="s">
        <v>69</v>
      </c>
      <c r="C140" s="113" t="s">
        <v>116</v>
      </c>
      <c r="D140" s="114" t="s">
        <v>70</v>
      </c>
      <c r="E140" s="113" t="s">
        <v>71</v>
      </c>
      <c r="F140" s="115">
        <v>44077.491886574076</v>
      </c>
      <c r="G140" s="115">
        <v>45173</v>
      </c>
      <c r="H140" s="114" t="s">
        <v>180</v>
      </c>
      <c r="I140" s="138">
        <v>113487.72</v>
      </c>
      <c r="J140" s="139">
        <v>100111.99</v>
      </c>
      <c r="K140" s="138">
        <v>100438.4595729385</v>
      </c>
      <c r="L140" s="139">
        <v>113487.72</v>
      </c>
      <c r="M140" s="129">
        <v>0.88501610194400004</v>
      </c>
      <c r="N140" s="140">
        <v>4.4994316304000002</v>
      </c>
      <c r="O140" s="113" t="s">
        <v>72</v>
      </c>
      <c r="P140" s="141">
        <v>0.24626346769999999</v>
      </c>
      <c r="Q140" s="116"/>
      <c r="R140" s="142"/>
    </row>
    <row r="141" spans="2:18" x14ac:dyDescent="0.25">
      <c r="B141" s="112" t="s">
        <v>69</v>
      </c>
      <c r="C141" s="113" t="s">
        <v>116</v>
      </c>
      <c r="D141" s="114" t="s">
        <v>70</v>
      </c>
      <c r="E141" s="113" t="s">
        <v>71</v>
      </c>
      <c r="F141" s="115">
        <v>44057.701249999998</v>
      </c>
      <c r="G141" s="115">
        <v>45154</v>
      </c>
      <c r="H141" s="114" t="s">
        <v>180</v>
      </c>
      <c r="I141" s="138">
        <v>113487.72</v>
      </c>
      <c r="J141" s="139">
        <v>100100</v>
      </c>
      <c r="K141" s="138">
        <v>100668.91685295881</v>
      </c>
      <c r="L141" s="139">
        <v>113487.72</v>
      </c>
      <c r="M141" s="129">
        <v>0.88704678226800004</v>
      </c>
      <c r="N141" s="140">
        <v>4.4995676054000002</v>
      </c>
      <c r="O141" s="113" t="s">
        <v>72</v>
      </c>
      <c r="P141" s="141">
        <v>0.24682852220000001</v>
      </c>
      <c r="Q141" s="116"/>
      <c r="R141" s="142"/>
    </row>
    <row r="142" spans="2:18" x14ac:dyDescent="0.25">
      <c r="B142" s="112" t="s">
        <v>69</v>
      </c>
      <c r="C142" s="113" t="s">
        <v>116</v>
      </c>
      <c r="D142" s="114" t="s">
        <v>70</v>
      </c>
      <c r="E142" s="113" t="s">
        <v>71</v>
      </c>
      <c r="F142" s="115">
        <v>44077.48709490741</v>
      </c>
      <c r="G142" s="115">
        <v>45173</v>
      </c>
      <c r="H142" s="114" t="s">
        <v>180</v>
      </c>
      <c r="I142" s="138">
        <v>113487.72</v>
      </c>
      <c r="J142" s="139">
        <v>100111.99</v>
      </c>
      <c r="K142" s="138">
        <v>100438.4595729385</v>
      </c>
      <c r="L142" s="139">
        <v>113487.72</v>
      </c>
      <c r="M142" s="129">
        <v>0.88501610194400004</v>
      </c>
      <c r="N142" s="140">
        <v>4.4994316304000002</v>
      </c>
      <c r="O142" s="113" t="s">
        <v>72</v>
      </c>
      <c r="P142" s="141">
        <v>0.24626346769999999</v>
      </c>
      <c r="Q142" s="116"/>
      <c r="R142" s="142"/>
    </row>
    <row r="143" spans="2:18" x14ac:dyDescent="0.25">
      <c r="B143" s="112" t="s">
        <v>69</v>
      </c>
      <c r="C143" s="113" t="s">
        <v>116</v>
      </c>
      <c r="D143" s="114" t="s">
        <v>70</v>
      </c>
      <c r="E143" s="113" t="s">
        <v>71</v>
      </c>
      <c r="F143" s="115">
        <v>44057.698206018518</v>
      </c>
      <c r="G143" s="115">
        <v>45154</v>
      </c>
      <c r="H143" s="114" t="s">
        <v>180</v>
      </c>
      <c r="I143" s="138">
        <v>113487.72</v>
      </c>
      <c r="J143" s="139">
        <v>100100</v>
      </c>
      <c r="K143" s="138">
        <v>100668.91685295881</v>
      </c>
      <c r="L143" s="139">
        <v>113487.72</v>
      </c>
      <c r="M143" s="129">
        <v>0.88704678226800004</v>
      </c>
      <c r="N143" s="140">
        <v>4.4995676054000002</v>
      </c>
      <c r="O143" s="113" t="s">
        <v>72</v>
      </c>
      <c r="P143" s="141">
        <v>0.24682852220000001</v>
      </c>
      <c r="Q143" s="116"/>
      <c r="R143" s="142"/>
    </row>
    <row r="144" spans="2:18" x14ac:dyDescent="0.25">
      <c r="B144" s="112" t="s">
        <v>69</v>
      </c>
      <c r="C144" s="113" t="s">
        <v>116</v>
      </c>
      <c r="D144" s="114" t="s">
        <v>70</v>
      </c>
      <c r="E144" s="113" t="s">
        <v>71</v>
      </c>
      <c r="F144" s="115">
        <v>44074.693483796298</v>
      </c>
      <c r="G144" s="115">
        <v>45173</v>
      </c>
      <c r="H144" s="114" t="s">
        <v>180</v>
      </c>
      <c r="I144" s="138">
        <v>113512.13</v>
      </c>
      <c r="J144" s="139">
        <v>100100.01</v>
      </c>
      <c r="K144" s="138">
        <v>100462.7736484472</v>
      </c>
      <c r="L144" s="139">
        <v>113512.13</v>
      </c>
      <c r="M144" s="129">
        <v>0.88503998337800005</v>
      </c>
      <c r="N144" s="140">
        <v>4.4996631955000002</v>
      </c>
      <c r="O144" s="113" t="s">
        <v>72</v>
      </c>
      <c r="P144" s="141">
        <v>0.24632308289999999</v>
      </c>
      <c r="Q144" s="116"/>
      <c r="R144" s="142"/>
    </row>
    <row r="145" spans="2:18" x14ac:dyDescent="0.25">
      <c r="B145" s="112" t="s">
        <v>69</v>
      </c>
      <c r="C145" s="113" t="s">
        <v>116</v>
      </c>
      <c r="D145" s="114" t="s">
        <v>70</v>
      </c>
      <c r="E145" s="113" t="s">
        <v>71</v>
      </c>
      <c r="F145" s="115">
        <v>44060.659328703703</v>
      </c>
      <c r="G145" s="115">
        <v>45159</v>
      </c>
      <c r="H145" s="114" t="s">
        <v>180</v>
      </c>
      <c r="I145" s="138">
        <v>113512.13</v>
      </c>
      <c r="J145" s="139">
        <v>100100.01</v>
      </c>
      <c r="K145" s="138">
        <v>100632.5164626312</v>
      </c>
      <c r="L145" s="139">
        <v>113512.13</v>
      </c>
      <c r="M145" s="129">
        <v>0.88653535496699998</v>
      </c>
      <c r="N145" s="140">
        <v>4.4996543496000001</v>
      </c>
      <c r="O145" s="113" t="s">
        <v>72</v>
      </c>
      <c r="P145" s="141">
        <v>0.24673927270000001</v>
      </c>
      <c r="Q145" s="116"/>
      <c r="R145" s="142"/>
    </row>
    <row r="146" spans="2:18" x14ac:dyDescent="0.25">
      <c r="B146" s="112" t="s">
        <v>69</v>
      </c>
      <c r="C146" s="113" t="s">
        <v>116</v>
      </c>
      <c r="D146" s="114" t="s">
        <v>70</v>
      </c>
      <c r="E146" s="113" t="s">
        <v>71</v>
      </c>
      <c r="F146" s="115">
        <v>44060.657395833332</v>
      </c>
      <c r="G146" s="115">
        <v>45159</v>
      </c>
      <c r="H146" s="114" t="s">
        <v>180</v>
      </c>
      <c r="I146" s="138">
        <v>113512.13</v>
      </c>
      <c r="J146" s="139">
        <v>100100.01</v>
      </c>
      <c r="K146" s="138">
        <v>100632.5164626312</v>
      </c>
      <c r="L146" s="139">
        <v>113512.13</v>
      </c>
      <c r="M146" s="129">
        <v>0.88653535496699998</v>
      </c>
      <c r="N146" s="140">
        <v>4.4996543496000001</v>
      </c>
      <c r="O146" s="113" t="s">
        <v>72</v>
      </c>
      <c r="P146" s="141">
        <v>0.24673927270000001</v>
      </c>
      <c r="Q146" s="116"/>
      <c r="R146" s="142"/>
    </row>
    <row r="147" spans="2:18" x14ac:dyDescent="0.25">
      <c r="B147" s="112" t="s">
        <v>69</v>
      </c>
      <c r="C147" s="113" t="s">
        <v>116</v>
      </c>
      <c r="D147" s="114" t="s">
        <v>70</v>
      </c>
      <c r="E147" s="113" t="s">
        <v>71</v>
      </c>
      <c r="F147" s="115">
        <v>44077.490543981483</v>
      </c>
      <c r="G147" s="115">
        <v>45173</v>
      </c>
      <c r="H147" s="114" t="s">
        <v>180</v>
      </c>
      <c r="I147" s="138">
        <v>113487.72</v>
      </c>
      <c r="J147" s="139">
        <v>100111.99</v>
      </c>
      <c r="K147" s="138">
        <v>100438.4595729385</v>
      </c>
      <c r="L147" s="139">
        <v>113487.72</v>
      </c>
      <c r="M147" s="129">
        <v>0.88501610194400004</v>
      </c>
      <c r="N147" s="140">
        <v>4.4994316304000002</v>
      </c>
      <c r="O147" s="113" t="s">
        <v>72</v>
      </c>
      <c r="P147" s="141">
        <v>0.24626346769999999</v>
      </c>
      <c r="Q147" s="116"/>
      <c r="R147" s="142"/>
    </row>
    <row r="148" spans="2:18" x14ac:dyDescent="0.25">
      <c r="B148" s="112" t="s">
        <v>69</v>
      </c>
      <c r="C148" s="113" t="s">
        <v>116</v>
      </c>
      <c r="D148" s="114" t="s">
        <v>70</v>
      </c>
      <c r="E148" s="113" t="s">
        <v>71</v>
      </c>
      <c r="F148" s="115">
        <v>44057.699930555558</v>
      </c>
      <c r="G148" s="115">
        <v>45154</v>
      </c>
      <c r="H148" s="114" t="s">
        <v>180</v>
      </c>
      <c r="I148" s="138">
        <v>113487.72</v>
      </c>
      <c r="J148" s="139">
        <v>100100</v>
      </c>
      <c r="K148" s="138">
        <v>100668.91685295881</v>
      </c>
      <c r="L148" s="139">
        <v>113487.72</v>
      </c>
      <c r="M148" s="129">
        <v>0.88704678226800004</v>
      </c>
      <c r="N148" s="140">
        <v>4.4995676054000002</v>
      </c>
      <c r="O148" s="113" t="s">
        <v>72</v>
      </c>
      <c r="P148" s="141">
        <v>0.24682852220000001</v>
      </c>
      <c r="Q148" s="116"/>
      <c r="R148" s="142"/>
    </row>
    <row r="149" spans="2:18" x14ac:dyDescent="0.25">
      <c r="B149" s="112" t="s">
        <v>69</v>
      </c>
      <c r="C149" s="113" t="s">
        <v>116</v>
      </c>
      <c r="D149" s="114" t="s">
        <v>70</v>
      </c>
      <c r="E149" s="113" t="s">
        <v>71</v>
      </c>
      <c r="F149" s="115">
        <v>44074.695405092592</v>
      </c>
      <c r="G149" s="115">
        <v>45173</v>
      </c>
      <c r="H149" s="114" t="s">
        <v>180</v>
      </c>
      <c r="I149" s="138">
        <v>113512.13</v>
      </c>
      <c r="J149" s="139">
        <v>100100.01</v>
      </c>
      <c r="K149" s="138">
        <v>100462.7736484472</v>
      </c>
      <c r="L149" s="139">
        <v>113512.13</v>
      </c>
      <c r="M149" s="129">
        <v>0.88503998337800005</v>
      </c>
      <c r="N149" s="140">
        <v>4.4996631955000002</v>
      </c>
      <c r="O149" s="113" t="s">
        <v>72</v>
      </c>
      <c r="P149" s="141">
        <v>0.24632308289999999</v>
      </c>
      <c r="Q149" s="116"/>
      <c r="R149" s="142"/>
    </row>
    <row r="150" spans="2:18" x14ac:dyDescent="0.25">
      <c r="B150" s="112" t="s">
        <v>69</v>
      </c>
      <c r="C150" s="113" t="s">
        <v>116</v>
      </c>
      <c r="D150" s="114" t="s">
        <v>70</v>
      </c>
      <c r="E150" s="113" t="s">
        <v>71</v>
      </c>
      <c r="F150" s="115">
        <v>44074.691354166665</v>
      </c>
      <c r="G150" s="115">
        <v>45173</v>
      </c>
      <c r="H150" s="114" t="s">
        <v>180</v>
      </c>
      <c r="I150" s="138">
        <v>113512.13</v>
      </c>
      <c r="J150" s="139">
        <v>100100.01</v>
      </c>
      <c r="K150" s="138">
        <v>100462.7736484472</v>
      </c>
      <c r="L150" s="139">
        <v>113512.13</v>
      </c>
      <c r="M150" s="129">
        <v>0.88503998337800005</v>
      </c>
      <c r="N150" s="140">
        <v>4.4996631955000002</v>
      </c>
      <c r="O150" s="113" t="s">
        <v>72</v>
      </c>
      <c r="P150" s="141">
        <v>0.24632308289999999</v>
      </c>
      <c r="Q150" s="116"/>
      <c r="R150" s="142"/>
    </row>
    <row r="151" spans="2:18" x14ac:dyDescent="0.25">
      <c r="B151" s="112" t="s">
        <v>69</v>
      </c>
      <c r="C151" s="113" t="s">
        <v>116</v>
      </c>
      <c r="D151" s="114" t="s">
        <v>70</v>
      </c>
      <c r="E151" s="113" t="s">
        <v>71</v>
      </c>
      <c r="F151" s="115">
        <v>44060.658506944441</v>
      </c>
      <c r="G151" s="115">
        <v>45159</v>
      </c>
      <c r="H151" s="114" t="s">
        <v>180</v>
      </c>
      <c r="I151" s="138">
        <v>113512.13</v>
      </c>
      <c r="J151" s="139">
        <v>100100.01</v>
      </c>
      <c r="K151" s="138">
        <v>100632.5164626312</v>
      </c>
      <c r="L151" s="139">
        <v>113512.13</v>
      </c>
      <c r="M151" s="129">
        <v>0.88653535496699998</v>
      </c>
      <c r="N151" s="140">
        <v>4.4996543496000001</v>
      </c>
      <c r="O151" s="113" t="s">
        <v>72</v>
      </c>
      <c r="P151" s="141">
        <v>0.24673927270000001</v>
      </c>
      <c r="Q151" s="116"/>
      <c r="R151" s="142"/>
    </row>
    <row r="152" spans="2:18" x14ac:dyDescent="0.25">
      <c r="B152" s="112" t="s">
        <v>69</v>
      </c>
      <c r="C152" s="113" t="s">
        <v>116</v>
      </c>
      <c r="D152" s="114" t="s">
        <v>70</v>
      </c>
      <c r="E152" s="113" t="s">
        <v>71</v>
      </c>
      <c r="F152" s="115">
        <v>44090.68068287037</v>
      </c>
      <c r="G152" s="115">
        <v>45187</v>
      </c>
      <c r="H152" s="114" t="s">
        <v>180</v>
      </c>
      <c r="I152" s="138">
        <v>568005.63</v>
      </c>
      <c r="J152" s="139">
        <v>500999.99</v>
      </c>
      <c r="K152" s="138">
        <v>501846.454689682</v>
      </c>
      <c r="L152" s="139">
        <v>568005.63</v>
      </c>
      <c r="M152" s="129">
        <v>0.88352373318800004</v>
      </c>
      <c r="N152" s="140">
        <v>4.4994162620999996</v>
      </c>
      <c r="O152" s="113" t="s">
        <v>72</v>
      </c>
      <c r="P152" s="141">
        <v>1.2304693709000001</v>
      </c>
      <c r="Q152" s="116"/>
      <c r="R152" s="142"/>
    </row>
    <row r="153" spans="2:18" x14ac:dyDescent="0.25">
      <c r="B153" s="112" t="s">
        <v>69</v>
      </c>
      <c r="C153" s="113" t="s">
        <v>116</v>
      </c>
      <c r="D153" s="114" t="s">
        <v>70</v>
      </c>
      <c r="E153" s="113" t="s">
        <v>71</v>
      </c>
      <c r="F153" s="115">
        <v>44057.701620370368</v>
      </c>
      <c r="G153" s="115">
        <v>45154</v>
      </c>
      <c r="H153" s="114" t="s">
        <v>180</v>
      </c>
      <c r="I153" s="138">
        <v>113487.72</v>
      </c>
      <c r="J153" s="139">
        <v>100100</v>
      </c>
      <c r="K153" s="138">
        <v>100668.91685295881</v>
      </c>
      <c r="L153" s="139">
        <v>113487.72</v>
      </c>
      <c r="M153" s="129">
        <v>0.88704678226800004</v>
      </c>
      <c r="N153" s="140">
        <v>4.4995676054000002</v>
      </c>
      <c r="O153" s="113" t="s">
        <v>72</v>
      </c>
      <c r="P153" s="141">
        <v>0.24682852220000001</v>
      </c>
      <c r="Q153" s="116"/>
      <c r="R153" s="142"/>
    </row>
    <row r="154" spans="2:18" x14ac:dyDescent="0.25">
      <c r="B154" s="112" t="s">
        <v>69</v>
      </c>
      <c r="C154" s="113" t="s">
        <v>116</v>
      </c>
      <c r="D154" s="114" t="s">
        <v>70</v>
      </c>
      <c r="E154" s="113" t="s">
        <v>71</v>
      </c>
      <c r="F154" s="115">
        <v>44077.487546296295</v>
      </c>
      <c r="G154" s="115">
        <v>45173</v>
      </c>
      <c r="H154" s="114" t="s">
        <v>180</v>
      </c>
      <c r="I154" s="138">
        <v>113487.72</v>
      </c>
      <c r="J154" s="139">
        <v>100111.99</v>
      </c>
      <c r="K154" s="138">
        <v>100438.4595729385</v>
      </c>
      <c r="L154" s="139">
        <v>113487.72</v>
      </c>
      <c r="M154" s="129">
        <v>0.88501610194400004</v>
      </c>
      <c r="N154" s="140">
        <v>4.4994316304000002</v>
      </c>
      <c r="O154" s="113" t="s">
        <v>72</v>
      </c>
      <c r="P154" s="141">
        <v>0.24626346769999999</v>
      </c>
      <c r="Q154" s="116"/>
      <c r="R154" s="142"/>
    </row>
    <row r="155" spans="2:18" x14ac:dyDescent="0.25">
      <c r="B155" s="112" t="s">
        <v>69</v>
      </c>
      <c r="C155" s="113" t="s">
        <v>116</v>
      </c>
      <c r="D155" s="114" t="s">
        <v>70</v>
      </c>
      <c r="E155" s="113" t="s">
        <v>71</v>
      </c>
      <c r="F155" s="115">
        <v>44057.698645833334</v>
      </c>
      <c r="G155" s="115">
        <v>45154</v>
      </c>
      <c r="H155" s="114" t="s">
        <v>180</v>
      </c>
      <c r="I155" s="138">
        <v>113487.72</v>
      </c>
      <c r="J155" s="139">
        <v>100100</v>
      </c>
      <c r="K155" s="138">
        <v>100668.91685295881</v>
      </c>
      <c r="L155" s="139">
        <v>113487.72</v>
      </c>
      <c r="M155" s="129">
        <v>0.88704678226800004</v>
      </c>
      <c r="N155" s="140">
        <v>4.4995676054000002</v>
      </c>
      <c r="O155" s="113" t="s">
        <v>72</v>
      </c>
      <c r="P155" s="141">
        <v>0.24682852220000001</v>
      </c>
      <c r="Q155" s="116"/>
      <c r="R155" s="142"/>
    </row>
    <row r="156" spans="2:18" x14ac:dyDescent="0.25">
      <c r="B156" s="112" t="s">
        <v>69</v>
      </c>
      <c r="C156" s="113" t="s">
        <v>116</v>
      </c>
      <c r="D156" s="114" t="s">
        <v>70</v>
      </c>
      <c r="E156" s="113" t="s">
        <v>71</v>
      </c>
      <c r="F156" s="115">
        <v>44074.693865740737</v>
      </c>
      <c r="G156" s="115">
        <v>45173</v>
      </c>
      <c r="H156" s="114" t="s">
        <v>180</v>
      </c>
      <c r="I156" s="138">
        <v>113512.13</v>
      </c>
      <c r="J156" s="139">
        <v>100100.01</v>
      </c>
      <c r="K156" s="138">
        <v>100462.7736484472</v>
      </c>
      <c r="L156" s="139">
        <v>113512.13</v>
      </c>
      <c r="M156" s="129">
        <v>0.88503998337800005</v>
      </c>
      <c r="N156" s="140">
        <v>4.4996631955000002</v>
      </c>
      <c r="O156" s="113" t="s">
        <v>72</v>
      </c>
      <c r="P156" s="141">
        <v>0.24632308289999999</v>
      </c>
      <c r="Q156" s="116"/>
      <c r="R156" s="142"/>
    </row>
    <row r="157" spans="2:18" x14ac:dyDescent="0.25">
      <c r="B157" s="112" t="s">
        <v>69</v>
      </c>
      <c r="C157" s="113" t="s">
        <v>116</v>
      </c>
      <c r="D157" s="114" t="s">
        <v>70</v>
      </c>
      <c r="E157" s="113" t="s">
        <v>71</v>
      </c>
      <c r="F157" s="115">
        <v>44060.659629629627</v>
      </c>
      <c r="G157" s="115">
        <v>45159</v>
      </c>
      <c r="H157" s="114" t="s">
        <v>180</v>
      </c>
      <c r="I157" s="138">
        <v>113512.13</v>
      </c>
      <c r="J157" s="139">
        <v>100100.01</v>
      </c>
      <c r="K157" s="138">
        <v>100632.5164626312</v>
      </c>
      <c r="L157" s="139">
        <v>113512.13</v>
      </c>
      <c r="M157" s="129">
        <v>0.88653535496699998</v>
      </c>
      <c r="N157" s="140">
        <v>4.4996543496000001</v>
      </c>
      <c r="O157" s="113" t="s">
        <v>72</v>
      </c>
      <c r="P157" s="141">
        <v>0.24673927270000001</v>
      </c>
      <c r="Q157" s="116"/>
      <c r="R157" s="142"/>
    </row>
    <row r="158" spans="2:18" x14ac:dyDescent="0.25">
      <c r="B158" s="118" t="s">
        <v>98</v>
      </c>
      <c r="C158" s="119"/>
      <c r="D158" s="119"/>
      <c r="E158" s="119"/>
      <c r="F158" s="119"/>
      <c r="G158" s="119"/>
      <c r="H158" s="114"/>
      <c r="I158" s="143">
        <v>5609063.0399999991</v>
      </c>
      <c r="J158" s="144">
        <v>5006120.089999998</v>
      </c>
      <c r="K158" s="143">
        <v>5024873.1152061336</v>
      </c>
      <c r="L158" s="144">
        <v>5609063.0399999991</v>
      </c>
      <c r="M158" s="116"/>
      <c r="N158" s="145"/>
      <c r="O158" s="116"/>
      <c r="P158" s="146">
        <v>12.320406776</v>
      </c>
      <c r="Q158" s="119"/>
      <c r="R158" s="147"/>
    </row>
    <row r="159" spans="2:18" x14ac:dyDescent="0.25">
      <c r="B159" s="112" t="s">
        <v>69</v>
      </c>
      <c r="C159" s="113" t="s">
        <v>82</v>
      </c>
      <c r="D159" s="114" t="s">
        <v>70</v>
      </c>
      <c r="E159" s="113" t="s">
        <v>71</v>
      </c>
      <c r="F159" s="115">
        <v>43864.689085648148</v>
      </c>
      <c r="G159" s="115">
        <v>44445</v>
      </c>
      <c r="H159" s="114" t="s">
        <v>180</v>
      </c>
      <c r="I159" s="138">
        <v>108253.98</v>
      </c>
      <c r="J159" s="139">
        <v>101025.88</v>
      </c>
      <c r="K159" s="138">
        <v>100536.23226018689</v>
      </c>
      <c r="L159" s="139">
        <v>108253.98</v>
      </c>
      <c r="M159" s="129">
        <v>0.92870703008</v>
      </c>
      <c r="N159" s="140">
        <v>4.6106913990000002</v>
      </c>
      <c r="O159" s="113" t="s">
        <v>72</v>
      </c>
      <c r="P159" s="141">
        <v>0.24650319500000001</v>
      </c>
      <c r="Q159" s="116"/>
      <c r="R159" s="142"/>
    </row>
    <row r="160" spans="2:18" x14ac:dyDescent="0.25">
      <c r="B160" s="112" t="s">
        <v>69</v>
      </c>
      <c r="C160" s="113" t="s">
        <v>82</v>
      </c>
      <c r="D160" s="114" t="s">
        <v>70</v>
      </c>
      <c r="E160" s="113" t="s">
        <v>71</v>
      </c>
      <c r="F160" s="115">
        <v>43964.504513888889</v>
      </c>
      <c r="G160" s="115">
        <v>44137</v>
      </c>
      <c r="H160" s="114" t="s">
        <v>180</v>
      </c>
      <c r="I160" s="138">
        <v>102604.38</v>
      </c>
      <c r="J160" s="139">
        <v>100291.74</v>
      </c>
      <c r="K160" s="138">
        <v>102163.469650071</v>
      </c>
      <c r="L160" s="139">
        <v>102604.38</v>
      </c>
      <c r="M160" s="129">
        <v>0.99570281161600005</v>
      </c>
      <c r="N160" s="140">
        <v>4.9389167192999999</v>
      </c>
      <c r="O160" s="113" t="s">
        <v>72</v>
      </c>
      <c r="P160" s="141">
        <v>0.25049299250000001</v>
      </c>
      <c r="Q160" s="116"/>
      <c r="R160" s="142"/>
    </row>
    <row r="161" spans="2:18" x14ac:dyDescent="0.25">
      <c r="B161" s="112" t="s">
        <v>108</v>
      </c>
      <c r="C161" s="113" t="s">
        <v>82</v>
      </c>
      <c r="D161" s="114" t="s">
        <v>70</v>
      </c>
      <c r="E161" s="113" t="s">
        <v>71</v>
      </c>
      <c r="F161" s="115">
        <v>44021.543668981481</v>
      </c>
      <c r="G161" s="115">
        <v>45040</v>
      </c>
      <c r="H161" s="114" t="s">
        <v>180</v>
      </c>
      <c r="I161" s="138">
        <v>266199.98</v>
      </c>
      <c r="J161" s="139">
        <v>234591.59</v>
      </c>
      <c r="K161" s="138">
        <v>237234.20701096431</v>
      </c>
      <c r="L161" s="139">
        <v>266199.98</v>
      </c>
      <c r="M161" s="129">
        <v>0.89118792199399999</v>
      </c>
      <c r="N161" s="140">
        <v>5.0494522698999997</v>
      </c>
      <c r="O161" s="113" t="s">
        <v>72</v>
      </c>
      <c r="P161" s="141">
        <v>0.58167079340000005</v>
      </c>
      <c r="Q161" s="116"/>
      <c r="R161" s="142"/>
    </row>
    <row r="162" spans="2:18" x14ac:dyDescent="0.25">
      <c r="B162" s="112" t="s">
        <v>69</v>
      </c>
      <c r="C162" s="113" t="s">
        <v>82</v>
      </c>
      <c r="D162" s="114" t="s">
        <v>70</v>
      </c>
      <c r="E162" s="113" t="s">
        <v>71</v>
      </c>
      <c r="F162" s="115">
        <v>43864.689479166664</v>
      </c>
      <c r="G162" s="115">
        <v>44445</v>
      </c>
      <c r="H162" s="114" t="s">
        <v>180</v>
      </c>
      <c r="I162" s="138">
        <v>108253.98</v>
      </c>
      <c r="J162" s="139">
        <v>101025.88</v>
      </c>
      <c r="K162" s="138">
        <v>100536.23226018689</v>
      </c>
      <c r="L162" s="139">
        <v>108253.98</v>
      </c>
      <c r="M162" s="129">
        <v>0.92870703008</v>
      </c>
      <c r="N162" s="140">
        <v>4.6106913990000002</v>
      </c>
      <c r="O162" s="113" t="s">
        <v>72</v>
      </c>
      <c r="P162" s="141">
        <v>0.24650319500000001</v>
      </c>
      <c r="Q162" s="116"/>
      <c r="R162" s="142"/>
    </row>
    <row r="163" spans="2:18" x14ac:dyDescent="0.25">
      <c r="B163" s="112" t="s">
        <v>69</v>
      </c>
      <c r="C163" s="113" t="s">
        <v>82</v>
      </c>
      <c r="D163" s="114" t="s">
        <v>70</v>
      </c>
      <c r="E163" s="113" t="s">
        <v>71</v>
      </c>
      <c r="F163" s="115">
        <v>43964.505243055559</v>
      </c>
      <c r="G163" s="115">
        <v>44137</v>
      </c>
      <c r="H163" s="114" t="s">
        <v>180</v>
      </c>
      <c r="I163" s="138">
        <v>102604.38</v>
      </c>
      <c r="J163" s="139">
        <v>100291.74</v>
      </c>
      <c r="K163" s="138">
        <v>102163.469650071</v>
      </c>
      <c r="L163" s="139">
        <v>102604.38</v>
      </c>
      <c r="M163" s="129">
        <v>0.99570281161600005</v>
      </c>
      <c r="N163" s="140">
        <v>4.9389167192999999</v>
      </c>
      <c r="O163" s="113" t="s">
        <v>72</v>
      </c>
      <c r="P163" s="141">
        <v>0.25049299250000001</v>
      </c>
      <c r="Q163" s="116"/>
      <c r="R163" s="142"/>
    </row>
    <row r="164" spans="2:18" x14ac:dyDescent="0.25">
      <c r="B164" s="112" t="s">
        <v>108</v>
      </c>
      <c r="C164" s="113" t="s">
        <v>82</v>
      </c>
      <c r="D164" s="114" t="s">
        <v>70</v>
      </c>
      <c r="E164" s="113" t="s">
        <v>71</v>
      </c>
      <c r="F164" s="115">
        <v>43853.521562499998</v>
      </c>
      <c r="G164" s="115">
        <v>45386</v>
      </c>
      <c r="H164" s="114" t="s">
        <v>180</v>
      </c>
      <c r="I164" s="138">
        <v>125394.39</v>
      </c>
      <c r="J164" s="139">
        <v>99406.85</v>
      </c>
      <c r="K164" s="138">
        <v>100527.73486032389</v>
      </c>
      <c r="L164" s="139">
        <v>125394.39</v>
      </c>
      <c r="M164" s="129">
        <v>0.80169244302200005</v>
      </c>
      <c r="N164" s="140">
        <v>6.3971623636999997</v>
      </c>
      <c r="O164" s="113" t="s">
        <v>72</v>
      </c>
      <c r="P164" s="141">
        <v>0.24648236030000001</v>
      </c>
      <c r="Q164" s="116"/>
      <c r="R164" s="142"/>
    </row>
    <row r="165" spans="2:18" x14ac:dyDescent="0.25">
      <c r="B165" s="112" t="s">
        <v>69</v>
      </c>
      <c r="C165" s="113" t="s">
        <v>82</v>
      </c>
      <c r="D165" s="114" t="s">
        <v>70</v>
      </c>
      <c r="E165" s="113" t="s">
        <v>71</v>
      </c>
      <c r="F165" s="115">
        <v>44035.566620370373</v>
      </c>
      <c r="G165" s="115">
        <v>44523</v>
      </c>
      <c r="H165" s="114" t="s">
        <v>180</v>
      </c>
      <c r="I165" s="138">
        <v>216695.87</v>
      </c>
      <c r="J165" s="139">
        <v>207458.94</v>
      </c>
      <c r="K165" s="138">
        <v>206156.42871783051</v>
      </c>
      <c r="L165" s="139">
        <v>216695.87</v>
      </c>
      <c r="M165" s="129">
        <v>0.95136298037400002</v>
      </c>
      <c r="N165" s="140">
        <v>3.4411223808</v>
      </c>
      <c r="O165" s="113" t="s">
        <v>72</v>
      </c>
      <c r="P165" s="141">
        <v>0.50547168119999997</v>
      </c>
      <c r="Q165" s="116"/>
      <c r="R165" s="142"/>
    </row>
    <row r="166" spans="2:18" x14ac:dyDescent="0.25">
      <c r="B166" s="112" t="s">
        <v>108</v>
      </c>
      <c r="C166" s="113" t="s">
        <v>82</v>
      </c>
      <c r="D166" s="114" t="s">
        <v>70</v>
      </c>
      <c r="E166" s="113" t="s">
        <v>71</v>
      </c>
      <c r="F166" s="115">
        <v>43895.635231481479</v>
      </c>
      <c r="G166" s="115">
        <v>45422</v>
      </c>
      <c r="H166" s="114" t="s">
        <v>180</v>
      </c>
      <c r="I166" s="138">
        <v>31652.32</v>
      </c>
      <c r="J166" s="139">
        <v>25115.57</v>
      </c>
      <c r="K166" s="138">
        <v>25230.955290944599</v>
      </c>
      <c r="L166" s="139">
        <v>31652.32</v>
      </c>
      <c r="M166" s="129">
        <v>0.79712815019399996</v>
      </c>
      <c r="N166" s="140">
        <v>6.3971392080999996</v>
      </c>
      <c r="O166" s="113" t="s">
        <v>72</v>
      </c>
      <c r="P166" s="141">
        <v>6.1863379500000003E-2</v>
      </c>
      <c r="Q166" s="116"/>
      <c r="R166" s="142"/>
    </row>
    <row r="167" spans="2:18" x14ac:dyDescent="0.25">
      <c r="B167" s="112" t="s">
        <v>69</v>
      </c>
      <c r="C167" s="113" t="s">
        <v>82</v>
      </c>
      <c r="D167" s="114" t="s">
        <v>70</v>
      </c>
      <c r="E167" s="113" t="s">
        <v>71</v>
      </c>
      <c r="F167" s="115">
        <v>43964.506076388891</v>
      </c>
      <c r="G167" s="115">
        <v>44137</v>
      </c>
      <c r="H167" s="114" t="s">
        <v>180</v>
      </c>
      <c r="I167" s="138">
        <v>102604.38</v>
      </c>
      <c r="J167" s="139">
        <v>100291.74</v>
      </c>
      <c r="K167" s="138">
        <v>102163.469650071</v>
      </c>
      <c r="L167" s="139">
        <v>102604.38</v>
      </c>
      <c r="M167" s="129">
        <v>0.99570281161600005</v>
      </c>
      <c r="N167" s="140">
        <v>4.9389167192999999</v>
      </c>
      <c r="O167" s="113" t="s">
        <v>72</v>
      </c>
      <c r="P167" s="141">
        <v>0.25049299250000001</v>
      </c>
      <c r="Q167" s="116"/>
      <c r="R167" s="142"/>
    </row>
    <row r="168" spans="2:18" x14ac:dyDescent="0.25">
      <c r="B168" s="112" t="s">
        <v>108</v>
      </c>
      <c r="C168" s="113" t="s">
        <v>82</v>
      </c>
      <c r="D168" s="114" t="s">
        <v>70</v>
      </c>
      <c r="E168" s="113" t="s">
        <v>71</v>
      </c>
      <c r="F168" s="115">
        <v>43860.491099537037</v>
      </c>
      <c r="G168" s="115">
        <v>45470</v>
      </c>
      <c r="H168" s="114" t="s">
        <v>180</v>
      </c>
      <c r="I168" s="138">
        <v>493446</v>
      </c>
      <c r="J168" s="139">
        <v>387307.36</v>
      </c>
      <c r="K168" s="138">
        <v>385401.67261957022</v>
      </c>
      <c r="L168" s="139">
        <v>493446</v>
      </c>
      <c r="M168" s="129">
        <v>0.78104123373099998</v>
      </c>
      <c r="N168" s="140">
        <v>6.3971642569</v>
      </c>
      <c r="O168" s="113" t="s">
        <v>72</v>
      </c>
      <c r="P168" s="141">
        <v>0.9449602547</v>
      </c>
      <c r="Q168" s="116"/>
      <c r="R168" s="142"/>
    </row>
    <row r="169" spans="2:18" x14ac:dyDescent="0.25">
      <c r="B169" s="112" t="s">
        <v>69</v>
      </c>
      <c r="C169" s="113" t="s">
        <v>82</v>
      </c>
      <c r="D169" s="114" t="s">
        <v>70</v>
      </c>
      <c r="E169" s="113" t="s">
        <v>71</v>
      </c>
      <c r="F169" s="115">
        <v>43964.503506944442</v>
      </c>
      <c r="G169" s="115">
        <v>44137</v>
      </c>
      <c r="H169" s="114" t="s">
        <v>180</v>
      </c>
      <c r="I169" s="138">
        <v>102604.38</v>
      </c>
      <c r="J169" s="139">
        <v>100291.74</v>
      </c>
      <c r="K169" s="138">
        <v>102163.469650071</v>
      </c>
      <c r="L169" s="139">
        <v>102604.38</v>
      </c>
      <c r="M169" s="129">
        <v>0.99570281161600005</v>
      </c>
      <c r="N169" s="140">
        <v>4.9389167192999999</v>
      </c>
      <c r="O169" s="113" t="s">
        <v>72</v>
      </c>
      <c r="P169" s="141">
        <v>0.25049299250000001</v>
      </c>
      <c r="Q169" s="116"/>
      <c r="R169" s="142"/>
    </row>
    <row r="170" spans="2:18" x14ac:dyDescent="0.25">
      <c r="B170" s="112" t="s">
        <v>69</v>
      </c>
      <c r="C170" s="113" t="s">
        <v>82</v>
      </c>
      <c r="D170" s="114" t="s">
        <v>70</v>
      </c>
      <c r="E170" s="113" t="s">
        <v>71</v>
      </c>
      <c r="F170" s="115">
        <v>43964.507349537038</v>
      </c>
      <c r="G170" s="115">
        <v>44137</v>
      </c>
      <c r="H170" s="114" t="s">
        <v>180</v>
      </c>
      <c r="I170" s="138">
        <v>102604.38</v>
      </c>
      <c r="J170" s="139">
        <v>100291.74</v>
      </c>
      <c r="K170" s="138">
        <v>102163.469650071</v>
      </c>
      <c r="L170" s="139">
        <v>102604.38</v>
      </c>
      <c r="M170" s="129">
        <v>0.99570281161600005</v>
      </c>
      <c r="N170" s="140">
        <v>4.9389167192999999</v>
      </c>
      <c r="O170" s="113" t="s">
        <v>72</v>
      </c>
      <c r="P170" s="141">
        <v>0.25049299250000001</v>
      </c>
      <c r="Q170" s="116"/>
      <c r="R170" s="142"/>
    </row>
    <row r="171" spans="2:18" x14ac:dyDescent="0.25">
      <c r="B171" s="118" t="s">
        <v>83</v>
      </c>
      <c r="C171" s="119"/>
      <c r="D171" s="119"/>
      <c r="E171" s="119"/>
      <c r="F171" s="119"/>
      <c r="G171" s="119"/>
      <c r="H171" s="114"/>
      <c r="I171" s="143">
        <v>1862918.42</v>
      </c>
      <c r="J171" s="144">
        <v>1657390.77</v>
      </c>
      <c r="K171" s="143">
        <v>1666440.8112703622</v>
      </c>
      <c r="L171" s="144">
        <v>1862918.42</v>
      </c>
      <c r="M171" s="116"/>
      <c r="N171" s="145"/>
      <c r="O171" s="116"/>
      <c r="P171" s="146">
        <v>4.0859198216000001</v>
      </c>
      <c r="Q171" s="119"/>
      <c r="R171" s="147"/>
    </row>
    <row r="172" spans="2:18" x14ac:dyDescent="0.25">
      <c r="B172" s="112" t="s">
        <v>69</v>
      </c>
      <c r="C172" s="113" t="s">
        <v>117</v>
      </c>
      <c r="D172" s="114" t="s">
        <v>70</v>
      </c>
      <c r="E172" s="113" t="s">
        <v>71</v>
      </c>
      <c r="F172" s="115">
        <v>44057.655543981484</v>
      </c>
      <c r="G172" s="115">
        <v>44607</v>
      </c>
      <c r="H172" s="114" t="s">
        <v>180</v>
      </c>
      <c r="I172" s="138">
        <v>106027.4</v>
      </c>
      <c r="J172" s="139">
        <v>100000.01</v>
      </c>
      <c r="K172" s="138">
        <v>100513.8139511662</v>
      </c>
      <c r="L172" s="139">
        <v>106027.4</v>
      </c>
      <c r="M172" s="129">
        <v>0.94799847917799995</v>
      </c>
      <c r="N172" s="140">
        <v>4.0603059370999999</v>
      </c>
      <c r="O172" s="113" t="s">
        <v>72</v>
      </c>
      <c r="P172" s="141">
        <v>0.24644822790000001</v>
      </c>
      <c r="Q172" s="116"/>
      <c r="R172" s="142"/>
    </row>
    <row r="173" spans="2:18" x14ac:dyDescent="0.25">
      <c r="B173" s="112" t="s">
        <v>69</v>
      </c>
      <c r="C173" s="113" t="s">
        <v>117</v>
      </c>
      <c r="D173" s="114" t="s">
        <v>70</v>
      </c>
      <c r="E173" s="113" t="s">
        <v>71</v>
      </c>
      <c r="F173" s="115">
        <v>44027.453287037039</v>
      </c>
      <c r="G173" s="115">
        <v>44578</v>
      </c>
      <c r="H173" s="114" t="s">
        <v>180</v>
      </c>
      <c r="I173" s="138">
        <v>106427.4</v>
      </c>
      <c r="J173" s="139">
        <v>100011.58</v>
      </c>
      <c r="K173" s="138">
        <v>100907.4799783886</v>
      </c>
      <c r="L173" s="139">
        <v>106427.4</v>
      </c>
      <c r="M173" s="129">
        <v>0.94813440879300004</v>
      </c>
      <c r="N173" s="140">
        <v>4.3180279519999996</v>
      </c>
      <c r="O173" s="113" t="s">
        <v>72</v>
      </c>
      <c r="P173" s="141">
        <v>0.24741345140000001</v>
      </c>
      <c r="Q173" s="116"/>
      <c r="R173" s="142"/>
    </row>
    <row r="174" spans="2:18" x14ac:dyDescent="0.25">
      <c r="B174" s="112" t="s">
        <v>69</v>
      </c>
      <c r="C174" s="113" t="s">
        <v>117</v>
      </c>
      <c r="D174" s="114" t="s">
        <v>70</v>
      </c>
      <c r="E174" s="113" t="s">
        <v>71</v>
      </c>
      <c r="F174" s="115">
        <v>44018.477465277778</v>
      </c>
      <c r="G174" s="115">
        <v>44433</v>
      </c>
      <c r="H174" s="114" t="s">
        <v>180</v>
      </c>
      <c r="I174" s="138">
        <v>21827.41</v>
      </c>
      <c r="J174" s="139">
        <v>20897.23</v>
      </c>
      <c r="K174" s="138">
        <v>20731.033391952002</v>
      </c>
      <c r="L174" s="139">
        <v>21827.41</v>
      </c>
      <c r="M174" s="129">
        <v>0.94977065038599995</v>
      </c>
      <c r="N174" s="140">
        <v>4.0604136993999997</v>
      </c>
      <c r="O174" s="113" t="s">
        <v>72</v>
      </c>
      <c r="P174" s="141">
        <v>5.0830092299999997E-2</v>
      </c>
      <c r="Q174" s="116"/>
      <c r="R174" s="142"/>
    </row>
    <row r="175" spans="2:18" x14ac:dyDescent="0.25">
      <c r="B175" s="112" t="s">
        <v>69</v>
      </c>
      <c r="C175" s="113" t="s">
        <v>117</v>
      </c>
      <c r="D175" s="114" t="s">
        <v>70</v>
      </c>
      <c r="E175" s="113" t="s">
        <v>71</v>
      </c>
      <c r="F175" s="115">
        <v>43964.666006944448</v>
      </c>
      <c r="G175" s="115">
        <v>44334</v>
      </c>
      <c r="H175" s="114" t="s">
        <v>180</v>
      </c>
      <c r="I175" s="138">
        <v>104815.07</v>
      </c>
      <c r="J175" s="139">
        <v>100000</v>
      </c>
      <c r="K175" s="138">
        <v>100609.8855893072</v>
      </c>
      <c r="L175" s="139">
        <v>104815.07</v>
      </c>
      <c r="M175" s="129">
        <v>0.95987996372399997</v>
      </c>
      <c r="N175" s="140">
        <v>4.8348784764000001</v>
      </c>
      <c r="O175" s="113" t="s">
        <v>72</v>
      </c>
      <c r="P175" s="141">
        <v>0.24668378439999999</v>
      </c>
      <c r="Q175" s="116"/>
      <c r="R175" s="142"/>
    </row>
    <row r="176" spans="2:18" x14ac:dyDescent="0.25">
      <c r="B176" s="112" t="s">
        <v>69</v>
      </c>
      <c r="C176" s="113" t="s">
        <v>117</v>
      </c>
      <c r="D176" s="114" t="s">
        <v>70</v>
      </c>
      <c r="E176" s="113" t="s">
        <v>71</v>
      </c>
      <c r="F176" s="115">
        <v>44074.628854166665</v>
      </c>
      <c r="G176" s="115">
        <v>44624</v>
      </c>
      <c r="H176" s="114" t="s">
        <v>180</v>
      </c>
      <c r="I176" s="138">
        <v>106027.4</v>
      </c>
      <c r="J176" s="139">
        <v>100000.01</v>
      </c>
      <c r="K176" s="138">
        <v>100327.6621542676</v>
      </c>
      <c r="L176" s="139">
        <v>106027.4</v>
      </c>
      <c r="M176" s="129">
        <v>0.94624278398100004</v>
      </c>
      <c r="N176" s="140">
        <v>4.0603060466000001</v>
      </c>
      <c r="O176" s="113" t="s">
        <v>72</v>
      </c>
      <c r="P176" s="141">
        <v>0.2459918052</v>
      </c>
      <c r="Q176" s="116"/>
      <c r="R176" s="142"/>
    </row>
    <row r="177" spans="2:18" x14ac:dyDescent="0.25">
      <c r="B177" s="112" t="s">
        <v>69</v>
      </c>
      <c r="C177" s="113" t="s">
        <v>117</v>
      </c>
      <c r="D177" s="114" t="s">
        <v>70</v>
      </c>
      <c r="E177" s="113" t="s">
        <v>71</v>
      </c>
      <c r="F177" s="115">
        <v>44043.701516203706</v>
      </c>
      <c r="G177" s="115">
        <v>44593</v>
      </c>
      <c r="H177" s="114" t="s">
        <v>180</v>
      </c>
      <c r="I177" s="138">
        <v>106404.11</v>
      </c>
      <c r="J177" s="139">
        <v>100000.01</v>
      </c>
      <c r="K177" s="138">
        <v>100709.0111836725</v>
      </c>
      <c r="L177" s="139">
        <v>106404.11</v>
      </c>
      <c r="M177" s="129">
        <v>0.94647670267299999</v>
      </c>
      <c r="N177" s="140">
        <v>4.3181056565000002</v>
      </c>
      <c r="O177" s="113" t="s">
        <v>72</v>
      </c>
      <c r="P177" s="141">
        <v>0.24692682890000001</v>
      </c>
      <c r="Q177" s="116"/>
      <c r="R177" s="142"/>
    </row>
    <row r="178" spans="2:18" x14ac:dyDescent="0.25">
      <c r="B178" s="112" t="s">
        <v>69</v>
      </c>
      <c r="C178" s="113" t="s">
        <v>117</v>
      </c>
      <c r="D178" s="114" t="s">
        <v>70</v>
      </c>
      <c r="E178" s="113" t="s">
        <v>71</v>
      </c>
      <c r="F178" s="115">
        <v>44021.716435185182</v>
      </c>
      <c r="G178" s="115">
        <v>44571</v>
      </c>
      <c r="H178" s="114" t="s">
        <v>180</v>
      </c>
      <c r="I178" s="138">
        <v>106404.11</v>
      </c>
      <c r="J178" s="139">
        <v>100000.01</v>
      </c>
      <c r="K178" s="138">
        <v>100965.9525519451</v>
      </c>
      <c r="L178" s="139">
        <v>106404.11</v>
      </c>
      <c r="M178" s="129">
        <v>0.94889147188</v>
      </c>
      <c r="N178" s="140">
        <v>4.3181049767999999</v>
      </c>
      <c r="O178" s="113" t="s">
        <v>72</v>
      </c>
      <c r="P178" s="141">
        <v>0.24755681930000001</v>
      </c>
      <c r="Q178" s="116"/>
      <c r="R178" s="142"/>
    </row>
    <row r="179" spans="2:18" x14ac:dyDescent="0.25">
      <c r="B179" s="112" t="s">
        <v>69</v>
      </c>
      <c r="C179" s="113" t="s">
        <v>117</v>
      </c>
      <c r="D179" s="114" t="s">
        <v>70</v>
      </c>
      <c r="E179" s="113" t="s">
        <v>71</v>
      </c>
      <c r="F179" s="115">
        <v>44015.724456018521</v>
      </c>
      <c r="G179" s="115">
        <v>44385</v>
      </c>
      <c r="H179" s="114" t="s">
        <v>180</v>
      </c>
      <c r="I179" s="138">
        <v>103801.37</v>
      </c>
      <c r="J179" s="139">
        <v>100000.01</v>
      </c>
      <c r="K179" s="138">
        <v>100914.21898199939</v>
      </c>
      <c r="L179" s="139">
        <v>103801.37</v>
      </c>
      <c r="M179" s="129">
        <v>0.97218581009100002</v>
      </c>
      <c r="N179" s="140">
        <v>3.8028151567999999</v>
      </c>
      <c r="O179" s="113" t="s">
        <v>72</v>
      </c>
      <c r="P179" s="141">
        <v>0.24742997459999999</v>
      </c>
      <c r="Q179" s="116"/>
      <c r="R179" s="142"/>
    </row>
    <row r="180" spans="2:18" x14ac:dyDescent="0.25">
      <c r="B180" s="112" t="s">
        <v>69</v>
      </c>
      <c r="C180" s="113" t="s">
        <v>117</v>
      </c>
      <c r="D180" s="114" t="s">
        <v>70</v>
      </c>
      <c r="E180" s="113" t="s">
        <v>71</v>
      </c>
      <c r="F180" s="115">
        <v>44057.656006944446</v>
      </c>
      <c r="G180" s="115">
        <v>44607</v>
      </c>
      <c r="H180" s="114" t="s">
        <v>180</v>
      </c>
      <c r="I180" s="138">
        <v>106027.4</v>
      </c>
      <c r="J180" s="139">
        <v>100000.01</v>
      </c>
      <c r="K180" s="138">
        <v>100513.8139511662</v>
      </c>
      <c r="L180" s="139">
        <v>106027.4</v>
      </c>
      <c r="M180" s="129">
        <v>0.94799847917799995</v>
      </c>
      <c r="N180" s="140">
        <v>4.0603059370999999</v>
      </c>
      <c r="O180" s="113" t="s">
        <v>72</v>
      </c>
      <c r="P180" s="141">
        <v>0.24644822790000001</v>
      </c>
      <c r="Q180" s="116"/>
      <c r="R180" s="142"/>
    </row>
    <row r="181" spans="2:18" x14ac:dyDescent="0.25">
      <c r="B181" s="112" t="s">
        <v>69</v>
      </c>
      <c r="C181" s="113" t="s">
        <v>117</v>
      </c>
      <c r="D181" s="114" t="s">
        <v>70</v>
      </c>
      <c r="E181" s="113" t="s">
        <v>71</v>
      </c>
      <c r="F181" s="115">
        <v>44027.461875000001</v>
      </c>
      <c r="G181" s="115">
        <v>44578</v>
      </c>
      <c r="H181" s="114" t="s">
        <v>180</v>
      </c>
      <c r="I181" s="138">
        <v>106427.4</v>
      </c>
      <c r="J181" s="139">
        <v>100011.58</v>
      </c>
      <c r="K181" s="138">
        <v>100907.4799783886</v>
      </c>
      <c r="L181" s="139">
        <v>106427.4</v>
      </c>
      <c r="M181" s="129">
        <v>0.94813440879300004</v>
      </c>
      <c r="N181" s="140">
        <v>4.3180279519999996</v>
      </c>
      <c r="O181" s="113" t="s">
        <v>72</v>
      </c>
      <c r="P181" s="141">
        <v>0.24741345140000001</v>
      </c>
      <c r="Q181" s="116"/>
      <c r="R181" s="142"/>
    </row>
    <row r="182" spans="2:18" x14ac:dyDescent="0.25">
      <c r="B182" s="112" t="s">
        <v>69</v>
      </c>
      <c r="C182" s="113" t="s">
        <v>117</v>
      </c>
      <c r="D182" s="114" t="s">
        <v>70</v>
      </c>
      <c r="E182" s="113" t="s">
        <v>71</v>
      </c>
      <c r="F182" s="115">
        <v>44018.478148148148</v>
      </c>
      <c r="G182" s="115">
        <v>44433</v>
      </c>
      <c r="H182" s="114" t="s">
        <v>180</v>
      </c>
      <c r="I182" s="138">
        <v>21827.41</v>
      </c>
      <c r="J182" s="139">
        <v>20897.23</v>
      </c>
      <c r="K182" s="138">
        <v>20731.033391952002</v>
      </c>
      <c r="L182" s="139">
        <v>21827.41</v>
      </c>
      <c r="M182" s="129">
        <v>0.94977065038599995</v>
      </c>
      <c r="N182" s="140">
        <v>4.0604136993999997</v>
      </c>
      <c r="O182" s="113" t="s">
        <v>72</v>
      </c>
      <c r="P182" s="141">
        <v>5.0830092299999997E-2</v>
      </c>
      <c r="Q182" s="116"/>
      <c r="R182" s="142"/>
    </row>
    <row r="183" spans="2:18" x14ac:dyDescent="0.25">
      <c r="B183" s="112" t="s">
        <v>69</v>
      </c>
      <c r="C183" s="113" t="s">
        <v>117</v>
      </c>
      <c r="D183" s="114" t="s">
        <v>70</v>
      </c>
      <c r="E183" s="113" t="s">
        <v>71</v>
      </c>
      <c r="F183" s="115">
        <v>44015.723136574074</v>
      </c>
      <c r="G183" s="115">
        <v>44566</v>
      </c>
      <c r="H183" s="114" t="s">
        <v>180</v>
      </c>
      <c r="I183" s="138">
        <v>106415.75</v>
      </c>
      <c r="J183" s="139">
        <v>100000</v>
      </c>
      <c r="K183" s="138">
        <v>101036.130090544</v>
      </c>
      <c r="L183" s="139">
        <v>106415.75</v>
      </c>
      <c r="M183" s="129">
        <v>0.94944714565800004</v>
      </c>
      <c r="N183" s="140">
        <v>4.3180628943999997</v>
      </c>
      <c r="O183" s="113" t="s">
        <v>72</v>
      </c>
      <c r="P183" s="141">
        <v>0.2477288865</v>
      </c>
      <c r="Q183" s="116"/>
      <c r="R183" s="142"/>
    </row>
    <row r="184" spans="2:18" x14ac:dyDescent="0.25">
      <c r="B184" s="112" t="s">
        <v>69</v>
      </c>
      <c r="C184" s="113" t="s">
        <v>117</v>
      </c>
      <c r="D184" s="114" t="s">
        <v>70</v>
      </c>
      <c r="E184" s="113" t="s">
        <v>71</v>
      </c>
      <c r="F184" s="115">
        <v>44074.629201388889</v>
      </c>
      <c r="G184" s="115">
        <v>44624</v>
      </c>
      <c r="H184" s="114" t="s">
        <v>180</v>
      </c>
      <c r="I184" s="138">
        <v>106027.4</v>
      </c>
      <c r="J184" s="139">
        <v>100000.01</v>
      </c>
      <c r="K184" s="138">
        <v>100327.6621542676</v>
      </c>
      <c r="L184" s="139">
        <v>106027.4</v>
      </c>
      <c r="M184" s="129">
        <v>0.94624278398100004</v>
      </c>
      <c r="N184" s="140">
        <v>4.0603060466000001</v>
      </c>
      <c r="O184" s="113" t="s">
        <v>72</v>
      </c>
      <c r="P184" s="141">
        <v>0.2459918052</v>
      </c>
      <c r="Q184" s="116"/>
      <c r="R184" s="142"/>
    </row>
    <row r="185" spans="2:18" x14ac:dyDescent="0.25">
      <c r="B185" s="112" t="s">
        <v>69</v>
      </c>
      <c r="C185" s="113" t="s">
        <v>117</v>
      </c>
      <c r="D185" s="114" t="s">
        <v>70</v>
      </c>
      <c r="E185" s="113" t="s">
        <v>71</v>
      </c>
      <c r="F185" s="115">
        <v>44043.702013888891</v>
      </c>
      <c r="G185" s="115">
        <v>44593</v>
      </c>
      <c r="H185" s="114" t="s">
        <v>180</v>
      </c>
      <c r="I185" s="138">
        <v>106404.11</v>
      </c>
      <c r="J185" s="139">
        <v>100000.01</v>
      </c>
      <c r="K185" s="138">
        <v>100709.0111836725</v>
      </c>
      <c r="L185" s="139">
        <v>106404.11</v>
      </c>
      <c r="M185" s="129">
        <v>0.94647670267299999</v>
      </c>
      <c r="N185" s="140">
        <v>4.3181056565000002</v>
      </c>
      <c r="O185" s="113" t="s">
        <v>72</v>
      </c>
      <c r="P185" s="141">
        <v>0.24692682890000001</v>
      </c>
      <c r="Q185" s="116"/>
      <c r="R185" s="142"/>
    </row>
    <row r="186" spans="2:18" x14ac:dyDescent="0.25">
      <c r="B186" s="112" t="s">
        <v>69</v>
      </c>
      <c r="C186" s="113" t="s">
        <v>117</v>
      </c>
      <c r="D186" s="114" t="s">
        <v>70</v>
      </c>
      <c r="E186" s="113" t="s">
        <v>71</v>
      </c>
      <c r="F186" s="115">
        <v>44027.452627314815</v>
      </c>
      <c r="G186" s="115">
        <v>44578</v>
      </c>
      <c r="H186" s="114" t="s">
        <v>180</v>
      </c>
      <c r="I186" s="138">
        <v>106427.4</v>
      </c>
      <c r="J186" s="139">
        <v>100011.58</v>
      </c>
      <c r="K186" s="138">
        <v>100907.4799783886</v>
      </c>
      <c r="L186" s="139">
        <v>106427.4</v>
      </c>
      <c r="M186" s="129">
        <v>0.94813440879300004</v>
      </c>
      <c r="N186" s="140">
        <v>4.3180279519999996</v>
      </c>
      <c r="O186" s="113" t="s">
        <v>72</v>
      </c>
      <c r="P186" s="141">
        <v>0.24741345140000001</v>
      </c>
      <c r="Q186" s="116"/>
      <c r="R186" s="142"/>
    </row>
    <row r="187" spans="2:18" x14ac:dyDescent="0.25">
      <c r="B187" s="112" t="s">
        <v>69</v>
      </c>
      <c r="C187" s="113" t="s">
        <v>117</v>
      </c>
      <c r="D187" s="114" t="s">
        <v>70</v>
      </c>
      <c r="E187" s="113" t="s">
        <v>71</v>
      </c>
      <c r="F187" s="115">
        <v>44015.724780092591</v>
      </c>
      <c r="G187" s="115">
        <v>44385</v>
      </c>
      <c r="H187" s="114" t="s">
        <v>180</v>
      </c>
      <c r="I187" s="138">
        <v>103801.37</v>
      </c>
      <c r="J187" s="139">
        <v>100000.01</v>
      </c>
      <c r="K187" s="138">
        <v>100914.21898199939</v>
      </c>
      <c r="L187" s="139">
        <v>103801.37</v>
      </c>
      <c r="M187" s="129">
        <v>0.97218581009100002</v>
      </c>
      <c r="N187" s="140">
        <v>3.8028151567999999</v>
      </c>
      <c r="O187" s="113" t="s">
        <v>72</v>
      </c>
      <c r="P187" s="141">
        <v>0.24742997459999999</v>
      </c>
      <c r="Q187" s="116"/>
      <c r="R187" s="142"/>
    </row>
    <row r="188" spans="2:18" x14ac:dyDescent="0.25">
      <c r="B188" s="112" t="s">
        <v>69</v>
      </c>
      <c r="C188" s="113" t="s">
        <v>117</v>
      </c>
      <c r="D188" s="114" t="s">
        <v>70</v>
      </c>
      <c r="E188" s="113" t="s">
        <v>71</v>
      </c>
      <c r="F188" s="115">
        <v>44061.623055555552</v>
      </c>
      <c r="G188" s="115">
        <v>44610</v>
      </c>
      <c r="H188" s="114" t="s">
        <v>180</v>
      </c>
      <c r="I188" s="138">
        <v>106027.4</v>
      </c>
      <c r="J188" s="139">
        <v>100010.92</v>
      </c>
      <c r="K188" s="138">
        <v>100480.93858110131</v>
      </c>
      <c r="L188" s="139">
        <v>106027.4</v>
      </c>
      <c r="M188" s="129">
        <v>0.94768841432600004</v>
      </c>
      <c r="N188" s="140">
        <v>4.0603059370999999</v>
      </c>
      <c r="O188" s="113" t="s">
        <v>72</v>
      </c>
      <c r="P188" s="141">
        <v>0.24636762130000001</v>
      </c>
      <c r="Q188" s="116"/>
      <c r="R188" s="142"/>
    </row>
    <row r="189" spans="2:18" x14ac:dyDescent="0.25">
      <c r="B189" s="112" t="s">
        <v>69</v>
      </c>
      <c r="C189" s="113" t="s">
        <v>117</v>
      </c>
      <c r="D189" s="114" t="s">
        <v>70</v>
      </c>
      <c r="E189" s="113" t="s">
        <v>71</v>
      </c>
      <c r="F189" s="115">
        <v>44035.524247685185</v>
      </c>
      <c r="G189" s="115">
        <v>44586</v>
      </c>
      <c r="H189" s="114" t="s">
        <v>180</v>
      </c>
      <c r="I189" s="138">
        <v>106427.4</v>
      </c>
      <c r="J189" s="139">
        <v>100011.58</v>
      </c>
      <c r="K189" s="138">
        <v>100814.0270872024</v>
      </c>
      <c r="L189" s="139">
        <v>106427.4</v>
      </c>
      <c r="M189" s="129">
        <v>0.94725631827099999</v>
      </c>
      <c r="N189" s="140">
        <v>4.3180279519999996</v>
      </c>
      <c r="O189" s="113" t="s">
        <v>72</v>
      </c>
      <c r="P189" s="141">
        <v>0.24718431569999999</v>
      </c>
      <c r="Q189" s="116"/>
      <c r="R189" s="142"/>
    </row>
    <row r="190" spans="2:18" x14ac:dyDescent="0.25">
      <c r="B190" s="112" t="s">
        <v>69</v>
      </c>
      <c r="C190" s="113" t="s">
        <v>117</v>
      </c>
      <c r="D190" s="114" t="s">
        <v>70</v>
      </c>
      <c r="E190" s="113" t="s">
        <v>71</v>
      </c>
      <c r="F190" s="115">
        <v>44021.71570601852</v>
      </c>
      <c r="G190" s="115">
        <v>44571</v>
      </c>
      <c r="H190" s="114" t="s">
        <v>180</v>
      </c>
      <c r="I190" s="138">
        <v>106404.11</v>
      </c>
      <c r="J190" s="139">
        <v>100000.01</v>
      </c>
      <c r="K190" s="138">
        <v>100965.9525519451</v>
      </c>
      <c r="L190" s="139">
        <v>106404.11</v>
      </c>
      <c r="M190" s="129">
        <v>0.94889147188</v>
      </c>
      <c r="N190" s="140">
        <v>4.3181049767999999</v>
      </c>
      <c r="O190" s="113" t="s">
        <v>72</v>
      </c>
      <c r="P190" s="141">
        <v>0.24755681930000001</v>
      </c>
      <c r="Q190" s="116"/>
      <c r="R190" s="142"/>
    </row>
    <row r="191" spans="2:18" x14ac:dyDescent="0.25">
      <c r="B191" s="112" t="s">
        <v>69</v>
      </c>
      <c r="C191" s="113" t="s">
        <v>117</v>
      </c>
      <c r="D191" s="114" t="s">
        <v>70</v>
      </c>
      <c r="E191" s="113" t="s">
        <v>71</v>
      </c>
      <c r="F191" s="115">
        <v>44083.717164351852</v>
      </c>
      <c r="G191" s="115">
        <v>44445</v>
      </c>
      <c r="H191" s="114" t="s">
        <v>180</v>
      </c>
      <c r="I191" s="138">
        <v>103557.53</v>
      </c>
      <c r="J191" s="139">
        <v>100086.02</v>
      </c>
      <c r="K191" s="138">
        <v>100286.8693416941</v>
      </c>
      <c r="L191" s="139">
        <v>103557.53</v>
      </c>
      <c r="M191" s="129">
        <v>0.96841696921200004</v>
      </c>
      <c r="N191" s="140">
        <v>3.5458763061999998</v>
      </c>
      <c r="O191" s="113" t="s">
        <v>72</v>
      </c>
      <c r="P191" s="141">
        <v>0.245891786</v>
      </c>
      <c r="Q191" s="116"/>
      <c r="R191" s="142"/>
    </row>
    <row r="192" spans="2:18" x14ac:dyDescent="0.25">
      <c r="B192" s="112" t="s">
        <v>69</v>
      </c>
      <c r="C192" s="113" t="s">
        <v>117</v>
      </c>
      <c r="D192" s="114" t="s">
        <v>70</v>
      </c>
      <c r="E192" s="113" t="s">
        <v>71</v>
      </c>
      <c r="F192" s="115">
        <v>44015.723506944443</v>
      </c>
      <c r="G192" s="115">
        <v>44566</v>
      </c>
      <c r="H192" s="114" t="s">
        <v>180</v>
      </c>
      <c r="I192" s="138">
        <v>106415.75</v>
      </c>
      <c r="J192" s="139">
        <v>100000</v>
      </c>
      <c r="K192" s="138">
        <v>101036.130090544</v>
      </c>
      <c r="L192" s="139">
        <v>106415.75</v>
      </c>
      <c r="M192" s="129">
        <v>0.94944714565800004</v>
      </c>
      <c r="N192" s="140">
        <v>4.3180628943999997</v>
      </c>
      <c r="O192" s="113" t="s">
        <v>72</v>
      </c>
      <c r="P192" s="141">
        <v>0.2477288865</v>
      </c>
      <c r="Q192" s="116"/>
      <c r="R192" s="142"/>
    </row>
    <row r="193" spans="2:18" x14ac:dyDescent="0.25">
      <c r="B193" s="112" t="s">
        <v>69</v>
      </c>
      <c r="C193" s="113" t="s">
        <v>117</v>
      </c>
      <c r="D193" s="114" t="s">
        <v>70</v>
      </c>
      <c r="E193" s="113" t="s">
        <v>71</v>
      </c>
      <c r="F193" s="115">
        <v>44074.630104166667</v>
      </c>
      <c r="G193" s="115">
        <v>44624</v>
      </c>
      <c r="H193" s="114" t="s">
        <v>180</v>
      </c>
      <c r="I193" s="138">
        <v>106027.4</v>
      </c>
      <c r="J193" s="139">
        <v>100000.01</v>
      </c>
      <c r="K193" s="138">
        <v>100327.6621542676</v>
      </c>
      <c r="L193" s="139">
        <v>106027.4</v>
      </c>
      <c r="M193" s="129">
        <v>0.94624278398100004</v>
      </c>
      <c r="N193" s="140">
        <v>4.0603060466000001</v>
      </c>
      <c r="O193" s="113" t="s">
        <v>72</v>
      </c>
      <c r="P193" s="141">
        <v>0.2459918052</v>
      </c>
      <c r="Q193" s="116"/>
      <c r="R193" s="142"/>
    </row>
    <row r="194" spans="2:18" x14ac:dyDescent="0.25">
      <c r="B194" s="112" t="s">
        <v>69</v>
      </c>
      <c r="C194" s="113" t="s">
        <v>117</v>
      </c>
      <c r="D194" s="114" t="s">
        <v>70</v>
      </c>
      <c r="E194" s="113" t="s">
        <v>71</v>
      </c>
      <c r="F194" s="115">
        <v>44057.654791666668</v>
      </c>
      <c r="G194" s="115">
        <v>44607</v>
      </c>
      <c r="H194" s="114" t="s">
        <v>180</v>
      </c>
      <c r="I194" s="138">
        <v>106027.4</v>
      </c>
      <c r="J194" s="139">
        <v>100000.01</v>
      </c>
      <c r="K194" s="138">
        <v>100513.8139511662</v>
      </c>
      <c r="L194" s="139">
        <v>106027.4</v>
      </c>
      <c r="M194" s="129">
        <v>0.94799847917799995</v>
      </c>
      <c r="N194" s="140">
        <v>4.0603059370999999</v>
      </c>
      <c r="O194" s="113" t="s">
        <v>72</v>
      </c>
      <c r="P194" s="141">
        <v>0.24644822790000001</v>
      </c>
      <c r="Q194" s="116"/>
      <c r="R194" s="142"/>
    </row>
    <row r="195" spans="2:18" x14ac:dyDescent="0.25">
      <c r="B195" s="112" t="s">
        <v>69</v>
      </c>
      <c r="C195" s="113" t="s">
        <v>117</v>
      </c>
      <c r="D195" s="114" t="s">
        <v>70</v>
      </c>
      <c r="E195" s="113" t="s">
        <v>71</v>
      </c>
      <c r="F195" s="115">
        <v>44027.452928240738</v>
      </c>
      <c r="G195" s="115">
        <v>44578</v>
      </c>
      <c r="H195" s="114" t="s">
        <v>180</v>
      </c>
      <c r="I195" s="138">
        <v>106427.4</v>
      </c>
      <c r="J195" s="139">
        <v>100011.58</v>
      </c>
      <c r="K195" s="138">
        <v>100907.4799783886</v>
      </c>
      <c r="L195" s="139">
        <v>106427.4</v>
      </c>
      <c r="M195" s="129">
        <v>0.94813440879300004</v>
      </c>
      <c r="N195" s="140">
        <v>4.3180279519999996</v>
      </c>
      <c r="O195" s="113" t="s">
        <v>72</v>
      </c>
      <c r="P195" s="141">
        <v>0.24741345140000001</v>
      </c>
      <c r="Q195" s="116"/>
      <c r="R195" s="142"/>
    </row>
    <row r="196" spans="2:18" x14ac:dyDescent="0.25">
      <c r="B196" s="112" t="s">
        <v>69</v>
      </c>
      <c r="C196" s="113" t="s">
        <v>117</v>
      </c>
      <c r="D196" s="114" t="s">
        <v>70</v>
      </c>
      <c r="E196" s="113" t="s">
        <v>71</v>
      </c>
      <c r="F196" s="115">
        <v>44015.725115740737</v>
      </c>
      <c r="G196" s="115">
        <v>44385</v>
      </c>
      <c r="H196" s="114" t="s">
        <v>180</v>
      </c>
      <c r="I196" s="138">
        <v>103801.37</v>
      </c>
      <c r="J196" s="139">
        <v>100000.01</v>
      </c>
      <c r="K196" s="138">
        <v>100914.21898199939</v>
      </c>
      <c r="L196" s="139">
        <v>103801.37</v>
      </c>
      <c r="M196" s="129">
        <v>0.97218581009100002</v>
      </c>
      <c r="N196" s="140">
        <v>3.8028151567999999</v>
      </c>
      <c r="O196" s="113" t="s">
        <v>72</v>
      </c>
      <c r="P196" s="141">
        <v>0.24742997459999999</v>
      </c>
      <c r="Q196" s="116"/>
      <c r="R196" s="142"/>
    </row>
    <row r="197" spans="2:18" x14ac:dyDescent="0.25">
      <c r="B197" s="112" t="s">
        <v>69</v>
      </c>
      <c r="C197" s="113" t="s">
        <v>117</v>
      </c>
      <c r="D197" s="114" t="s">
        <v>70</v>
      </c>
      <c r="E197" s="113" t="s">
        <v>71</v>
      </c>
      <c r="F197" s="115">
        <v>43964.665520833332</v>
      </c>
      <c r="G197" s="115">
        <v>44334</v>
      </c>
      <c r="H197" s="114" t="s">
        <v>180</v>
      </c>
      <c r="I197" s="138">
        <v>104815.07</v>
      </c>
      <c r="J197" s="139">
        <v>100000</v>
      </c>
      <c r="K197" s="138">
        <v>100609.8855893072</v>
      </c>
      <c r="L197" s="139">
        <v>104815.07</v>
      </c>
      <c r="M197" s="129">
        <v>0.95987996372399997</v>
      </c>
      <c r="N197" s="140">
        <v>4.8348784764000001</v>
      </c>
      <c r="O197" s="113" t="s">
        <v>72</v>
      </c>
      <c r="P197" s="141">
        <v>0.24668378439999999</v>
      </c>
      <c r="Q197" s="116"/>
      <c r="R197" s="142"/>
    </row>
    <row r="198" spans="2:18" x14ac:dyDescent="0.25">
      <c r="B198" s="112" t="s">
        <v>69</v>
      </c>
      <c r="C198" s="113" t="s">
        <v>117</v>
      </c>
      <c r="D198" s="114" t="s">
        <v>70</v>
      </c>
      <c r="E198" s="113" t="s">
        <v>71</v>
      </c>
      <c r="F198" s="115">
        <v>44061.623460648145</v>
      </c>
      <c r="G198" s="115">
        <v>44610</v>
      </c>
      <c r="H198" s="114" t="s">
        <v>180</v>
      </c>
      <c r="I198" s="138">
        <v>106027.4</v>
      </c>
      <c r="J198" s="139">
        <v>100010.92</v>
      </c>
      <c r="K198" s="138">
        <v>100480.93858110131</v>
      </c>
      <c r="L198" s="139">
        <v>106027.4</v>
      </c>
      <c r="M198" s="129">
        <v>0.94768841432600004</v>
      </c>
      <c r="N198" s="140">
        <v>4.0603059370999999</v>
      </c>
      <c r="O198" s="113" t="s">
        <v>72</v>
      </c>
      <c r="P198" s="141">
        <v>0.24636762130000001</v>
      </c>
      <c r="Q198" s="116"/>
      <c r="R198" s="142"/>
    </row>
    <row r="199" spans="2:18" x14ac:dyDescent="0.25">
      <c r="B199" s="112" t="s">
        <v>69</v>
      </c>
      <c r="C199" s="113" t="s">
        <v>117</v>
      </c>
      <c r="D199" s="114" t="s">
        <v>70</v>
      </c>
      <c r="E199" s="113" t="s">
        <v>71</v>
      </c>
      <c r="F199" s="115">
        <v>44035.524594907409</v>
      </c>
      <c r="G199" s="115">
        <v>44586</v>
      </c>
      <c r="H199" s="114" t="s">
        <v>180</v>
      </c>
      <c r="I199" s="138">
        <v>106427.4</v>
      </c>
      <c r="J199" s="139">
        <v>100011.58</v>
      </c>
      <c r="K199" s="138">
        <v>100814.0270872024</v>
      </c>
      <c r="L199" s="139">
        <v>106427.4</v>
      </c>
      <c r="M199" s="129">
        <v>0.94725631827099999</v>
      </c>
      <c r="N199" s="140">
        <v>4.3180279519999996</v>
      </c>
      <c r="O199" s="113" t="s">
        <v>72</v>
      </c>
      <c r="P199" s="141">
        <v>0.24718431569999999</v>
      </c>
      <c r="Q199" s="116"/>
      <c r="R199" s="142"/>
    </row>
    <row r="200" spans="2:18" x14ac:dyDescent="0.25">
      <c r="B200" s="112" t="s">
        <v>69</v>
      </c>
      <c r="C200" s="113" t="s">
        <v>117</v>
      </c>
      <c r="D200" s="114" t="s">
        <v>70</v>
      </c>
      <c r="E200" s="113" t="s">
        <v>71</v>
      </c>
      <c r="F200" s="115">
        <v>44021.716064814813</v>
      </c>
      <c r="G200" s="115">
        <v>44571</v>
      </c>
      <c r="H200" s="114" t="s">
        <v>180</v>
      </c>
      <c r="I200" s="138">
        <v>106404.11</v>
      </c>
      <c r="J200" s="139">
        <v>100000.01</v>
      </c>
      <c r="K200" s="138">
        <v>100965.9525519451</v>
      </c>
      <c r="L200" s="139">
        <v>106404.11</v>
      </c>
      <c r="M200" s="129">
        <v>0.94889147188</v>
      </c>
      <c r="N200" s="140">
        <v>4.3181049767999999</v>
      </c>
      <c r="O200" s="113" t="s">
        <v>72</v>
      </c>
      <c r="P200" s="141">
        <v>0.24755681930000001</v>
      </c>
      <c r="Q200" s="116"/>
      <c r="R200" s="142"/>
    </row>
    <row r="201" spans="2:18" x14ac:dyDescent="0.25">
      <c r="B201" s="112" t="s">
        <v>69</v>
      </c>
      <c r="C201" s="113" t="s">
        <v>117</v>
      </c>
      <c r="D201" s="114" t="s">
        <v>70</v>
      </c>
      <c r="E201" s="113" t="s">
        <v>71</v>
      </c>
      <c r="F201" s="115">
        <v>44015.72378472222</v>
      </c>
      <c r="G201" s="115">
        <v>44566</v>
      </c>
      <c r="H201" s="114" t="s">
        <v>180</v>
      </c>
      <c r="I201" s="138">
        <v>106415.75</v>
      </c>
      <c r="J201" s="139">
        <v>100000</v>
      </c>
      <c r="K201" s="138">
        <v>101036.130090544</v>
      </c>
      <c r="L201" s="139">
        <v>106415.75</v>
      </c>
      <c r="M201" s="129">
        <v>0.94944714565800004</v>
      </c>
      <c r="N201" s="140">
        <v>4.3180628943999997</v>
      </c>
      <c r="O201" s="113" t="s">
        <v>72</v>
      </c>
      <c r="P201" s="141">
        <v>0.2477288865</v>
      </c>
      <c r="Q201" s="116"/>
      <c r="R201" s="142"/>
    </row>
    <row r="202" spans="2:18" x14ac:dyDescent="0.25">
      <c r="B202" s="112" t="s">
        <v>69</v>
      </c>
      <c r="C202" s="113" t="s">
        <v>117</v>
      </c>
      <c r="D202" s="114" t="s">
        <v>70</v>
      </c>
      <c r="E202" s="113" t="s">
        <v>71</v>
      </c>
      <c r="F202" s="115">
        <v>44083.716493055559</v>
      </c>
      <c r="G202" s="115">
        <v>44445</v>
      </c>
      <c r="H202" s="114" t="s">
        <v>180</v>
      </c>
      <c r="I202" s="138">
        <v>103557.53</v>
      </c>
      <c r="J202" s="139">
        <v>100086.02</v>
      </c>
      <c r="K202" s="138">
        <v>100286.8693416941</v>
      </c>
      <c r="L202" s="139">
        <v>103557.53</v>
      </c>
      <c r="M202" s="129">
        <v>0.96841696921200004</v>
      </c>
      <c r="N202" s="140">
        <v>3.5458763061999998</v>
      </c>
      <c r="O202" s="113" t="s">
        <v>72</v>
      </c>
      <c r="P202" s="141">
        <v>0.245891786</v>
      </c>
      <c r="Q202" s="116"/>
      <c r="R202" s="142"/>
    </row>
    <row r="203" spans="2:18" x14ac:dyDescent="0.25">
      <c r="B203" s="118" t="s">
        <v>118</v>
      </c>
      <c r="C203" s="119"/>
      <c r="D203" s="119"/>
      <c r="E203" s="119"/>
      <c r="F203" s="119"/>
      <c r="G203" s="119"/>
      <c r="H203" s="114"/>
      <c r="I203" s="143">
        <v>3109855.5299999989</v>
      </c>
      <c r="J203" s="144">
        <v>2942057.9599999995</v>
      </c>
      <c r="K203" s="143">
        <v>2962166.7834531805</v>
      </c>
      <c r="L203" s="144">
        <v>3109855.5299999989</v>
      </c>
      <c r="M203" s="116"/>
      <c r="N203" s="145"/>
      <c r="O203" s="116"/>
      <c r="P203" s="146">
        <v>7.2628898032999993</v>
      </c>
      <c r="Q203" s="119"/>
      <c r="R203" s="147"/>
    </row>
    <row r="204" spans="2:18" x14ac:dyDescent="0.25">
      <c r="B204" s="112" t="s">
        <v>69</v>
      </c>
      <c r="C204" s="113" t="s">
        <v>204</v>
      </c>
      <c r="D204" s="114" t="s">
        <v>70</v>
      </c>
      <c r="E204" s="113" t="s">
        <v>71</v>
      </c>
      <c r="F204" s="115">
        <v>44021.636458333334</v>
      </c>
      <c r="G204" s="115">
        <v>44571</v>
      </c>
      <c r="H204" s="114" t="s">
        <v>180</v>
      </c>
      <c r="I204" s="138">
        <v>106793.15</v>
      </c>
      <c r="J204" s="139">
        <v>100012.19</v>
      </c>
      <c r="K204" s="138">
        <v>101029.3243725202</v>
      </c>
      <c r="L204" s="139">
        <v>106793.15</v>
      </c>
      <c r="M204" s="129">
        <v>0.94602813357000004</v>
      </c>
      <c r="N204" s="140">
        <v>4.5502938394000001</v>
      </c>
      <c r="O204" s="113" t="s">
        <v>72</v>
      </c>
      <c r="P204" s="141">
        <v>0.2477121997</v>
      </c>
      <c r="Q204" s="116"/>
      <c r="R204" s="142"/>
    </row>
    <row r="205" spans="2:18" x14ac:dyDescent="0.25">
      <c r="B205" s="112" t="s">
        <v>69</v>
      </c>
      <c r="C205" s="113" t="s">
        <v>204</v>
      </c>
      <c r="D205" s="114" t="s">
        <v>70</v>
      </c>
      <c r="E205" s="113" t="s">
        <v>71</v>
      </c>
      <c r="F205" s="115">
        <v>43742.622569444444</v>
      </c>
      <c r="G205" s="115">
        <v>44180</v>
      </c>
      <c r="H205" s="114" t="s">
        <v>180</v>
      </c>
      <c r="I205" s="138">
        <v>9755.75</v>
      </c>
      <c r="J205" s="139">
        <v>9216.33</v>
      </c>
      <c r="K205" s="138">
        <v>9218.7897519065009</v>
      </c>
      <c r="L205" s="139">
        <v>9755.75</v>
      </c>
      <c r="M205" s="129">
        <v>0.94495961375699999</v>
      </c>
      <c r="N205" s="140">
        <v>5.0625386124</v>
      </c>
      <c r="O205" s="113" t="s">
        <v>72</v>
      </c>
      <c r="P205" s="141">
        <v>2.26034045E-2</v>
      </c>
      <c r="Q205" s="116"/>
      <c r="R205" s="142"/>
    </row>
    <row r="206" spans="2:18" x14ac:dyDescent="0.25">
      <c r="B206" s="112" t="s">
        <v>69</v>
      </c>
      <c r="C206" s="113" t="s">
        <v>204</v>
      </c>
      <c r="D206" s="114" t="s">
        <v>70</v>
      </c>
      <c r="E206" s="113" t="s">
        <v>71</v>
      </c>
      <c r="F206" s="115">
        <v>44098.658125000002</v>
      </c>
      <c r="G206" s="115">
        <v>44648</v>
      </c>
      <c r="H206" s="114" t="s">
        <v>180</v>
      </c>
      <c r="I206" s="138">
        <v>105726.03</v>
      </c>
      <c r="J206" s="139">
        <v>100000</v>
      </c>
      <c r="K206" s="138">
        <v>100061.896177291</v>
      </c>
      <c r="L206" s="139">
        <v>105726.03</v>
      </c>
      <c r="M206" s="129">
        <v>0.94642630747900003</v>
      </c>
      <c r="N206" s="140">
        <v>3.8359285112000001</v>
      </c>
      <c r="O206" s="113" t="s">
        <v>72</v>
      </c>
      <c r="P206" s="141">
        <v>0.2453401778</v>
      </c>
      <c r="Q206" s="116"/>
      <c r="R206" s="142"/>
    </row>
    <row r="207" spans="2:18" x14ac:dyDescent="0.25">
      <c r="B207" s="112" t="s">
        <v>69</v>
      </c>
      <c r="C207" s="113" t="s">
        <v>204</v>
      </c>
      <c r="D207" s="114" t="s">
        <v>70</v>
      </c>
      <c r="E207" s="113" t="s">
        <v>71</v>
      </c>
      <c r="F207" s="115">
        <v>44078.539664351854</v>
      </c>
      <c r="G207" s="115">
        <v>44179</v>
      </c>
      <c r="H207" s="114" t="s">
        <v>180</v>
      </c>
      <c r="I207" s="138">
        <v>305395.90000000002</v>
      </c>
      <c r="J207" s="139">
        <v>302756.94</v>
      </c>
      <c r="K207" s="138">
        <v>303434.08848888939</v>
      </c>
      <c r="L207" s="139">
        <v>305395.90000000002</v>
      </c>
      <c r="M207" s="129">
        <v>0.99357616945399996</v>
      </c>
      <c r="N207" s="140">
        <v>3.1860503673</v>
      </c>
      <c r="O207" s="113" t="s">
        <v>72</v>
      </c>
      <c r="P207" s="141">
        <v>0.74398523390000004</v>
      </c>
      <c r="Q207" s="116"/>
      <c r="R207" s="142"/>
    </row>
    <row r="208" spans="2:18" x14ac:dyDescent="0.25">
      <c r="B208" s="112" t="s">
        <v>69</v>
      </c>
      <c r="C208" s="113" t="s">
        <v>204</v>
      </c>
      <c r="D208" s="114" t="s">
        <v>70</v>
      </c>
      <c r="E208" s="113" t="s">
        <v>71</v>
      </c>
      <c r="F208" s="115">
        <v>44034.614652777775</v>
      </c>
      <c r="G208" s="115">
        <v>44585</v>
      </c>
      <c r="H208" s="114" t="s">
        <v>180</v>
      </c>
      <c r="I208" s="138">
        <v>106566.71</v>
      </c>
      <c r="J208" s="139">
        <v>100000</v>
      </c>
      <c r="K208" s="138">
        <v>100828.6604581437</v>
      </c>
      <c r="L208" s="139">
        <v>106566.71</v>
      </c>
      <c r="M208" s="129">
        <v>0.94615532804000002</v>
      </c>
      <c r="N208" s="140">
        <v>4.3969942916000004</v>
      </c>
      <c r="O208" s="113" t="s">
        <v>72</v>
      </c>
      <c r="P208" s="141">
        <v>0.247220195</v>
      </c>
      <c r="Q208" s="116"/>
      <c r="R208" s="142"/>
    </row>
    <row r="209" spans="2:18" x14ac:dyDescent="0.25">
      <c r="B209" s="112" t="s">
        <v>69</v>
      </c>
      <c r="C209" s="113" t="s">
        <v>204</v>
      </c>
      <c r="D209" s="114" t="s">
        <v>70</v>
      </c>
      <c r="E209" s="113" t="s">
        <v>71</v>
      </c>
      <c r="F209" s="115">
        <v>43971.644652777781</v>
      </c>
      <c r="G209" s="115">
        <v>44361</v>
      </c>
      <c r="H209" s="114" t="s">
        <v>180</v>
      </c>
      <c r="I209" s="138">
        <v>585109.6</v>
      </c>
      <c r="J209" s="139">
        <v>555714.87</v>
      </c>
      <c r="K209" s="138">
        <v>552169.21503039636</v>
      </c>
      <c r="L209" s="139">
        <v>585109.6</v>
      </c>
      <c r="M209" s="129">
        <v>0.94370219704199998</v>
      </c>
      <c r="N209" s="140">
        <v>5.0945332670000001</v>
      </c>
      <c r="O209" s="113" t="s">
        <v>72</v>
      </c>
      <c r="P209" s="141">
        <v>1.3538549496000001</v>
      </c>
      <c r="Q209" s="116"/>
      <c r="R209" s="142"/>
    </row>
    <row r="210" spans="2:18" x14ac:dyDescent="0.25">
      <c r="B210" s="112" t="s">
        <v>69</v>
      </c>
      <c r="C210" s="113" t="s">
        <v>204</v>
      </c>
      <c r="D210" s="114" t="s">
        <v>70</v>
      </c>
      <c r="E210" s="113" t="s">
        <v>71</v>
      </c>
      <c r="F210" s="115">
        <v>43742.619525462964</v>
      </c>
      <c r="G210" s="115">
        <v>44179</v>
      </c>
      <c r="H210" s="114" t="s">
        <v>180</v>
      </c>
      <c r="I210" s="138">
        <v>9680.5499999999993</v>
      </c>
      <c r="J210" s="139">
        <v>9141.06</v>
      </c>
      <c r="K210" s="138">
        <v>9143.4622869978994</v>
      </c>
      <c r="L210" s="139">
        <v>9680.5499999999993</v>
      </c>
      <c r="M210" s="129">
        <v>0.94451888446400001</v>
      </c>
      <c r="N210" s="140">
        <v>5.0625386124</v>
      </c>
      <c r="O210" s="113" t="s">
        <v>72</v>
      </c>
      <c r="P210" s="141">
        <v>2.2418710299999998E-2</v>
      </c>
      <c r="Q210" s="116"/>
      <c r="R210" s="142"/>
    </row>
    <row r="211" spans="2:18" x14ac:dyDescent="0.25">
      <c r="B211" s="112" t="s">
        <v>69</v>
      </c>
      <c r="C211" s="113" t="s">
        <v>204</v>
      </c>
      <c r="D211" s="114" t="s">
        <v>70</v>
      </c>
      <c r="E211" s="113" t="s">
        <v>71</v>
      </c>
      <c r="F211" s="115">
        <v>44098.659502314818</v>
      </c>
      <c r="G211" s="115">
        <v>44648</v>
      </c>
      <c r="H211" s="114" t="s">
        <v>180</v>
      </c>
      <c r="I211" s="138">
        <v>105726.03</v>
      </c>
      <c r="J211" s="139">
        <v>100000</v>
      </c>
      <c r="K211" s="138">
        <v>100061.896177291</v>
      </c>
      <c r="L211" s="139">
        <v>105726.03</v>
      </c>
      <c r="M211" s="129">
        <v>0.94642630747900003</v>
      </c>
      <c r="N211" s="140">
        <v>3.8359285112000001</v>
      </c>
      <c r="O211" s="113" t="s">
        <v>72</v>
      </c>
      <c r="P211" s="141">
        <v>0.2453401778</v>
      </c>
      <c r="Q211" s="116"/>
      <c r="R211" s="142"/>
    </row>
    <row r="212" spans="2:18" x14ac:dyDescent="0.25">
      <c r="B212" s="112" t="s">
        <v>69</v>
      </c>
      <c r="C212" s="113" t="s">
        <v>204</v>
      </c>
      <c r="D212" s="114" t="s">
        <v>70</v>
      </c>
      <c r="E212" s="113" t="s">
        <v>71</v>
      </c>
      <c r="F212" s="115">
        <v>44078.644328703704</v>
      </c>
      <c r="G212" s="115">
        <v>44798</v>
      </c>
      <c r="H212" s="114" t="s">
        <v>180</v>
      </c>
      <c r="I212" s="138">
        <v>107693.15</v>
      </c>
      <c r="J212" s="139">
        <v>100000.01</v>
      </c>
      <c r="K212" s="138">
        <v>100275.5482901246</v>
      </c>
      <c r="L212" s="139">
        <v>107693.15</v>
      </c>
      <c r="M212" s="129">
        <v>0.93112280855499996</v>
      </c>
      <c r="N212" s="140">
        <v>3.9385487025999999</v>
      </c>
      <c r="O212" s="113" t="s">
        <v>72</v>
      </c>
      <c r="P212" s="141">
        <v>0.24586402809999999</v>
      </c>
      <c r="Q212" s="116"/>
      <c r="R212" s="142"/>
    </row>
    <row r="213" spans="2:18" x14ac:dyDescent="0.25">
      <c r="B213" s="112" t="s">
        <v>69</v>
      </c>
      <c r="C213" s="113" t="s">
        <v>204</v>
      </c>
      <c r="D213" s="114" t="s">
        <v>70</v>
      </c>
      <c r="E213" s="113" t="s">
        <v>71</v>
      </c>
      <c r="F213" s="115">
        <v>44035.710949074077</v>
      </c>
      <c r="G213" s="115">
        <v>44585</v>
      </c>
      <c r="H213" s="114" t="s">
        <v>180</v>
      </c>
      <c r="I213" s="138">
        <v>106554.79</v>
      </c>
      <c r="J213" s="139">
        <v>100000</v>
      </c>
      <c r="K213" s="138">
        <v>100816.78987049589</v>
      </c>
      <c r="L213" s="139">
        <v>106554.79</v>
      </c>
      <c r="M213" s="129">
        <v>0.94614976830700004</v>
      </c>
      <c r="N213" s="140">
        <v>4.3970783003999996</v>
      </c>
      <c r="O213" s="113" t="s">
        <v>72</v>
      </c>
      <c r="P213" s="141">
        <v>0.24719108970000001</v>
      </c>
      <c r="Q213" s="116"/>
      <c r="R213" s="142"/>
    </row>
    <row r="214" spans="2:18" x14ac:dyDescent="0.25">
      <c r="B214" s="112" t="s">
        <v>69</v>
      </c>
      <c r="C214" s="113" t="s">
        <v>204</v>
      </c>
      <c r="D214" s="114" t="s">
        <v>70</v>
      </c>
      <c r="E214" s="113" t="s">
        <v>71</v>
      </c>
      <c r="F214" s="115">
        <v>44021.637106481481</v>
      </c>
      <c r="G214" s="115">
        <v>44571</v>
      </c>
      <c r="H214" s="114" t="s">
        <v>180</v>
      </c>
      <c r="I214" s="138">
        <v>106793.15</v>
      </c>
      <c r="J214" s="139">
        <v>100012.19</v>
      </c>
      <c r="K214" s="138">
        <v>101029.3243725202</v>
      </c>
      <c r="L214" s="139">
        <v>106793.15</v>
      </c>
      <c r="M214" s="129">
        <v>0.94602813357000004</v>
      </c>
      <c r="N214" s="140">
        <v>4.5502938394000001</v>
      </c>
      <c r="O214" s="113" t="s">
        <v>72</v>
      </c>
      <c r="P214" s="141">
        <v>0.2477121997</v>
      </c>
      <c r="Q214" s="116"/>
      <c r="R214" s="142"/>
    </row>
    <row r="215" spans="2:18" x14ac:dyDescent="0.25">
      <c r="B215" s="112" t="s">
        <v>69</v>
      </c>
      <c r="C215" s="113" t="s">
        <v>204</v>
      </c>
      <c r="D215" s="114" t="s">
        <v>70</v>
      </c>
      <c r="E215" s="113" t="s">
        <v>71</v>
      </c>
      <c r="F215" s="115">
        <v>43761.669861111113</v>
      </c>
      <c r="G215" s="115">
        <v>44312</v>
      </c>
      <c r="H215" s="114" t="s">
        <v>180</v>
      </c>
      <c r="I215" s="138">
        <v>107170.55</v>
      </c>
      <c r="J215" s="139">
        <v>100000</v>
      </c>
      <c r="K215" s="138">
        <v>100935.3986191672</v>
      </c>
      <c r="L215" s="139">
        <v>107170.55</v>
      </c>
      <c r="M215" s="129">
        <v>0.94182029129400002</v>
      </c>
      <c r="N215" s="140">
        <v>4.8350444278999998</v>
      </c>
      <c r="O215" s="113" t="s">
        <v>72</v>
      </c>
      <c r="P215" s="141">
        <v>0.2474819046</v>
      </c>
      <c r="Q215" s="116"/>
      <c r="R215" s="142"/>
    </row>
    <row r="216" spans="2:18" x14ac:dyDescent="0.25">
      <c r="B216" s="112" t="s">
        <v>69</v>
      </c>
      <c r="C216" s="113" t="s">
        <v>204</v>
      </c>
      <c r="D216" s="114" t="s">
        <v>70</v>
      </c>
      <c r="E216" s="113" t="s">
        <v>71</v>
      </c>
      <c r="F216" s="115">
        <v>44098.658402777779</v>
      </c>
      <c r="G216" s="115">
        <v>44648</v>
      </c>
      <c r="H216" s="114" t="s">
        <v>180</v>
      </c>
      <c r="I216" s="138">
        <v>105726.03</v>
      </c>
      <c r="J216" s="139">
        <v>100000</v>
      </c>
      <c r="K216" s="138">
        <v>100061.896177291</v>
      </c>
      <c r="L216" s="139">
        <v>105726.03</v>
      </c>
      <c r="M216" s="129">
        <v>0.94642630747900003</v>
      </c>
      <c r="N216" s="140">
        <v>3.8359285112000001</v>
      </c>
      <c r="O216" s="113" t="s">
        <v>72</v>
      </c>
      <c r="P216" s="141">
        <v>0.2453401778</v>
      </c>
      <c r="Q216" s="116"/>
      <c r="R216" s="142"/>
    </row>
    <row r="217" spans="2:18" x14ac:dyDescent="0.25">
      <c r="B217" s="112" t="s">
        <v>69</v>
      </c>
      <c r="C217" s="113" t="s">
        <v>204</v>
      </c>
      <c r="D217" s="114" t="s">
        <v>70</v>
      </c>
      <c r="E217" s="113" t="s">
        <v>71</v>
      </c>
      <c r="F217" s="115">
        <v>44078.540393518517</v>
      </c>
      <c r="G217" s="115">
        <v>44179</v>
      </c>
      <c r="H217" s="114" t="s">
        <v>180</v>
      </c>
      <c r="I217" s="138">
        <v>305395.90000000002</v>
      </c>
      <c r="J217" s="139">
        <v>302756.94</v>
      </c>
      <c r="K217" s="138">
        <v>303434.08848888939</v>
      </c>
      <c r="L217" s="139">
        <v>305395.90000000002</v>
      </c>
      <c r="M217" s="129">
        <v>0.99357616945399996</v>
      </c>
      <c r="N217" s="140">
        <v>3.1860503673</v>
      </c>
      <c r="O217" s="113" t="s">
        <v>72</v>
      </c>
      <c r="P217" s="141">
        <v>0.74398523390000004</v>
      </c>
      <c r="Q217" s="116"/>
      <c r="R217" s="142"/>
    </row>
    <row r="218" spans="2:18" x14ac:dyDescent="0.25">
      <c r="B218" s="112" t="s">
        <v>69</v>
      </c>
      <c r="C218" s="113" t="s">
        <v>204</v>
      </c>
      <c r="D218" s="114" t="s">
        <v>70</v>
      </c>
      <c r="E218" s="113" t="s">
        <v>71</v>
      </c>
      <c r="F218" s="115">
        <v>44034.616053240738</v>
      </c>
      <c r="G218" s="115">
        <v>44585</v>
      </c>
      <c r="H218" s="114" t="s">
        <v>180</v>
      </c>
      <c r="I218" s="138">
        <v>106566.71</v>
      </c>
      <c r="J218" s="139">
        <v>100000</v>
      </c>
      <c r="K218" s="138">
        <v>100828.6604581437</v>
      </c>
      <c r="L218" s="139">
        <v>106566.71</v>
      </c>
      <c r="M218" s="129">
        <v>0.94615532804000002</v>
      </c>
      <c r="N218" s="140">
        <v>4.3969942916000004</v>
      </c>
      <c r="O218" s="113" t="s">
        <v>72</v>
      </c>
      <c r="P218" s="141">
        <v>0.247220195</v>
      </c>
      <c r="Q218" s="116"/>
      <c r="R218" s="142"/>
    </row>
    <row r="219" spans="2:18" x14ac:dyDescent="0.25">
      <c r="B219" s="112" t="s">
        <v>69</v>
      </c>
      <c r="C219" s="113" t="s">
        <v>204</v>
      </c>
      <c r="D219" s="114" t="s">
        <v>70</v>
      </c>
      <c r="E219" s="113" t="s">
        <v>71</v>
      </c>
      <c r="F219" s="115">
        <v>44013.578148148146</v>
      </c>
      <c r="G219" s="115">
        <v>44564</v>
      </c>
      <c r="H219" s="114" t="s">
        <v>180</v>
      </c>
      <c r="I219" s="138">
        <v>106793.15</v>
      </c>
      <c r="J219" s="139">
        <v>100000</v>
      </c>
      <c r="K219" s="138">
        <v>100012.1243937784</v>
      </c>
      <c r="L219" s="139">
        <v>106793.15</v>
      </c>
      <c r="M219" s="129">
        <v>0.93650317828200003</v>
      </c>
      <c r="N219" s="140">
        <v>4.5763005907999998</v>
      </c>
      <c r="O219" s="113" t="s">
        <v>72</v>
      </c>
      <c r="P219" s="141">
        <v>0.24521814319999999</v>
      </c>
      <c r="Q219" s="116"/>
      <c r="R219" s="142"/>
    </row>
    <row r="220" spans="2:18" x14ac:dyDescent="0.25">
      <c r="B220" s="112" t="s">
        <v>69</v>
      </c>
      <c r="C220" s="113" t="s">
        <v>204</v>
      </c>
      <c r="D220" s="114" t="s">
        <v>70</v>
      </c>
      <c r="E220" s="113" t="s">
        <v>71</v>
      </c>
      <c r="F220" s="115">
        <v>43742.620983796296</v>
      </c>
      <c r="G220" s="115">
        <v>44179</v>
      </c>
      <c r="H220" s="114" t="s">
        <v>180</v>
      </c>
      <c r="I220" s="138">
        <v>9680.5499999999993</v>
      </c>
      <c r="J220" s="139">
        <v>9141.06</v>
      </c>
      <c r="K220" s="138">
        <v>9143.4622869978994</v>
      </c>
      <c r="L220" s="139">
        <v>9680.5499999999993</v>
      </c>
      <c r="M220" s="129">
        <v>0.94451888446400001</v>
      </c>
      <c r="N220" s="140">
        <v>5.0625386124</v>
      </c>
      <c r="O220" s="113" t="s">
        <v>72</v>
      </c>
      <c r="P220" s="141">
        <v>2.2418710299999998E-2</v>
      </c>
      <c r="Q220" s="116"/>
      <c r="R220" s="142"/>
    </row>
    <row r="221" spans="2:18" x14ac:dyDescent="0.25">
      <c r="B221" s="112" t="s">
        <v>69</v>
      </c>
      <c r="C221" s="113" t="s">
        <v>204</v>
      </c>
      <c r="D221" s="114" t="s">
        <v>70</v>
      </c>
      <c r="E221" s="113" t="s">
        <v>71</v>
      </c>
      <c r="F221" s="115">
        <v>44078.644606481481</v>
      </c>
      <c r="G221" s="115">
        <v>44798</v>
      </c>
      <c r="H221" s="114" t="s">
        <v>180</v>
      </c>
      <c r="I221" s="138">
        <v>107693.15</v>
      </c>
      <c r="J221" s="139">
        <v>100000.01</v>
      </c>
      <c r="K221" s="138">
        <v>100275.5482901246</v>
      </c>
      <c r="L221" s="139">
        <v>107693.15</v>
      </c>
      <c r="M221" s="129">
        <v>0.93112280855499996</v>
      </c>
      <c r="N221" s="140">
        <v>3.9385487025999999</v>
      </c>
      <c r="O221" s="113" t="s">
        <v>72</v>
      </c>
      <c r="P221" s="141">
        <v>0.24586402809999999</v>
      </c>
      <c r="Q221" s="116"/>
      <c r="R221" s="142"/>
    </row>
    <row r="222" spans="2:18" x14ac:dyDescent="0.25">
      <c r="B222" s="112" t="s">
        <v>69</v>
      </c>
      <c r="C222" s="113" t="s">
        <v>204</v>
      </c>
      <c r="D222" s="114" t="s">
        <v>70</v>
      </c>
      <c r="E222" s="113" t="s">
        <v>71</v>
      </c>
      <c r="F222" s="115">
        <v>44043.615717592591</v>
      </c>
      <c r="G222" s="115">
        <v>44593</v>
      </c>
      <c r="H222" s="114" t="s">
        <v>180</v>
      </c>
      <c r="I222" s="138">
        <v>106554.79</v>
      </c>
      <c r="J222" s="139">
        <v>100000</v>
      </c>
      <c r="K222" s="138">
        <v>100721.74772317101</v>
      </c>
      <c r="L222" s="139">
        <v>106554.79</v>
      </c>
      <c r="M222" s="129">
        <v>0.945257812654</v>
      </c>
      <c r="N222" s="140">
        <v>4.3970718011000001</v>
      </c>
      <c r="O222" s="113" t="s">
        <v>72</v>
      </c>
      <c r="P222" s="141">
        <v>0.24695805739999999</v>
      </c>
      <c r="Q222" s="116"/>
      <c r="R222" s="142"/>
    </row>
    <row r="223" spans="2:18" x14ac:dyDescent="0.25">
      <c r="B223" s="112" t="s">
        <v>69</v>
      </c>
      <c r="C223" s="113" t="s">
        <v>204</v>
      </c>
      <c r="D223" s="114" t="s">
        <v>70</v>
      </c>
      <c r="E223" s="113" t="s">
        <v>71</v>
      </c>
      <c r="F223" s="115">
        <v>44021.637627314813</v>
      </c>
      <c r="G223" s="115">
        <v>44571</v>
      </c>
      <c r="H223" s="114" t="s">
        <v>180</v>
      </c>
      <c r="I223" s="138">
        <v>106793.15</v>
      </c>
      <c r="J223" s="139">
        <v>100012.19</v>
      </c>
      <c r="K223" s="138">
        <v>101029.3243725202</v>
      </c>
      <c r="L223" s="139">
        <v>106793.15</v>
      </c>
      <c r="M223" s="129">
        <v>0.94602813357000004</v>
      </c>
      <c r="N223" s="140">
        <v>4.5502938394000001</v>
      </c>
      <c r="O223" s="113" t="s">
        <v>72</v>
      </c>
      <c r="P223" s="141">
        <v>0.2477121997</v>
      </c>
      <c r="Q223" s="116"/>
      <c r="R223" s="142"/>
    </row>
    <row r="224" spans="2:18" x14ac:dyDescent="0.25">
      <c r="B224" s="112" t="s">
        <v>69</v>
      </c>
      <c r="C224" s="113" t="s">
        <v>204</v>
      </c>
      <c r="D224" s="114" t="s">
        <v>70</v>
      </c>
      <c r="E224" s="113" t="s">
        <v>71</v>
      </c>
      <c r="F224" s="115">
        <v>43761.670428240737</v>
      </c>
      <c r="G224" s="115">
        <v>44312</v>
      </c>
      <c r="H224" s="114" t="s">
        <v>180</v>
      </c>
      <c r="I224" s="138">
        <v>107170.55</v>
      </c>
      <c r="J224" s="139">
        <v>100000</v>
      </c>
      <c r="K224" s="138">
        <v>100935.3986191672</v>
      </c>
      <c r="L224" s="139">
        <v>107170.55</v>
      </c>
      <c r="M224" s="129">
        <v>0.94182029129400002</v>
      </c>
      <c r="N224" s="140">
        <v>4.8350444278999998</v>
      </c>
      <c r="O224" s="113" t="s">
        <v>72</v>
      </c>
      <c r="P224" s="141">
        <v>0.2474819046</v>
      </c>
      <c r="Q224" s="116"/>
      <c r="R224" s="142"/>
    </row>
    <row r="225" spans="2:18" x14ac:dyDescent="0.25">
      <c r="B225" s="112" t="s">
        <v>69</v>
      </c>
      <c r="C225" s="113" t="s">
        <v>204</v>
      </c>
      <c r="D225" s="114" t="s">
        <v>70</v>
      </c>
      <c r="E225" s="113" t="s">
        <v>71</v>
      </c>
      <c r="F225" s="115">
        <v>44098.658750000002</v>
      </c>
      <c r="G225" s="115">
        <v>44648</v>
      </c>
      <c r="H225" s="114" t="s">
        <v>180</v>
      </c>
      <c r="I225" s="138">
        <v>105726.03</v>
      </c>
      <c r="J225" s="139">
        <v>100000</v>
      </c>
      <c r="K225" s="138">
        <v>100061.896177291</v>
      </c>
      <c r="L225" s="139">
        <v>105726.03</v>
      </c>
      <c r="M225" s="129">
        <v>0.94642630747900003</v>
      </c>
      <c r="N225" s="140">
        <v>3.8359285112000001</v>
      </c>
      <c r="O225" s="113" t="s">
        <v>72</v>
      </c>
      <c r="P225" s="141">
        <v>0.2453401778</v>
      </c>
      <c r="Q225" s="116"/>
      <c r="R225" s="142"/>
    </row>
    <row r="226" spans="2:18" x14ac:dyDescent="0.25">
      <c r="B226" s="112" t="s">
        <v>69</v>
      </c>
      <c r="C226" s="113" t="s">
        <v>204</v>
      </c>
      <c r="D226" s="114" t="s">
        <v>70</v>
      </c>
      <c r="E226" s="113" t="s">
        <v>71</v>
      </c>
      <c r="F226" s="115">
        <v>44078.642685185187</v>
      </c>
      <c r="G226" s="115">
        <v>44798</v>
      </c>
      <c r="H226" s="114" t="s">
        <v>180</v>
      </c>
      <c r="I226" s="138">
        <v>107693.15</v>
      </c>
      <c r="J226" s="139">
        <v>100000.01</v>
      </c>
      <c r="K226" s="138">
        <v>100275.5482901246</v>
      </c>
      <c r="L226" s="139">
        <v>107693.15</v>
      </c>
      <c r="M226" s="129">
        <v>0.93112280855499996</v>
      </c>
      <c r="N226" s="140">
        <v>3.9385487025999999</v>
      </c>
      <c r="O226" s="113" t="s">
        <v>72</v>
      </c>
      <c r="P226" s="141">
        <v>0.24586402809999999</v>
      </c>
      <c r="Q226" s="116"/>
      <c r="R226" s="142"/>
    </row>
    <row r="227" spans="2:18" x14ac:dyDescent="0.25">
      <c r="B227" s="112" t="s">
        <v>69</v>
      </c>
      <c r="C227" s="113" t="s">
        <v>204</v>
      </c>
      <c r="D227" s="114" t="s">
        <v>70</v>
      </c>
      <c r="E227" s="113" t="s">
        <v>71</v>
      </c>
      <c r="F227" s="115">
        <v>44034.616493055553</v>
      </c>
      <c r="G227" s="115">
        <v>44585</v>
      </c>
      <c r="H227" s="114" t="s">
        <v>180</v>
      </c>
      <c r="I227" s="138">
        <v>106566.71</v>
      </c>
      <c r="J227" s="139">
        <v>100000</v>
      </c>
      <c r="K227" s="138">
        <v>100828.6604581437</v>
      </c>
      <c r="L227" s="139">
        <v>106566.71</v>
      </c>
      <c r="M227" s="129">
        <v>0.94615532804000002</v>
      </c>
      <c r="N227" s="140">
        <v>4.3969942916000004</v>
      </c>
      <c r="O227" s="113" t="s">
        <v>72</v>
      </c>
      <c r="P227" s="141">
        <v>0.247220195</v>
      </c>
      <c r="Q227" s="116"/>
      <c r="R227" s="142"/>
    </row>
    <row r="228" spans="2:18" x14ac:dyDescent="0.25">
      <c r="B228" s="112" t="s">
        <v>69</v>
      </c>
      <c r="C228" s="113" t="s">
        <v>204</v>
      </c>
      <c r="D228" s="114" t="s">
        <v>70</v>
      </c>
      <c r="E228" s="113" t="s">
        <v>71</v>
      </c>
      <c r="F228" s="115">
        <v>44013.578564814816</v>
      </c>
      <c r="G228" s="115">
        <v>44564</v>
      </c>
      <c r="H228" s="114" t="s">
        <v>180</v>
      </c>
      <c r="I228" s="138">
        <v>106793.15</v>
      </c>
      <c r="J228" s="139">
        <v>100000</v>
      </c>
      <c r="K228" s="138">
        <v>100012.1243937784</v>
      </c>
      <c r="L228" s="139">
        <v>106793.15</v>
      </c>
      <c r="M228" s="129">
        <v>0.93650317828200003</v>
      </c>
      <c r="N228" s="140">
        <v>4.5763005907999998</v>
      </c>
      <c r="O228" s="113" t="s">
        <v>72</v>
      </c>
      <c r="P228" s="141">
        <v>0.24521814319999999</v>
      </c>
      <c r="Q228" s="116"/>
      <c r="R228" s="142"/>
    </row>
    <row r="229" spans="2:18" x14ac:dyDescent="0.25">
      <c r="B229" s="112" t="s">
        <v>69</v>
      </c>
      <c r="C229" s="113" t="s">
        <v>204</v>
      </c>
      <c r="D229" s="114" t="s">
        <v>70</v>
      </c>
      <c r="E229" s="113" t="s">
        <v>71</v>
      </c>
      <c r="F229" s="115">
        <v>43742.622083333335</v>
      </c>
      <c r="G229" s="115">
        <v>44180</v>
      </c>
      <c r="H229" s="114" t="s">
        <v>180</v>
      </c>
      <c r="I229" s="138">
        <v>9755.75</v>
      </c>
      <c r="J229" s="139">
        <v>9216.33</v>
      </c>
      <c r="K229" s="138">
        <v>9218.7897519065009</v>
      </c>
      <c r="L229" s="139">
        <v>9755.75</v>
      </c>
      <c r="M229" s="129">
        <v>0.94495961375699999</v>
      </c>
      <c r="N229" s="140">
        <v>5.0625386124</v>
      </c>
      <c r="O229" s="113" t="s">
        <v>72</v>
      </c>
      <c r="P229" s="141">
        <v>2.26034045E-2</v>
      </c>
      <c r="Q229" s="116"/>
      <c r="R229" s="142"/>
    </row>
    <row r="230" spans="2:18" x14ac:dyDescent="0.25">
      <c r="B230" s="112" t="s">
        <v>69</v>
      </c>
      <c r="C230" s="113" t="s">
        <v>204</v>
      </c>
      <c r="D230" s="114" t="s">
        <v>70</v>
      </c>
      <c r="E230" s="113" t="s">
        <v>71</v>
      </c>
      <c r="F230" s="115">
        <v>44078.644861111112</v>
      </c>
      <c r="G230" s="115">
        <v>44433</v>
      </c>
      <c r="H230" s="114" t="s">
        <v>180</v>
      </c>
      <c r="I230" s="138">
        <v>107693.15</v>
      </c>
      <c r="J230" s="139">
        <v>100000.01</v>
      </c>
      <c r="K230" s="138">
        <v>100275.5482901246</v>
      </c>
      <c r="L230" s="139">
        <v>107693.15</v>
      </c>
      <c r="M230" s="129">
        <v>0.93112280855499996</v>
      </c>
      <c r="N230" s="140">
        <v>3.9385487025999999</v>
      </c>
      <c r="O230" s="113" t="s">
        <v>72</v>
      </c>
      <c r="P230" s="141">
        <v>0.24586402809999999</v>
      </c>
      <c r="Q230" s="116"/>
      <c r="R230" s="142"/>
    </row>
    <row r="231" spans="2:18" x14ac:dyDescent="0.25">
      <c r="B231" s="112" t="s">
        <v>69</v>
      </c>
      <c r="C231" s="113" t="s">
        <v>204</v>
      </c>
      <c r="D231" s="114" t="s">
        <v>70</v>
      </c>
      <c r="E231" s="113" t="s">
        <v>71</v>
      </c>
      <c r="F231" s="115">
        <v>44043.616076388891</v>
      </c>
      <c r="G231" s="115">
        <v>44593</v>
      </c>
      <c r="H231" s="114" t="s">
        <v>180</v>
      </c>
      <c r="I231" s="138">
        <v>106554.79</v>
      </c>
      <c r="J231" s="139">
        <v>100000</v>
      </c>
      <c r="K231" s="138">
        <v>100721.74772317101</v>
      </c>
      <c r="L231" s="139">
        <v>106554.79</v>
      </c>
      <c r="M231" s="129">
        <v>0.945257812654</v>
      </c>
      <c r="N231" s="140">
        <v>4.3970718011000001</v>
      </c>
      <c r="O231" s="113" t="s">
        <v>72</v>
      </c>
      <c r="P231" s="141">
        <v>0.24695805739999999</v>
      </c>
      <c r="Q231" s="116"/>
      <c r="R231" s="142"/>
    </row>
    <row r="232" spans="2:18" x14ac:dyDescent="0.25">
      <c r="B232" s="112" t="s">
        <v>69</v>
      </c>
      <c r="C232" s="113" t="s">
        <v>204</v>
      </c>
      <c r="D232" s="114" t="s">
        <v>70</v>
      </c>
      <c r="E232" s="113" t="s">
        <v>71</v>
      </c>
      <c r="F232" s="115">
        <v>44034.614317129628</v>
      </c>
      <c r="G232" s="115">
        <v>44585</v>
      </c>
      <c r="H232" s="114" t="s">
        <v>180</v>
      </c>
      <c r="I232" s="138">
        <v>106566.71</v>
      </c>
      <c r="J232" s="139">
        <v>100000</v>
      </c>
      <c r="K232" s="138">
        <v>100828.6604581437</v>
      </c>
      <c r="L232" s="139">
        <v>106566.71</v>
      </c>
      <c r="M232" s="129">
        <v>0.94615532804000002</v>
      </c>
      <c r="N232" s="140">
        <v>4.3969942916000004</v>
      </c>
      <c r="O232" s="113" t="s">
        <v>72</v>
      </c>
      <c r="P232" s="141">
        <v>0.247220195</v>
      </c>
      <c r="Q232" s="116"/>
      <c r="R232" s="142"/>
    </row>
    <row r="233" spans="2:18" x14ac:dyDescent="0.25">
      <c r="B233" s="112" t="s">
        <v>69</v>
      </c>
      <c r="C233" s="113" t="s">
        <v>204</v>
      </c>
      <c r="D233" s="114" t="s">
        <v>70</v>
      </c>
      <c r="E233" s="113" t="s">
        <v>71</v>
      </c>
      <c r="F233" s="115">
        <v>43762.724178240744</v>
      </c>
      <c r="G233" s="115">
        <v>44312</v>
      </c>
      <c r="H233" s="114" t="s">
        <v>180</v>
      </c>
      <c r="I233" s="138">
        <v>107157.53</v>
      </c>
      <c r="J233" s="139">
        <v>100000</v>
      </c>
      <c r="K233" s="138">
        <v>100935.3984450287</v>
      </c>
      <c r="L233" s="139">
        <v>107157.53</v>
      </c>
      <c r="M233" s="129">
        <v>0.941934724</v>
      </c>
      <c r="N233" s="140">
        <v>4.8351310929000002</v>
      </c>
      <c r="O233" s="113" t="s">
        <v>72</v>
      </c>
      <c r="P233" s="141">
        <v>0.24748190419999999</v>
      </c>
      <c r="Q233" s="116"/>
      <c r="R233" s="142"/>
    </row>
    <row r="234" spans="2:18" x14ac:dyDescent="0.25">
      <c r="B234" s="112" t="s">
        <v>69</v>
      </c>
      <c r="C234" s="113" t="s">
        <v>204</v>
      </c>
      <c r="D234" s="114" t="s">
        <v>70</v>
      </c>
      <c r="E234" s="113" t="s">
        <v>71</v>
      </c>
      <c r="F234" s="115">
        <v>43742.618958333333</v>
      </c>
      <c r="G234" s="115">
        <v>44179</v>
      </c>
      <c r="H234" s="114" t="s">
        <v>180</v>
      </c>
      <c r="I234" s="138">
        <v>9680.5499999999993</v>
      </c>
      <c r="J234" s="139">
        <v>9141.06</v>
      </c>
      <c r="K234" s="138">
        <v>9143.4622869978994</v>
      </c>
      <c r="L234" s="139">
        <v>9680.5499999999993</v>
      </c>
      <c r="M234" s="129">
        <v>0.94451888446400001</v>
      </c>
      <c r="N234" s="140">
        <v>5.0625386124</v>
      </c>
      <c r="O234" s="113" t="s">
        <v>72</v>
      </c>
      <c r="P234" s="141">
        <v>2.2418710299999998E-2</v>
      </c>
      <c r="Q234" s="116"/>
      <c r="R234" s="142"/>
    </row>
    <row r="235" spans="2:18" x14ac:dyDescent="0.25">
      <c r="B235" s="112" t="s">
        <v>69</v>
      </c>
      <c r="C235" s="113" t="s">
        <v>204</v>
      </c>
      <c r="D235" s="114" t="s">
        <v>70</v>
      </c>
      <c r="E235" s="113" t="s">
        <v>71</v>
      </c>
      <c r="F235" s="115">
        <v>44098.65902777778</v>
      </c>
      <c r="G235" s="115">
        <v>44648</v>
      </c>
      <c r="H235" s="114" t="s">
        <v>180</v>
      </c>
      <c r="I235" s="138">
        <v>105726.03</v>
      </c>
      <c r="J235" s="139">
        <v>100000</v>
      </c>
      <c r="K235" s="138">
        <v>100061.896177291</v>
      </c>
      <c r="L235" s="139">
        <v>105726.03</v>
      </c>
      <c r="M235" s="129">
        <v>0.94642630747900003</v>
      </c>
      <c r="N235" s="140">
        <v>3.8359285112000001</v>
      </c>
      <c r="O235" s="113" t="s">
        <v>72</v>
      </c>
      <c r="P235" s="141">
        <v>0.2453401778</v>
      </c>
      <c r="Q235" s="116"/>
      <c r="R235" s="142"/>
    </row>
    <row r="236" spans="2:18" x14ac:dyDescent="0.25">
      <c r="B236" s="112" t="s">
        <v>69</v>
      </c>
      <c r="C236" s="113" t="s">
        <v>204</v>
      </c>
      <c r="D236" s="114" t="s">
        <v>70</v>
      </c>
      <c r="E236" s="113" t="s">
        <v>71</v>
      </c>
      <c r="F236" s="115">
        <v>44078.64303240741</v>
      </c>
      <c r="G236" s="115">
        <v>44798</v>
      </c>
      <c r="H236" s="114" t="s">
        <v>180</v>
      </c>
      <c r="I236" s="138">
        <v>107693.15</v>
      </c>
      <c r="J236" s="139">
        <v>100000.01</v>
      </c>
      <c r="K236" s="138">
        <v>100275.5482901246</v>
      </c>
      <c r="L236" s="139">
        <v>107693.15</v>
      </c>
      <c r="M236" s="129">
        <v>0.93112280855499996</v>
      </c>
      <c r="N236" s="140">
        <v>3.9385487025999999</v>
      </c>
      <c r="O236" s="113" t="s">
        <v>72</v>
      </c>
      <c r="P236" s="141">
        <v>0.24586402809999999</v>
      </c>
      <c r="Q236" s="116"/>
      <c r="R236" s="142"/>
    </row>
    <row r="237" spans="2:18" x14ac:dyDescent="0.25">
      <c r="B237" s="112" t="s">
        <v>69</v>
      </c>
      <c r="C237" s="113" t="s">
        <v>204</v>
      </c>
      <c r="D237" s="114" t="s">
        <v>70</v>
      </c>
      <c r="E237" s="113" t="s">
        <v>71</v>
      </c>
      <c r="F237" s="115">
        <v>44034.617731481485</v>
      </c>
      <c r="G237" s="115">
        <v>44585</v>
      </c>
      <c r="H237" s="114" t="s">
        <v>180</v>
      </c>
      <c r="I237" s="138">
        <v>106566.71</v>
      </c>
      <c r="J237" s="139">
        <v>100000</v>
      </c>
      <c r="K237" s="138">
        <v>100828.6604581437</v>
      </c>
      <c r="L237" s="139">
        <v>106566.71</v>
      </c>
      <c r="M237" s="129">
        <v>0.94615532804000002</v>
      </c>
      <c r="N237" s="140">
        <v>4.3969942916000004</v>
      </c>
      <c r="O237" s="113" t="s">
        <v>72</v>
      </c>
      <c r="P237" s="141">
        <v>0.247220195</v>
      </c>
      <c r="Q237" s="116"/>
      <c r="R237" s="142"/>
    </row>
    <row r="238" spans="2:18" x14ac:dyDescent="0.25">
      <c r="B238" s="118" t="s">
        <v>205</v>
      </c>
      <c r="C238" s="119"/>
      <c r="D238" s="119"/>
      <c r="E238" s="119"/>
      <c r="F238" s="119"/>
      <c r="G238" s="119"/>
      <c r="H238" s="114"/>
      <c r="I238" s="143">
        <v>4019512.7499999981</v>
      </c>
      <c r="J238" s="144">
        <v>3807121.2099999995</v>
      </c>
      <c r="K238" s="143">
        <v>3818914.5859060972</v>
      </c>
      <c r="L238" s="144">
        <v>4019512.7499999981</v>
      </c>
      <c r="M238" s="116"/>
      <c r="N238" s="145"/>
      <c r="O238" s="116"/>
      <c r="P238" s="146">
        <v>9.3635361651999993</v>
      </c>
      <c r="Q238" s="119"/>
      <c r="R238" s="147"/>
    </row>
    <row r="239" spans="2:18" x14ac:dyDescent="0.25">
      <c r="B239" s="112" t="s">
        <v>69</v>
      </c>
      <c r="C239" s="113" t="s">
        <v>84</v>
      </c>
      <c r="D239" s="114" t="s">
        <v>70</v>
      </c>
      <c r="E239" s="113" t="s">
        <v>71</v>
      </c>
      <c r="F239" s="115">
        <v>43970.689641203702</v>
      </c>
      <c r="G239" s="115">
        <v>44328</v>
      </c>
      <c r="H239" s="114" t="s">
        <v>180</v>
      </c>
      <c r="I239" s="138">
        <v>51967.13</v>
      </c>
      <c r="J239" s="139">
        <v>49891.3</v>
      </c>
      <c r="K239" s="138">
        <v>50168.520733335703</v>
      </c>
      <c r="L239" s="139">
        <v>51967.13</v>
      </c>
      <c r="M239" s="129">
        <v>0.96538948241599998</v>
      </c>
      <c r="N239" s="140">
        <v>4.3070966527000003</v>
      </c>
      <c r="O239" s="113" t="s">
        <v>72</v>
      </c>
      <c r="P239" s="141">
        <v>0.1230074011</v>
      </c>
      <c r="Q239" s="116"/>
      <c r="R239" s="142"/>
    </row>
    <row r="240" spans="2:18" x14ac:dyDescent="0.25">
      <c r="B240" s="112" t="s">
        <v>69</v>
      </c>
      <c r="C240" s="113" t="s">
        <v>84</v>
      </c>
      <c r="D240" s="114" t="s">
        <v>70</v>
      </c>
      <c r="E240" s="113" t="s">
        <v>71</v>
      </c>
      <c r="F240" s="115">
        <v>43756.390092592592</v>
      </c>
      <c r="G240" s="115">
        <v>44305</v>
      </c>
      <c r="H240" s="114" t="s">
        <v>180</v>
      </c>
      <c r="I240" s="138">
        <v>106189.32</v>
      </c>
      <c r="J240" s="139">
        <v>100022.34</v>
      </c>
      <c r="K240" s="138">
        <v>100886.4627784559</v>
      </c>
      <c r="L240" s="139">
        <v>106189.32</v>
      </c>
      <c r="M240" s="129">
        <v>0.95006223581100002</v>
      </c>
      <c r="N240" s="140">
        <v>4.1633116757000002</v>
      </c>
      <c r="O240" s="113" t="s">
        <v>72</v>
      </c>
      <c r="P240" s="141">
        <v>0.24736191960000001</v>
      </c>
      <c r="Q240" s="116"/>
      <c r="R240" s="142"/>
    </row>
    <row r="241" spans="2:18" x14ac:dyDescent="0.25">
      <c r="B241" s="112" t="s">
        <v>69</v>
      </c>
      <c r="C241" s="113" t="s">
        <v>84</v>
      </c>
      <c r="D241" s="114" t="s">
        <v>70</v>
      </c>
      <c r="E241" s="113" t="s">
        <v>71</v>
      </c>
      <c r="F241" s="115">
        <v>43761.651469907411</v>
      </c>
      <c r="G241" s="115">
        <v>44312</v>
      </c>
      <c r="H241" s="114" t="s">
        <v>180</v>
      </c>
      <c r="I241" s="138">
        <v>106200.55</v>
      </c>
      <c r="J241" s="139">
        <v>100011.17</v>
      </c>
      <c r="K241" s="138">
        <v>100807.5926289928</v>
      </c>
      <c r="L241" s="139">
        <v>106200.55</v>
      </c>
      <c r="M241" s="129">
        <v>0.94921912013599996</v>
      </c>
      <c r="N241" s="140">
        <v>4.1632552818999997</v>
      </c>
      <c r="O241" s="113" t="s">
        <v>72</v>
      </c>
      <c r="P241" s="141">
        <v>0.2471685391</v>
      </c>
      <c r="Q241" s="116"/>
      <c r="R241" s="142"/>
    </row>
    <row r="242" spans="2:18" x14ac:dyDescent="0.25">
      <c r="B242" s="112" t="s">
        <v>69</v>
      </c>
      <c r="C242" s="113" t="s">
        <v>84</v>
      </c>
      <c r="D242" s="114" t="s">
        <v>70</v>
      </c>
      <c r="E242" s="113" t="s">
        <v>71</v>
      </c>
      <c r="F242" s="115">
        <v>44062.605254629627</v>
      </c>
      <c r="G242" s="115">
        <v>44767</v>
      </c>
      <c r="H242" s="114" t="s">
        <v>180</v>
      </c>
      <c r="I242" s="138">
        <v>53950.73</v>
      </c>
      <c r="J242" s="139">
        <v>50000</v>
      </c>
      <c r="K242" s="138">
        <v>50076.316405082798</v>
      </c>
      <c r="L242" s="139">
        <v>53950.73</v>
      </c>
      <c r="M242" s="129">
        <v>0.928186076538</v>
      </c>
      <c r="N242" s="140">
        <v>4.1723350462999997</v>
      </c>
      <c r="O242" s="113" t="s">
        <v>72</v>
      </c>
      <c r="P242" s="141">
        <v>0.12278132680000001</v>
      </c>
      <c r="Q242" s="116"/>
      <c r="R242" s="142"/>
    </row>
    <row r="243" spans="2:18" x14ac:dyDescent="0.25">
      <c r="B243" s="112" t="s">
        <v>69</v>
      </c>
      <c r="C243" s="113" t="s">
        <v>84</v>
      </c>
      <c r="D243" s="114" t="s">
        <v>70</v>
      </c>
      <c r="E243" s="113" t="s">
        <v>71</v>
      </c>
      <c r="F243" s="115">
        <v>43756.390798611108</v>
      </c>
      <c r="G243" s="115">
        <v>44305</v>
      </c>
      <c r="H243" s="114" t="s">
        <v>180</v>
      </c>
      <c r="I243" s="138">
        <v>106189.32</v>
      </c>
      <c r="J243" s="139">
        <v>100022.34</v>
      </c>
      <c r="K243" s="138">
        <v>100886.4627784559</v>
      </c>
      <c r="L243" s="139">
        <v>106189.32</v>
      </c>
      <c r="M243" s="129">
        <v>0.95006223581100002</v>
      </c>
      <c r="N243" s="140">
        <v>4.1633116757000002</v>
      </c>
      <c r="O243" s="113" t="s">
        <v>72</v>
      </c>
      <c r="P243" s="141">
        <v>0.24736191960000001</v>
      </c>
      <c r="Q243" s="116"/>
      <c r="R243" s="142"/>
    </row>
    <row r="244" spans="2:18" x14ac:dyDescent="0.25">
      <c r="B244" s="112" t="s">
        <v>69</v>
      </c>
      <c r="C244" s="113" t="s">
        <v>84</v>
      </c>
      <c r="D244" s="114" t="s">
        <v>70</v>
      </c>
      <c r="E244" s="113" t="s">
        <v>71</v>
      </c>
      <c r="F244" s="115">
        <v>43761.651875000003</v>
      </c>
      <c r="G244" s="115">
        <v>44312</v>
      </c>
      <c r="H244" s="114" t="s">
        <v>180</v>
      </c>
      <c r="I244" s="138">
        <v>106200.55</v>
      </c>
      <c r="J244" s="139">
        <v>100011.17</v>
      </c>
      <c r="K244" s="138">
        <v>100807.5926289928</v>
      </c>
      <c r="L244" s="139">
        <v>106200.55</v>
      </c>
      <c r="M244" s="129">
        <v>0.94921912013599996</v>
      </c>
      <c r="N244" s="140">
        <v>4.1632552818999997</v>
      </c>
      <c r="O244" s="113" t="s">
        <v>72</v>
      </c>
      <c r="P244" s="141">
        <v>0.2471685391</v>
      </c>
      <c r="Q244" s="116"/>
      <c r="R244" s="142"/>
    </row>
    <row r="245" spans="2:18" x14ac:dyDescent="0.25">
      <c r="B245" s="112" t="s">
        <v>69</v>
      </c>
      <c r="C245" s="113" t="s">
        <v>84</v>
      </c>
      <c r="D245" s="114" t="s">
        <v>70</v>
      </c>
      <c r="E245" s="113" t="s">
        <v>71</v>
      </c>
      <c r="F245" s="115">
        <v>43756.388715277775</v>
      </c>
      <c r="G245" s="115">
        <v>44305</v>
      </c>
      <c r="H245" s="114" t="s">
        <v>180</v>
      </c>
      <c r="I245" s="138">
        <v>106189.32</v>
      </c>
      <c r="J245" s="139">
        <v>100022.34</v>
      </c>
      <c r="K245" s="138">
        <v>100886.4627784559</v>
      </c>
      <c r="L245" s="139">
        <v>106189.32</v>
      </c>
      <c r="M245" s="129">
        <v>0.95006223581100002</v>
      </c>
      <c r="N245" s="140">
        <v>4.1633116757000002</v>
      </c>
      <c r="O245" s="113" t="s">
        <v>72</v>
      </c>
      <c r="P245" s="141">
        <v>0.24736191960000001</v>
      </c>
      <c r="Q245" s="116"/>
      <c r="R245" s="142"/>
    </row>
    <row r="246" spans="2:18" x14ac:dyDescent="0.25">
      <c r="B246" s="112" t="s">
        <v>69</v>
      </c>
      <c r="C246" s="113" t="s">
        <v>84</v>
      </c>
      <c r="D246" s="114" t="s">
        <v>70</v>
      </c>
      <c r="E246" s="113" t="s">
        <v>71</v>
      </c>
      <c r="F246" s="115">
        <v>43756.391759259262</v>
      </c>
      <c r="G246" s="115">
        <v>44305</v>
      </c>
      <c r="H246" s="114" t="s">
        <v>180</v>
      </c>
      <c r="I246" s="138">
        <v>106189.32</v>
      </c>
      <c r="J246" s="139">
        <v>100022.34</v>
      </c>
      <c r="K246" s="138">
        <v>100886.4627784559</v>
      </c>
      <c r="L246" s="139">
        <v>106189.32</v>
      </c>
      <c r="M246" s="129">
        <v>0.95006223581100002</v>
      </c>
      <c r="N246" s="140">
        <v>4.1633116757000002</v>
      </c>
      <c r="O246" s="113" t="s">
        <v>72</v>
      </c>
      <c r="P246" s="141">
        <v>0.24736191960000001</v>
      </c>
      <c r="Q246" s="116"/>
      <c r="R246" s="142"/>
    </row>
    <row r="247" spans="2:18" x14ac:dyDescent="0.25">
      <c r="B247" s="112" t="s">
        <v>108</v>
      </c>
      <c r="C247" s="113" t="s">
        <v>84</v>
      </c>
      <c r="D247" s="114" t="s">
        <v>70</v>
      </c>
      <c r="E247" s="113" t="s">
        <v>71</v>
      </c>
      <c r="F247" s="115">
        <v>43832.506666666668</v>
      </c>
      <c r="G247" s="115">
        <v>44505</v>
      </c>
      <c r="H247" s="114" t="s">
        <v>180</v>
      </c>
      <c r="I247" s="138">
        <v>22692.6</v>
      </c>
      <c r="J247" s="139">
        <v>20203.419999999998</v>
      </c>
      <c r="K247" s="138">
        <v>20535.919236420101</v>
      </c>
      <c r="L247" s="139">
        <v>22692.6</v>
      </c>
      <c r="M247" s="129">
        <v>0.90496105498799995</v>
      </c>
      <c r="N247" s="140">
        <v>6.8571396535</v>
      </c>
      <c r="O247" s="113" t="s">
        <v>72</v>
      </c>
      <c r="P247" s="141">
        <v>5.0351695000000002E-2</v>
      </c>
      <c r="Q247" s="116"/>
      <c r="R247" s="142"/>
    </row>
    <row r="248" spans="2:18" x14ac:dyDescent="0.25">
      <c r="B248" s="112" t="s">
        <v>69</v>
      </c>
      <c r="C248" s="113" t="s">
        <v>84</v>
      </c>
      <c r="D248" s="114" t="s">
        <v>70</v>
      </c>
      <c r="E248" s="113" t="s">
        <v>71</v>
      </c>
      <c r="F248" s="115">
        <v>43756.389421296299</v>
      </c>
      <c r="G248" s="115">
        <v>44305</v>
      </c>
      <c r="H248" s="114" t="s">
        <v>180</v>
      </c>
      <c r="I248" s="138">
        <v>106189.32</v>
      </c>
      <c r="J248" s="139">
        <v>100022.34</v>
      </c>
      <c r="K248" s="138">
        <v>100886.4627784559</v>
      </c>
      <c r="L248" s="139">
        <v>106189.32</v>
      </c>
      <c r="M248" s="129">
        <v>0.95006223581100002</v>
      </c>
      <c r="N248" s="140">
        <v>4.1633116757000002</v>
      </c>
      <c r="O248" s="113" t="s">
        <v>72</v>
      </c>
      <c r="P248" s="141">
        <v>0.24736191960000001</v>
      </c>
      <c r="Q248" s="116"/>
      <c r="R248" s="142"/>
    </row>
    <row r="249" spans="2:18" x14ac:dyDescent="0.25">
      <c r="B249" s="112" t="s">
        <v>69</v>
      </c>
      <c r="C249" s="113" t="s">
        <v>84</v>
      </c>
      <c r="D249" s="114" t="s">
        <v>70</v>
      </c>
      <c r="E249" s="113" t="s">
        <v>71</v>
      </c>
      <c r="F249" s="115">
        <v>43761.650949074072</v>
      </c>
      <c r="G249" s="115">
        <v>44312</v>
      </c>
      <c r="H249" s="114" t="s">
        <v>180</v>
      </c>
      <c r="I249" s="138">
        <v>106200.55</v>
      </c>
      <c r="J249" s="139">
        <v>100011.17</v>
      </c>
      <c r="K249" s="138">
        <v>100807.5926289928</v>
      </c>
      <c r="L249" s="139">
        <v>106200.55</v>
      </c>
      <c r="M249" s="129">
        <v>0.94921912013599996</v>
      </c>
      <c r="N249" s="140">
        <v>4.1632552818999997</v>
      </c>
      <c r="O249" s="113" t="s">
        <v>72</v>
      </c>
      <c r="P249" s="141">
        <v>0.2471685391</v>
      </c>
      <c r="Q249" s="116"/>
      <c r="R249" s="142"/>
    </row>
    <row r="250" spans="2:18" x14ac:dyDescent="0.25">
      <c r="B250" s="118" t="s">
        <v>85</v>
      </c>
      <c r="C250" s="119"/>
      <c r="D250" s="119"/>
      <c r="E250" s="119"/>
      <c r="F250" s="119"/>
      <c r="G250" s="119"/>
      <c r="H250" s="114"/>
      <c r="I250" s="143">
        <v>978158.71</v>
      </c>
      <c r="J250" s="144">
        <v>920239.93</v>
      </c>
      <c r="K250" s="143">
        <v>927635.8481540964</v>
      </c>
      <c r="L250" s="144">
        <v>978158.71</v>
      </c>
      <c r="M250" s="116"/>
      <c r="N250" s="145"/>
      <c r="O250" s="116"/>
      <c r="P250" s="146">
        <v>2.2744556382000001</v>
      </c>
      <c r="Q250" s="119"/>
      <c r="R250" s="147"/>
    </row>
    <row r="251" spans="2:18" x14ac:dyDescent="0.25">
      <c r="B251" s="112" t="s">
        <v>69</v>
      </c>
      <c r="C251" s="113" t="s">
        <v>86</v>
      </c>
      <c r="D251" s="114" t="s">
        <v>70</v>
      </c>
      <c r="E251" s="113" t="s">
        <v>71</v>
      </c>
      <c r="F251" s="115">
        <v>44060.648009259261</v>
      </c>
      <c r="G251" s="115">
        <v>44425</v>
      </c>
      <c r="H251" s="114" t="s">
        <v>180</v>
      </c>
      <c r="I251" s="138">
        <v>104252</v>
      </c>
      <c r="J251" s="139">
        <v>100000.01</v>
      </c>
      <c r="K251" s="138">
        <v>100511.1439873552</v>
      </c>
      <c r="L251" s="139">
        <v>104252</v>
      </c>
      <c r="M251" s="129">
        <v>0.96411717748699999</v>
      </c>
      <c r="N251" s="140">
        <v>4.3200864616999999</v>
      </c>
      <c r="O251" s="113" t="s">
        <v>72</v>
      </c>
      <c r="P251" s="141">
        <v>0.2464416814</v>
      </c>
      <c r="Q251" s="116"/>
      <c r="R251" s="142"/>
    </row>
    <row r="252" spans="2:18" x14ac:dyDescent="0.25">
      <c r="B252" s="112" t="s">
        <v>69</v>
      </c>
      <c r="C252" s="113" t="s">
        <v>86</v>
      </c>
      <c r="D252" s="114" t="s">
        <v>70</v>
      </c>
      <c r="E252" s="113" t="s">
        <v>71</v>
      </c>
      <c r="F252" s="115">
        <v>44034.628993055558</v>
      </c>
      <c r="G252" s="115">
        <v>44399</v>
      </c>
      <c r="H252" s="114" t="s">
        <v>180</v>
      </c>
      <c r="I252" s="138">
        <v>104500</v>
      </c>
      <c r="J252" s="139">
        <v>100000</v>
      </c>
      <c r="K252" s="138">
        <v>100861.8219433405</v>
      </c>
      <c r="L252" s="139">
        <v>104500</v>
      </c>
      <c r="M252" s="129">
        <v>0.96518489897899995</v>
      </c>
      <c r="N252" s="140">
        <v>4.5761493237000002</v>
      </c>
      <c r="O252" s="113" t="s">
        <v>72</v>
      </c>
      <c r="P252" s="141">
        <v>0.24730150309999999</v>
      </c>
      <c r="Q252" s="116"/>
      <c r="R252" s="142"/>
    </row>
    <row r="253" spans="2:18" x14ac:dyDescent="0.25">
      <c r="B253" s="112" t="s">
        <v>69</v>
      </c>
      <c r="C253" s="113" t="s">
        <v>86</v>
      </c>
      <c r="D253" s="114" t="s">
        <v>70</v>
      </c>
      <c r="E253" s="113" t="s">
        <v>71</v>
      </c>
      <c r="F253" s="115">
        <v>44020.670486111114</v>
      </c>
      <c r="G253" s="115">
        <v>44385</v>
      </c>
      <c r="H253" s="114" t="s">
        <v>180</v>
      </c>
      <c r="I253" s="138">
        <v>104500</v>
      </c>
      <c r="J253" s="139">
        <v>100000</v>
      </c>
      <c r="K253" s="138">
        <v>101035.0755786106</v>
      </c>
      <c r="L253" s="139">
        <v>104500</v>
      </c>
      <c r="M253" s="129">
        <v>0.96684282850299996</v>
      </c>
      <c r="N253" s="140">
        <v>4.5761493237000002</v>
      </c>
      <c r="O253" s="113" t="s">
        <v>72</v>
      </c>
      <c r="P253" s="141">
        <v>0.24772630100000001</v>
      </c>
      <c r="Q253" s="116"/>
      <c r="R253" s="142"/>
    </row>
    <row r="254" spans="2:18" x14ac:dyDescent="0.25">
      <c r="B254" s="112" t="s">
        <v>69</v>
      </c>
      <c r="C254" s="113" t="s">
        <v>86</v>
      </c>
      <c r="D254" s="114" t="s">
        <v>70</v>
      </c>
      <c r="E254" s="113" t="s">
        <v>71</v>
      </c>
      <c r="F254" s="115">
        <v>43713.701782407406</v>
      </c>
      <c r="G254" s="115">
        <v>44445</v>
      </c>
      <c r="H254" s="114" t="s">
        <v>180</v>
      </c>
      <c r="I254" s="138">
        <v>110028</v>
      </c>
      <c r="J254" s="139">
        <v>100000</v>
      </c>
      <c r="K254" s="138">
        <v>100338.8364604559</v>
      </c>
      <c r="L254" s="139">
        <v>110028</v>
      </c>
      <c r="M254" s="129">
        <v>0.91193911059400001</v>
      </c>
      <c r="N254" s="140">
        <v>5.062633978</v>
      </c>
      <c r="O254" s="113" t="s">
        <v>72</v>
      </c>
      <c r="P254" s="141">
        <v>0.24601920329999999</v>
      </c>
      <c r="Q254" s="116"/>
      <c r="R254" s="142"/>
    </row>
    <row r="255" spans="2:18" x14ac:dyDescent="0.25">
      <c r="B255" s="112" t="s">
        <v>69</v>
      </c>
      <c r="C255" s="113" t="s">
        <v>86</v>
      </c>
      <c r="D255" s="114" t="s">
        <v>70</v>
      </c>
      <c r="E255" s="113" t="s">
        <v>71</v>
      </c>
      <c r="F255" s="115">
        <v>44067.679675925923</v>
      </c>
      <c r="G255" s="115">
        <v>44432</v>
      </c>
      <c r="H255" s="114" t="s">
        <v>180</v>
      </c>
      <c r="I255" s="138">
        <v>104252</v>
      </c>
      <c r="J255" s="139">
        <v>100000.01</v>
      </c>
      <c r="K255" s="138">
        <v>100429.6511629661</v>
      </c>
      <c r="L255" s="139">
        <v>104252</v>
      </c>
      <c r="M255" s="129">
        <v>0.96333548673400005</v>
      </c>
      <c r="N255" s="140">
        <v>4.3200864616999999</v>
      </c>
      <c r="O255" s="113" t="s">
        <v>72</v>
      </c>
      <c r="P255" s="141">
        <v>0.24624187049999999</v>
      </c>
      <c r="Q255" s="116"/>
      <c r="R255" s="142"/>
    </row>
    <row r="256" spans="2:18" x14ac:dyDescent="0.25">
      <c r="B256" s="112" t="s">
        <v>69</v>
      </c>
      <c r="C256" s="113" t="s">
        <v>86</v>
      </c>
      <c r="D256" s="114" t="s">
        <v>70</v>
      </c>
      <c r="E256" s="113" t="s">
        <v>71</v>
      </c>
      <c r="F256" s="115">
        <v>44043.60633101852</v>
      </c>
      <c r="G256" s="115">
        <v>44408</v>
      </c>
      <c r="H256" s="114" t="s">
        <v>180</v>
      </c>
      <c r="I256" s="138">
        <v>104500</v>
      </c>
      <c r="J256" s="139">
        <v>100000</v>
      </c>
      <c r="K256" s="138">
        <v>100750.6243089815</v>
      </c>
      <c r="L256" s="139">
        <v>104500</v>
      </c>
      <c r="M256" s="129">
        <v>0.96412080678500001</v>
      </c>
      <c r="N256" s="140">
        <v>4.5762911971999998</v>
      </c>
      <c r="O256" s="113" t="s">
        <v>72</v>
      </c>
      <c r="P256" s="141">
        <v>0.24702885939999999</v>
      </c>
      <c r="Q256" s="116"/>
      <c r="R256" s="142"/>
    </row>
    <row r="257" spans="2:18" x14ac:dyDescent="0.25">
      <c r="B257" s="112" t="s">
        <v>69</v>
      </c>
      <c r="C257" s="113" t="s">
        <v>86</v>
      </c>
      <c r="D257" s="114" t="s">
        <v>70</v>
      </c>
      <c r="E257" s="113" t="s">
        <v>71</v>
      </c>
      <c r="F257" s="115">
        <v>44026.630520833336</v>
      </c>
      <c r="G257" s="115">
        <v>44391</v>
      </c>
      <c r="H257" s="114" t="s">
        <v>180</v>
      </c>
      <c r="I257" s="138">
        <v>104500</v>
      </c>
      <c r="J257" s="139">
        <v>100000</v>
      </c>
      <c r="K257" s="138">
        <v>100960.787611074</v>
      </c>
      <c r="L257" s="139">
        <v>104500</v>
      </c>
      <c r="M257" s="129">
        <v>0.96613193886199999</v>
      </c>
      <c r="N257" s="140">
        <v>4.5761493237000002</v>
      </c>
      <c r="O257" s="113" t="s">
        <v>72</v>
      </c>
      <c r="P257" s="141">
        <v>0.2475441555</v>
      </c>
      <c r="Q257" s="116"/>
      <c r="R257" s="142"/>
    </row>
    <row r="258" spans="2:18" x14ac:dyDescent="0.25">
      <c r="B258" s="112" t="s">
        <v>69</v>
      </c>
      <c r="C258" s="113" t="s">
        <v>86</v>
      </c>
      <c r="D258" s="114" t="s">
        <v>70</v>
      </c>
      <c r="E258" s="113" t="s">
        <v>71</v>
      </c>
      <c r="F258" s="115">
        <v>43980.638564814813</v>
      </c>
      <c r="G258" s="115">
        <v>44328</v>
      </c>
      <c r="H258" s="114" t="s">
        <v>180</v>
      </c>
      <c r="I258" s="138">
        <v>55861</v>
      </c>
      <c r="J258" s="139">
        <v>53474.29</v>
      </c>
      <c r="K258" s="138">
        <v>54312.800914151099</v>
      </c>
      <c r="L258" s="139">
        <v>55861</v>
      </c>
      <c r="M258" s="129">
        <v>0.97228479465399997</v>
      </c>
      <c r="N258" s="140">
        <v>4.6863518561999999</v>
      </c>
      <c r="O258" s="113" t="s">
        <v>72</v>
      </c>
      <c r="P258" s="141">
        <v>0.133168696</v>
      </c>
      <c r="Q258" s="116"/>
      <c r="R258" s="142"/>
    </row>
    <row r="259" spans="2:18" x14ac:dyDescent="0.25">
      <c r="B259" s="112" t="s">
        <v>69</v>
      </c>
      <c r="C259" s="113" t="s">
        <v>86</v>
      </c>
      <c r="D259" s="114" t="s">
        <v>70</v>
      </c>
      <c r="E259" s="113" t="s">
        <v>71</v>
      </c>
      <c r="F259" s="115">
        <v>44060.648287037038</v>
      </c>
      <c r="G259" s="115">
        <v>44425</v>
      </c>
      <c r="H259" s="114" t="s">
        <v>180</v>
      </c>
      <c r="I259" s="138">
        <v>104252</v>
      </c>
      <c r="J259" s="139">
        <v>100000.01</v>
      </c>
      <c r="K259" s="138">
        <v>100511.1439873552</v>
      </c>
      <c r="L259" s="139">
        <v>104252</v>
      </c>
      <c r="M259" s="129">
        <v>0.96411717748699999</v>
      </c>
      <c r="N259" s="140">
        <v>4.3200864616999999</v>
      </c>
      <c r="O259" s="113" t="s">
        <v>72</v>
      </c>
      <c r="P259" s="141">
        <v>0.2464416814</v>
      </c>
      <c r="Q259" s="116"/>
      <c r="R259" s="142"/>
    </row>
    <row r="260" spans="2:18" x14ac:dyDescent="0.25">
      <c r="B260" s="112" t="s">
        <v>69</v>
      </c>
      <c r="C260" s="113" t="s">
        <v>86</v>
      </c>
      <c r="D260" s="114" t="s">
        <v>70</v>
      </c>
      <c r="E260" s="113" t="s">
        <v>71</v>
      </c>
      <c r="F260" s="115">
        <v>44040.59888888889</v>
      </c>
      <c r="G260" s="115">
        <v>44404</v>
      </c>
      <c r="H260" s="114" t="s">
        <v>180</v>
      </c>
      <c r="I260" s="138">
        <v>104500</v>
      </c>
      <c r="J260" s="139">
        <v>100012.25</v>
      </c>
      <c r="K260" s="138">
        <v>100800.01767267971</v>
      </c>
      <c r="L260" s="139">
        <v>104500</v>
      </c>
      <c r="M260" s="129">
        <v>0.96459347055199995</v>
      </c>
      <c r="N260" s="140">
        <v>4.5761493237000002</v>
      </c>
      <c r="O260" s="113" t="s">
        <v>72</v>
      </c>
      <c r="P260" s="141">
        <v>0.24714996619999999</v>
      </c>
      <c r="Q260" s="116"/>
      <c r="R260" s="142"/>
    </row>
    <row r="261" spans="2:18" x14ac:dyDescent="0.25">
      <c r="B261" s="112" t="s">
        <v>69</v>
      </c>
      <c r="C261" s="113" t="s">
        <v>86</v>
      </c>
      <c r="D261" s="114" t="s">
        <v>70</v>
      </c>
      <c r="E261" s="113" t="s">
        <v>71</v>
      </c>
      <c r="F261" s="115">
        <v>44020.670775462961</v>
      </c>
      <c r="G261" s="115">
        <v>44385</v>
      </c>
      <c r="H261" s="114" t="s">
        <v>180</v>
      </c>
      <c r="I261" s="138">
        <v>104500</v>
      </c>
      <c r="J261" s="139">
        <v>100000</v>
      </c>
      <c r="K261" s="138">
        <v>101035.0755786106</v>
      </c>
      <c r="L261" s="139">
        <v>104500</v>
      </c>
      <c r="M261" s="129">
        <v>0.96684282850299996</v>
      </c>
      <c r="N261" s="140">
        <v>4.5761493237000002</v>
      </c>
      <c r="O261" s="113" t="s">
        <v>72</v>
      </c>
      <c r="P261" s="141">
        <v>0.24772630100000001</v>
      </c>
      <c r="Q261" s="116"/>
      <c r="R261" s="142"/>
    </row>
    <row r="262" spans="2:18" x14ac:dyDescent="0.25">
      <c r="B262" s="112" t="s">
        <v>69</v>
      </c>
      <c r="C262" s="113" t="s">
        <v>86</v>
      </c>
      <c r="D262" s="114" t="s">
        <v>70</v>
      </c>
      <c r="E262" s="113" t="s">
        <v>71</v>
      </c>
      <c r="F262" s="115">
        <v>43713.702268518522</v>
      </c>
      <c r="G262" s="115">
        <v>44445</v>
      </c>
      <c r="H262" s="114" t="s">
        <v>180</v>
      </c>
      <c r="I262" s="138">
        <v>110028</v>
      </c>
      <c r="J262" s="139">
        <v>100000</v>
      </c>
      <c r="K262" s="138">
        <v>100338.8364604559</v>
      </c>
      <c r="L262" s="139">
        <v>110028</v>
      </c>
      <c r="M262" s="129">
        <v>0.91193911059400001</v>
      </c>
      <c r="N262" s="140">
        <v>5.062633978</v>
      </c>
      <c r="O262" s="113" t="s">
        <v>72</v>
      </c>
      <c r="P262" s="141">
        <v>0.24601920329999999</v>
      </c>
      <c r="Q262" s="116"/>
      <c r="R262" s="142"/>
    </row>
    <row r="263" spans="2:18" x14ac:dyDescent="0.25">
      <c r="B263" s="112" t="s">
        <v>69</v>
      </c>
      <c r="C263" s="113" t="s">
        <v>86</v>
      </c>
      <c r="D263" s="114" t="s">
        <v>70</v>
      </c>
      <c r="E263" s="113" t="s">
        <v>71</v>
      </c>
      <c r="F263" s="115">
        <v>44043.607210648152</v>
      </c>
      <c r="G263" s="115">
        <v>44408</v>
      </c>
      <c r="H263" s="114" t="s">
        <v>180</v>
      </c>
      <c r="I263" s="138">
        <v>104500</v>
      </c>
      <c r="J263" s="139">
        <v>100000</v>
      </c>
      <c r="K263" s="138">
        <v>100750.6243089815</v>
      </c>
      <c r="L263" s="139">
        <v>104500</v>
      </c>
      <c r="M263" s="129">
        <v>0.96412080678500001</v>
      </c>
      <c r="N263" s="140">
        <v>4.5762911971999998</v>
      </c>
      <c r="O263" s="113" t="s">
        <v>72</v>
      </c>
      <c r="P263" s="141">
        <v>0.24702885939999999</v>
      </c>
      <c r="Q263" s="116"/>
      <c r="R263" s="142"/>
    </row>
    <row r="264" spans="2:18" x14ac:dyDescent="0.25">
      <c r="B264" s="112" t="s">
        <v>69</v>
      </c>
      <c r="C264" s="113" t="s">
        <v>86</v>
      </c>
      <c r="D264" s="114" t="s">
        <v>70</v>
      </c>
      <c r="E264" s="113" t="s">
        <v>71</v>
      </c>
      <c r="F264" s="115">
        <v>44026.630787037036</v>
      </c>
      <c r="G264" s="115">
        <v>44391</v>
      </c>
      <c r="H264" s="114" t="s">
        <v>180</v>
      </c>
      <c r="I264" s="138">
        <v>104500</v>
      </c>
      <c r="J264" s="139">
        <v>100000</v>
      </c>
      <c r="K264" s="138">
        <v>100960.787611074</v>
      </c>
      <c r="L264" s="139">
        <v>104500</v>
      </c>
      <c r="M264" s="129">
        <v>0.96613193886199999</v>
      </c>
      <c r="N264" s="140">
        <v>4.5761493237000002</v>
      </c>
      <c r="O264" s="113" t="s">
        <v>72</v>
      </c>
      <c r="P264" s="141">
        <v>0.2475441555</v>
      </c>
      <c r="Q264" s="116"/>
      <c r="R264" s="142"/>
    </row>
    <row r="265" spans="2:18" x14ac:dyDescent="0.25">
      <c r="B265" s="112" t="s">
        <v>69</v>
      </c>
      <c r="C265" s="113" t="s">
        <v>86</v>
      </c>
      <c r="D265" s="114" t="s">
        <v>70</v>
      </c>
      <c r="E265" s="113" t="s">
        <v>71</v>
      </c>
      <c r="F265" s="115">
        <v>44020.669976851852</v>
      </c>
      <c r="G265" s="115">
        <v>44385</v>
      </c>
      <c r="H265" s="114" t="s">
        <v>180</v>
      </c>
      <c r="I265" s="138">
        <v>104500</v>
      </c>
      <c r="J265" s="139">
        <v>100000</v>
      </c>
      <c r="K265" s="138">
        <v>101035.0755786106</v>
      </c>
      <c r="L265" s="139">
        <v>104500</v>
      </c>
      <c r="M265" s="129">
        <v>0.96684282850299996</v>
      </c>
      <c r="N265" s="140">
        <v>4.5761493237000002</v>
      </c>
      <c r="O265" s="113" t="s">
        <v>72</v>
      </c>
      <c r="P265" s="141">
        <v>0.24772630100000001</v>
      </c>
      <c r="Q265" s="116"/>
      <c r="R265" s="142"/>
    </row>
    <row r="266" spans="2:18" x14ac:dyDescent="0.25">
      <c r="B266" s="112" t="s">
        <v>69</v>
      </c>
      <c r="C266" s="113" t="s">
        <v>86</v>
      </c>
      <c r="D266" s="114" t="s">
        <v>70</v>
      </c>
      <c r="E266" s="113" t="s">
        <v>71</v>
      </c>
      <c r="F266" s="115">
        <v>43650.69730324074</v>
      </c>
      <c r="G266" s="115">
        <v>44200</v>
      </c>
      <c r="H266" s="114" t="s">
        <v>180</v>
      </c>
      <c r="I266" s="138">
        <v>107911</v>
      </c>
      <c r="J266" s="139">
        <v>100000</v>
      </c>
      <c r="K266" s="138">
        <v>106486.42484563999</v>
      </c>
      <c r="L266" s="139">
        <v>107911</v>
      </c>
      <c r="M266" s="129">
        <v>0.98679861038899996</v>
      </c>
      <c r="N266" s="140">
        <v>5.1825299880999998</v>
      </c>
      <c r="O266" s="113" t="s">
        <v>72</v>
      </c>
      <c r="P266" s="141">
        <v>0.26109237790000001</v>
      </c>
      <c r="Q266" s="116"/>
      <c r="R266" s="142"/>
    </row>
    <row r="267" spans="2:18" x14ac:dyDescent="0.25">
      <c r="B267" s="112" t="s">
        <v>69</v>
      </c>
      <c r="C267" s="113" t="s">
        <v>86</v>
      </c>
      <c r="D267" s="114" t="s">
        <v>70</v>
      </c>
      <c r="E267" s="113" t="s">
        <v>71</v>
      </c>
      <c r="F267" s="115">
        <v>44067.678819444445</v>
      </c>
      <c r="G267" s="115">
        <v>44432</v>
      </c>
      <c r="H267" s="114" t="s">
        <v>180</v>
      </c>
      <c r="I267" s="138">
        <v>104252</v>
      </c>
      <c r="J267" s="139">
        <v>100000.01</v>
      </c>
      <c r="K267" s="138">
        <v>100429.6511629661</v>
      </c>
      <c r="L267" s="139">
        <v>104252</v>
      </c>
      <c r="M267" s="129">
        <v>0.96333548673400005</v>
      </c>
      <c r="N267" s="140">
        <v>4.3200864616999999</v>
      </c>
      <c r="O267" s="113" t="s">
        <v>72</v>
      </c>
      <c r="P267" s="141">
        <v>0.24624187049999999</v>
      </c>
      <c r="Q267" s="116"/>
      <c r="R267" s="142"/>
    </row>
    <row r="268" spans="2:18" x14ac:dyDescent="0.25">
      <c r="B268" s="112" t="s">
        <v>69</v>
      </c>
      <c r="C268" s="113" t="s">
        <v>86</v>
      </c>
      <c r="D268" s="114" t="s">
        <v>70</v>
      </c>
      <c r="E268" s="113" t="s">
        <v>71</v>
      </c>
      <c r="F268" s="115">
        <v>44040.599305555559</v>
      </c>
      <c r="G268" s="115">
        <v>44404</v>
      </c>
      <c r="H268" s="114" t="s">
        <v>180</v>
      </c>
      <c r="I268" s="138">
        <v>104500</v>
      </c>
      <c r="J268" s="139">
        <v>100012.25</v>
      </c>
      <c r="K268" s="138">
        <v>100800.01767267971</v>
      </c>
      <c r="L268" s="139">
        <v>104500</v>
      </c>
      <c r="M268" s="129">
        <v>0.96459347055199995</v>
      </c>
      <c r="N268" s="140">
        <v>4.5761493237000002</v>
      </c>
      <c r="O268" s="113" t="s">
        <v>72</v>
      </c>
      <c r="P268" s="141">
        <v>0.24714996619999999</v>
      </c>
      <c r="Q268" s="116"/>
      <c r="R268" s="142"/>
    </row>
    <row r="269" spans="2:18" x14ac:dyDescent="0.25">
      <c r="B269" s="112" t="s">
        <v>69</v>
      </c>
      <c r="C269" s="113" t="s">
        <v>86</v>
      </c>
      <c r="D269" s="114" t="s">
        <v>70</v>
      </c>
      <c r="E269" s="113" t="s">
        <v>71</v>
      </c>
      <c r="F269" s="115">
        <v>44020.671041666668</v>
      </c>
      <c r="G269" s="115">
        <v>44385</v>
      </c>
      <c r="H269" s="114" t="s">
        <v>180</v>
      </c>
      <c r="I269" s="138">
        <v>104500</v>
      </c>
      <c r="J269" s="139">
        <v>100000</v>
      </c>
      <c r="K269" s="138">
        <v>101035.0755786106</v>
      </c>
      <c r="L269" s="139">
        <v>104500</v>
      </c>
      <c r="M269" s="129">
        <v>0.96684282850299996</v>
      </c>
      <c r="N269" s="140">
        <v>4.5761493237000002</v>
      </c>
      <c r="O269" s="113" t="s">
        <v>72</v>
      </c>
      <c r="P269" s="141">
        <v>0.24772630100000001</v>
      </c>
      <c r="Q269" s="116"/>
      <c r="R269" s="142"/>
    </row>
    <row r="270" spans="2:18" x14ac:dyDescent="0.25">
      <c r="B270" s="112" t="s">
        <v>69</v>
      </c>
      <c r="C270" s="113" t="s">
        <v>86</v>
      </c>
      <c r="D270" s="114" t="s">
        <v>70</v>
      </c>
      <c r="E270" s="113" t="s">
        <v>71</v>
      </c>
      <c r="F270" s="115">
        <v>43713.702627314815</v>
      </c>
      <c r="G270" s="115">
        <v>44445</v>
      </c>
      <c r="H270" s="114" t="s">
        <v>180</v>
      </c>
      <c r="I270" s="138">
        <v>110028</v>
      </c>
      <c r="J270" s="139">
        <v>100000</v>
      </c>
      <c r="K270" s="138">
        <v>100338.8364604559</v>
      </c>
      <c r="L270" s="139">
        <v>110028</v>
      </c>
      <c r="M270" s="129">
        <v>0.91193911059400001</v>
      </c>
      <c r="N270" s="140">
        <v>5.062633978</v>
      </c>
      <c r="O270" s="113" t="s">
        <v>72</v>
      </c>
      <c r="P270" s="141">
        <v>0.24601920329999999</v>
      </c>
      <c r="Q270" s="116"/>
      <c r="R270" s="142"/>
    </row>
    <row r="271" spans="2:18" x14ac:dyDescent="0.25">
      <c r="B271" s="112" t="s">
        <v>69</v>
      </c>
      <c r="C271" s="113" t="s">
        <v>86</v>
      </c>
      <c r="D271" s="114" t="s">
        <v>70</v>
      </c>
      <c r="E271" s="113" t="s">
        <v>71</v>
      </c>
      <c r="F271" s="115">
        <v>44060.647696759261</v>
      </c>
      <c r="G271" s="115">
        <v>44425</v>
      </c>
      <c r="H271" s="114" t="s">
        <v>180</v>
      </c>
      <c r="I271" s="138">
        <v>104252</v>
      </c>
      <c r="J271" s="139">
        <v>100000.01</v>
      </c>
      <c r="K271" s="138">
        <v>100511.1439873552</v>
      </c>
      <c r="L271" s="139">
        <v>104252</v>
      </c>
      <c r="M271" s="129">
        <v>0.96411717748699999</v>
      </c>
      <c r="N271" s="140">
        <v>4.3200864616999999</v>
      </c>
      <c r="O271" s="113" t="s">
        <v>72</v>
      </c>
      <c r="P271" s="141">
        <v>0.2464416814</v>
      </c>
      <c r="Q271" s="116"/>
      <c r="R271" s="142"/>
    </row>
    <row r="272" spans="2:18" x14ac:dyDescent="0.25">
      <c r="B272" s="112" t="s">
        <v>69</v>
      </c>
      <c r="C272" s="113" t="s">
        <v>86</v>
      </c>
      <c r="D272" s="114" t="s">
        <v>70</v>
      </c>
      <c r="E272" s="113" t="s">
        <v>71</v>
      </c>
      <c r="F272" s="115">
        <v>44034.62871527778</v>
      </c>
      <c r="G272" s="115">
        <v>44399</v>
      </c>
      <c r="H272" s="114" t="s">
        <v>180</v>
      </c>
      <c r="I272" s="138">
        <v>104500</v>
      </c>
      <c r="J272" s="139">
        <v>100000</v>
      </c>
      <c r="K272" s="138">
        <v>100861.8219433405</v>
      </c>
      <c r="L272" s="139">
        <v>104500</v>
      </c>
      <c r="M272" s="129">
        <v>0.96518489897899995</v>
      </c>
      <c r="N272" s="140">
        <v>4.5761493237000002</v>
      </c>
      <c r="O272" s="113" t="s">
        <v>72</v>
      </c>
      <c r="P272" s="141">
        <v>0.24730150309999999</v>
      </c>
      <c r="Q272" s="116"/>
      <c r="R272" s="142"/>
    </row>
    <row r="273" spans="2:18" x14ac:dyDescent="0.25">
      <c r="B273" s="112" t="s">
        <v>69</v>
      </c>
      <c r="C273" s="113" t="s">
        <v>86</v>
      </c>
      <c r="D273" s="114" t="s">
        <v>70</v>
      </c>
      <c r="E273" s="113" t="s">
        <v>71</v>
      </c>
      <c r="F273" s="115">
        <v>44020.670208333337</v>
      </c>
      <c r="G273" s="115">
        <v>44385</v>
      </c>
      <c r="H273" s="114" t="s">
        <v>180</v>
      </c>
      <c r="I273" s="138">
        <v>104500</v>
      </c>
      <c r="J273" s="139">
        <v>100000</v>
      </c>
      <c r="K273" s="138">
        <v>101035.0755786106</v>
      </c>
      <c r="L273" s="139">
        <v>104500</v>
      </c>
      <c r="M273" s="129">
        <v>0.96684282850299996</v>
      </c>
      <c r="N273" s="140">
        <v>4.5761493237000002</v>
      </c>
      <c r="O273" s="113" t="s">
        <v>72</v>
      </c>
      <c r="P273" s="141">
        <v>0.24772630100000001</v>
      </c>
      <c r="Q273" s="116"/>
      <c r="R273" s="142"/>
    </row>
    <row r="274" spans="2:18" x14ac:dyDescent="0.25">
      <c r="B274" s="112" t="s">
        <v>69</v>
      </c>
      <c r="C274" s="113" t="s">
        <v>86</v>
      </c>
      <c r="D274" s="114" t="s">
        <v>70</v>
      </c>
      <c r="E274" s="113" t="s">
        <v>71</v>
      </c>
      <c r="F274" s="115">
        <v>43650.697557870371</v>
      </c>
      <c r="G274" s="115">
        <v>44200</v>
      </c>
      <c r="H274" s="114" t="s">
        <v>180</v>
      </c>
      <c r="I274" s="138">
        <v>107911</v>
      </c>
      <c r="J274" s="139">
        <v>100000</v>
      </c>
      <c r="K274" s="138">
        <v>106486.42484563999</v>
      </c>
      <c r="L274" s="139">
        <v>107911</v>
      </c>
      <c r="M274" s="129">
        <v>0.98679861038899996</v>
      </c>
      <c r="N274" s="140">
        <v>5.1825299880999998</v>
      </c>
      <c r="O274" s="113" t="s">
        <v>72</v>
      </c>
      <c r="P274" s="141">
        <v>0.26109237790000001</v>
      </c>
      <c r="Q274" s="116"/>
      <c r="R274" s="142"/>
    </row>
    <row r="275" spans="2:18" x14ac:dyDescent="0.25">
      <c r="B275" s="112" t="s">
        <v>69</v>
      </c>
      <c r="C275" s="113" t="s">
        <v>86</v>
      </c>
      <c r="D275" s="114" t="s">
        <v>70</v>
      </c>
      <c r="E275" s="113" t="s">
        <v>71</v>
      </c>
      <c r="F275" s="115">
        <v>44067.679062499999</v>
      </c>
      <c r="G275" s="115">
        <v>44432</v>
      </c>
      <c r="H275" s="114" t="s">
        <v>180</v>
      </c>
      <c r="I275" s="138">
        <v>104252</v>
      </c>
      <c r="J275" s="139">
        <v>100000.01</v>
      </c>
      <c r="K275" s="138">
        <v>100429.6511629661</v>
      </c>
      <c r="L275" s="139">
        <v>104252</v>
      </c>
      <c r="M275" s="129">
        <v>0.96333548673400005</v>
      </c>
      <c r="N275" s="140">
        <v>4.3200864616999999</v>
      </c>
      <c r="O275" s="113" t="s">
        <v>72</v>
      </c>
      <c r="P275" s="141">
        <v>0.24624187049999999</v>
      </c>
      <c r="Q275" s="116"/>
      <c r="R275" s="142"/>
    </row>
    <row r="276" spans="2:18" x14ac:dyDescent="0.25">
      <c r="B276" s="112" t="s">
        <v>69</v>
      </c>
      <c r="C276" s="113" t="s">
        <v>86</v>
      </c>
      <c r="D276" s="114" t="s">
        <v>70</v>
      </c>
      <c r="E276" s="113" t="s">
        <v>71</v>
      </c>
      <c r="F276" s="115">
        <v>44043.606041666666</v>
      </c>
      <c r="G276" s="115">
        <v>44408</v>
      </c>
      <c r="H276" s="114" t="s">
        <v>180</v>
      </c>
      <c r="I276" s="138">
        <v>104500</v>
      </c>
      <c r="J276" s="139">
        <v>100000</v>
      </c>
      <c r="K276" s="138">
        <v>100750.6243089815</v>
      </c>
      <c r="L276" s="139">
        <v>104500</v>
      </c>
      <c r="M276" s="129">
        <v>0.96412080678500001</v>
      </c>
      <c r="N276" s="140">
        <v>4.5762911971999998</v>
      </c>
      <c r="O276" s="113" t="s">
        <v>72</v>
      </c>
      <c r="P276" s="141">
        <v>0.24702885939999999</v>
      </c>
      <c r="Q276" s="116"/>
      <c r="R276" s="142"/>
    </row>
    <row r="277" spans="2:18" x14ac:dyDescent="0.25">
      <c r="B277" s="112" t="s">
        <v>69</v>
      </c>
      <c r="C277" s="113" t="s">
        <v>86</v>
      </c>
      <c r="D277" s="114" t="s">
        <v>70</v>
      </c>
      <c r="E277" s="113" t="s">
        <v>71</v>
      </c>
      <c r="F277" s="115">
        <v>44026.630266203705</v>
      </c>
      <c r="G277" s="115">
        <v>44391</v>
      </c>
      <c r="H277" s="114" t="s">
        <v>180</v>
      </c>
      <c r="I277" s="138">
        <v>104500</v>
      </c>
      <c r="J277" s="139">
        <v>100000</v>
      </c>
      <c r="K277" s="138">
        <v>100960.787611074</v>
      </c>
      <c r="L277" s="139">
        <v>104500</v>
      </c>
      <c r="M277" s="129">
        <v>0.96613193886199999</v>
      </c>
      <c r="N277" s="140">
        <v>4.5761493237000002</v>
      </c>
      <c r="O277" s="113" t="s">
        <v>72</v>
      </c>
      <c r="P277" s="141">
        <v>0.2475441555</v>
      </c>
      <c r="Q277" s="116"/>
      <c r="R277" s="142"/>
    </row>
    <row r="278" spans="2:18" x14ac:dyDescent="0.25">
      <c r="B278" s="112" t="s">
        <v>69</v>
      </c>
      <c r="C278" s="113" t="s">
        <v>86</v>
      </c>
      <c r="D278" s="114" t="s">
        <v>70</v>
      </c>
      <c r="E278" s="113" t="s">
        <v>71</v>
      </c>
      <c r="F278" s="115">
        <v>43713.702928240738</v>
      </c>
      <c r="G278" s="115">
        <v>44445</v>
      </c>
      <c r="H278" s="114" t="s">
        <v>180</v>
      </c>
      <c r="I278" s="138">
        <v>110028</v>
      </c>
      <c r="J278" s="139">
        <v>100000</v>
      </c>
      <c r="K278" s="138">
        <v>100338.8364604559</v>
      </c>
      <c r="L278" s="139">
        <v>110028</v>
      </c>
      <c r="M278" s="129">
        <v>0.91193911059400001</v>
      </c>
      <c r="N278" s="140">
        <v>5.062633978</v>
      </c>
      <c r="O278" s="113" t="s">
        <v>72</v>
      </c>
      <c r="P278" s="141">
        <v>0.24601920329999999</v>
      </c>
      <c r="Q278" s="116"/>
      <c r="R278" s="142"/>
    </row>
    <row r="279" spans="2:18" x14ac:dyDescent="0.25">
      <c r="B279" s="118" t="s">
        <v>87</v>
      </c>
      <c r="C279" s="119"/>
      <c r="D279" s="119"/>
      <c r="E279" s="119"/>
      <c r="F279" s="119"/>
      <c r="G279" s="119"/>
      <c r="H279" s="114"/>
      <c r="I279" s="143">
        <v>2904807</v>
      </c>
      <c r="J279" s="144">
        <v>2753498.8499999996</v>
      </c>
      <c r="K279" s="143">
        <v>2785096.674783478</v>
      </c>
      <c r="L279" s="144">
        <v>2904807</v>
      </c>
      <c r="M279" s="116"/>
      <c r="N279" s="145"/>
      <c r="O279" s="116"/>
      <c r="P279" s="146">
        <v>6.8287344090000008</v>
      </c>
      <c r="Q279" s="119"/>
      <c r="R279" s="147"/>
    </row>
    <row r="280" spans="2:18" x14ac:dyDescent="0.25">
      <c r="B280" s="112" t="s">
        <v>69</v>
      </c>
      <c r="C280" s="113" t="s">
        <v>147</v>
      </c>
      <c r="D280" s="114" t="s">
        <v>70</v>
      </c>
      <c r="E280" s="113" t="s">
        <v>71</v>
      </c>
      <c r="F280" s="115">
        <v>44061.631597222222</v>
      </c>
      <c r="G280" s="115">
        <v>44610</v>
      </c>
      <c r="H280" s="114" t="s">
        <v>180</v>
      </c>
      <c r="I280" s="138">
        <v>106027.4</v>
      </c>
      <c r="J280" s="139">
        <v>100010.91</v>
      </c>
      <c r="K280" s="138">
        <v>100480.9401440513</v>
      </c>
      <c r="L280" s="139">
        <v>106027.4</v>
      </c>
      <c r="M280" s="129">
        <v>0.94768842906700002</v>
      </c>
      <c r="N280" s="140">
        <v>4.0602740874999999</v>
      </c>
      <c r="O280" s="113" t="s">
        <v>72</v>
      </c>
      <c r="P280" s="141">
        <v>0.24636762509999999</v>
      </c>
      <c r="Q280" s="116"/>
      <c r="R280" s="142"/>
    </row>
    <row r="281" spans="2:18" x14ac:dyDescent="0.25">
      <c r="B281" s="112" t="s">
        <v>69</v>
      </c>
      <c r="C281" s="113" t="s">
        <v>147</v>
      </c>
      <c r="D281" s="114" t="s">
        <v>70</v>
      </c>
      <c r="E281" s="113" t="s">
        <v>71</v>
      </c>
      <c r="F281" s="115">
        <v>44077.478483796294</v>
      </c>
      <c r="G281" s="115">
        <v>44627</v>
      </c>
      <c r="H281" s="114" t="s">
        <v>180</v>
      </c>
      <c r="I281" s="138">
        <v>106038.36</v>
      </c>
      <c r="J281" s="139">
        <v>100010.91</v>
      </c>
      <c r="K281" s="138">
        <v>100305.78485989509</v>
      </c>
      <c r="L281" s="139">
        <v>106038.36</v>
      </c>
      <c r="M281" s="129">
        <v>0.94593866653400005</v>
      </c>
      <c r="N281" s="140">
        <v>4.0602344604000002</v>
      </c>
      <c r="O281" s="113" t="s">
        <v>72</v>
      </c>
      <c r="P281" s="141">
        <v>0.24593816460000001</v>
      </c>
      <c r="Q281" s="116"/>
      <c r="R281" s="142"/>
    </row>
    <row r="282" spans="2:18" x14ac:dyDescent="0.25">
      <c r="B282" s="112" t="s">
        <v>69</v>
      </c>
      <c r="C282" s="113" t="s">
        <v>147</v>
      </c>
      <c r="D282" s="114" t="s">
        <v>70</v>
      </c>
      <c r="E282" s="113" t="s">
        <v>71</v>
      </c>
      <c r="F282" s="115">
        <v>44061.634293981479</v>
      </c>
      <c r="G282" s="115">
        <v>44610</v>
      </c>
      <c r="H282" s="114" t="s">
        <v>180</v>
      </c>
      <c r="I282" s="138">
        <v>106027.4</v>
      </c>
      <c r="J282" s="139">
        <v>100010.91</v>
      </c>
      <c r="K282" s="138">
        <v>100480.9401440513</v>
      </c>
      <c r="L282" s="139">
        <v>106027.4</v>
      </c>
      <c r="M282" s="129">
        <v>0.94768842906700002</v>
      </c>
      <c r="N282" s="140">
        <v>4.0602740874999999</v>
      </c>
      <c r="O282" s="113" t="s">
        <v>72</v>
      </c>
      <c r="P282" s="141">
        <v>0.24636762509999999</v>
      </c>
      <c r="Q282" s="116"/>
      <c r="R282" s="142"/>
    </row>
    <row r="283" spans="2:18" x14ac:dyDescent="0.25">
      <c r="B283" s="112" t="s">
        <v>69</v>
      </c>
      <c r="C283" s="113" t="s">
        <v>147</v>
      </c>
      <c r="D283" s="114" t="s">
        <v>70</v>
      </c>
      <c r="E283" s="113" t="s">
        <v>71</v>
      </c>
      <c r="F283" s="115">
        <v>44104.623854166668</v>
      </c>
      <c r="G283" s="115">
        <v>44824</v>
      </c>
      <c r="H283" s="114" t="s">
        <v>180</v>
      </c>
      <c r="I283" s="138">
        <v>108383.56</v>
      </c>
      <c r="J283" s="139">
        <v>100000.01</v>
      </c>
      <c r="K283" s="138">
        <v>100000.0000030793</v>
      </c>
      <c r="L283" s="139">
        <v>108383.56</v>
      </c>
      <c r="M283" s="129">
        <v>0.92264915456800001</v>
      </c>
      <c r="N283" s="140">
        <v>4.318530151</v>
      </c>
      <c r="O283" s="113" t="s">
        <v>72</v>
      </c>
      <c r="P283" s="141">
        <v>0.24518841559999999</v>
      </c>
      <c r="Q283" s="116"/>
      <c r="R283" s="142"/>
    </row>
    <row r="284" spans="2:18" x14ac:dyDescent="0.25">
      <c r="B284" s="112" t="s">
        <v>69</v>
      </c>
      <c r="C284" s="113" t="s">
        <v>147</v>
      </c>
      <c r="D284" s="114" t="s">
        <v>70</v>
      </c>
      <c r="E284" s="113" t="s">
        <v>71</v>
      </c>
      <c r="F284" s="115">
        <v>44077.477465277778</v>
      </c>
      <c r="G284" s="115">
        <v>44627</v>
      </c>
      <c r="H284" s="114" t="s">
        <v>180</v>
      </c>
      <c r="I284" s="138">
        <v>106038.36</v>
      </c>
      <c r="J284" s="139">
        <v>100010.91</v>
      </c>
      <c r="K284" s="138">
        <v>100305.78485989509</v>
      </c>
      <c r="L284" s="139">
        <v>106038.36</v>
      </c>
      <c r="M284" s="129">
        <v>0.94593866653400005</v>
      </c>
      <c r="N284" s="140">
        <v>4.0602344604000002</v>
      </c>
      <c r="O284" s="113" t="s">
        <v>72</v>
      </c>
      <c r="P284" s="141">
        <v>0.24593816460000001</v>
      </c>
      <c r="Q284" s="116"/>
      <c r="R284" s="142"/>
    </row>
    <row r="285" spans="2:18" x14ac:dyDescent="0.25">
      <c r="B285" s="112" t="s">
        <v>69</v>
      </c>
      <c r="C285" s="113" t="s">
        <v>147</v>
      </c>
      <c r="D285" s="114" t="s">
        <v>70</v>
      </c>
      <c r="E285" s="113" t="s">
        <v>71</v>
      </c>
      <c r="F285" s="115">
        <v>44061.633229166669</v>
      </c>
      <c r="G285" s="115">
        <v>44610</v>
      </c>
      <c r="H285" s="114" t="s">
        <v>180</v>
      </c>
      <c r="I285" s="138">
        <v>106027.4</v>
      </c>
      <c r="J285" s="139">
        <v>100010.91</v>
      </c>
      <c r="K285" s="138">
        <v>100480.9401440513</v>
      </c>
      <c r="L285" s="139">
        <v>106027.4</v>
      </c>
      <c r="M285" s="129">
        <v>0.94768842906700002</v>
      </c>
      <c r="N285" s="140">
        <v>4.0602740874999999</v>
      </c>
      <c r="O285" s="113" t="s">
        <v>72</v>
      </c>
      <c r="P285" s="141">
        <v>0.24636762509999999</v>
      </c>
      <c r="Q285" s="116"/>
      <c r="R285" s="142"/>
    </row>
    <row r="286" spans="2:18" x14ac:dyDescent="0.25">
      <c r="B286" s="112" t="s">
        <v>69</v>
      </c>
      <c r="C286" s="113" t="s">
        <v>147</v>
      </c>
      <c r="D286" s="114" t="s">
        <v>70</v>
      </c>
      <c r="E286" s="113" t="s">
        <v>71</v>
      </c>
      <c r="F286" s="115">
        <v>44077.478819444441</v>
      </c>
      <c r="G286" s="115">
        <v>44627</v>
      </c>
      <c r="H286" s="114" t="s">
        <v>180</v>
      </c>
      <c r="I286" s="138">
        <v>106038.36</v>
      </c>
      <c r="J286" s="139">
        <v>100010.91</v>
      </c>
      <c r="K286" s="138">
        <v>100305.78485989509</v>
      </c>
      <c r="L286" s="139">
        <v>106038.36</v>
      </c>
      <c r="M286" s="129">
        <v>0.94593866653400005</v>
      </c>
      <c r="N286" s="140">
        <v>4.0602344604000002</v>
      </c>
      <c r="O286" s="113" t="s">
        <v>72</v>
      </c>
      <c r="P286" s="141">
        <v>0.24593816460000001</v>
      </c>
      <c r="Q286" s="116"/>
      <c r="R286" s="142"/>
    </row>
    <row r="287" spans="2:18" x14ac:dyDescent="0.25">
      <c r="B287" s="112" t="s">
        <v>69</v>
      </c>
      <c r="C287" s="113" t="s">
        <v>147</v>
      </c>
      <c r="D287" s="114" t="s">
        <v>70</v>
      </c>
      <c r="E287" s="113" t="s">
        <v>71</v>
      </c>
      <c r="F287" s="115">
        <v>44061.634826388887</v>
      </c>
      <c r="G287" s="115">
        <v>44610</v>
      </c>
      <c r="H287" s="114" t="s">
        <v>180</v>
      </c>
      <c r="I287" s="138">
        <v>106027.4</v>
      </c>
      <c r="J287" s="139">
        <v>100010.91</v>
      </c>
      <c r="K287" s="138">
        <v>100480.9401440513</v>
      </c>
      <c r="L287" s="139">
        <v>106027.4</v>
      </c>
      <c r="M287" s="129">
        <v>0.94768842906700002</v>
      </c>
      <c r="N287" s="140">
        <v>4.0602740874999999</v>
      </c>
      <c r="O287" s="113" t="s">
        <v>72</v>
      </c>
      <c r="P287" s="141">
        <v>0.24636762509999999</v>
      </c>
      <c r="Q287" s="116"/>
      <c r="R287" s="142"/>
    </row>
    <row r="288" spans="2:18" x14ac:dyDescent="0.25">
      <c r="B288" s="112" t="s">
        <v>69</v>
      </c>
      <c r="C288" s="113" t="s">
        <v>147</v>
      </c>
      <c r="D288" s="114" t="s">
        <v>70</v>
      </c>
      <c r="E288" s="113" t="s">
        <v>71</v>
      </c>
      <c r="F288" s="115">
        <v>44061.629965277774</v>
      </c>
      <c r="G288" s="115">
        <v>44610</v>
      </c>
      <c r="H288" s="114" t="s">
        <v>180</v>
      </c>
      <c r="I288" s="138">
        <v>106027.4</v>
      </c>
      <c r="J288" s="139">
        <v>100010.91</v>
      </c>
      <c r="K288" s="138">
        <v>100480.9401440513</v>
      </c>
      <c r="L288" s="139">
        <v>106027.4</v>
      </c>
      <c r="M288" s="129">
        <v>0.94768842906700002</v>
      </c>
      <c r="N288" s="140">
        <v>4.0602740874999999</v>
      </c>
      <c r="O288" s="113" t="s">
        <v>72</v>
      </c>
      <c r="P288" s="141">
        <v>0.24636762509999999</v>
      </c>
      <c r="Q288" s="116"/>
      <c r="R288" s="142"/>
    </row>
    <row r="289" spans="2:18" x14ac:dyDescent="0.25">
      <c r="B289" s="112" t="s">
        <v>69</v>
      </c>
      <c r="C289" s="113" t="s">
        <v>147</v>
      </c>
      <c r="D289" s="114" t="s">
        <v>70</v>
      </c>
      <c r="E289" s="113" t="s">
        <v>71</v>
      </c>
      <c r="F289" s="115">
        <v>44104.624189814815</v>
      </c>
      <c r="G289" s="115">
        <v>44824</v>
      </c>
      <c r="H289" s="114" t="s">
        <v>180</v>
      </c>
      <c r="I289" s="138">
        <v>108383.56</v>
      </c>
      <c r="J289" s="139">
        <v>100000.01</v>
      </c>
      <c r="K289" s="138">
        <v>100000.0000030793</v>
      </c>
      <c r="L289" s="139">
        <v>108383.56</v>
      </c>
      <c r="M289" s="129">
        <v>0.92264915456800001</v>
      </c>
      <c r="N289" s="140">
        <v>4.318530151</v>
      </c>
      <c r="O289" s="113" t="s">
        <v>72</v>
      </c>
      <c r="P289" s="141">
        <v>0.24518841559999999</v>
      </c>
      <c r="Q289" s="116"/>
      <c r="R289" s="142"/>
    </row>
    <row r="290" spans="2:18" x14ac:dyDescent="0.25">
      <c r="B290" s="112" t="s">
        <v>69</v>
      </c>
      <c r="C290" s="113" t="s">
        <v>147</v>
      </c>
      <c r="D290" s="114" t="s">
        <v>70</v>
      </c>
      <c r="E290" s="113" t="s">
        <v>71</v>
      </c>
      <c r="F290" s="115">
        <v>44077.477754629632</v>
      </c>
      <c r="G290" s="115">
        <v>44627</v>
      </c>
      <c r="H290" s="114" t="s">
        <v>180</v>
      </c>
      <c r="I290" s="138">
        <v>106038.36</v>
      </c>
      <c r="J290" s="139">
        <v>100010.91</v>
      </c>
      <c r="K290" s="138">
        <v>100305.78485989509</v>
      </c>
      <c r="L290" s="139">
        <v>106038.36</v>
      </c>
      <c r="M290" s="129">
        <v>0.94593866653400005</v>
      </c>
      <c r="N290" s="140">
        <v>4.0602344604000002</v>
      </c>
      <c r="O290" s="113" t="s">
        <v>72</v>
      </c>
      <c r="P290" s="141">
        <v>0.24593816460000001</v>
      </c>
      <c r="Q290" s="116"/>
      <c r="R290" s="142"/>
    </row>
    <row r="291" spans="2:18" x14ac:dyDescent="0.25">
      <c r="B291" s="112" t="s">
        <v>69</v>
      </c>
      <c r="C291" s="113" t="s">
        <v>147</v>
      </c>
      <c r="D291" s="114" t="s">
        <v>70</v>
      </c>
      <c r="E291" s="113" t="s">
        <v>71</v>
      </c>
      <c r="F291" s="115">
        <v>44061.633634259262</v>
      </c>
      <c r="G291" s="115">
        <v>44610</v>
      </c>
      <c r="H291" s="114" t="s">
        <v>180</v>
      </c>
      <c r="I291" s="138">
        <v>106027.4</v>
      </c>
      <c r="J291" s="139">
        <v>100010.91</v>
      </c>
      <c r="K291" s="138">
        <v>100480.9401440513</v>
      </c>
      <c r="L291" s="139">
        <v>106027.4</v>
      </c>
      <c r="M291" s="129">
        <v>0.94768842906700002</v>
      </c>
      <c r="N291" s="140">
        <v>4.0602740874999999</v>
      </c>
      <c r="O291" s="113" t="s">
        <v>72</v>
      </c>
      <c r="P291" s="141">
        <v>0.24636762509999999</v>
      </c>
      <c r="Q291" s="116"/>
      <c r="R291" s="142"/>
    </row>
    <row r="292" spans="2:18" x14ac:dyDescent="0.25">
      <c r="B292" s="112" t="s">
        <v>69</v>
      </c>
      <c r="C292" s="113" t="s">
        <v>147</v>
      </c>
      <c r="D292" s="114" t="s">
        <v>70</v>
      </c>
      <c r="E292" s="113" t="s">
        <v>71</v>
      </c>
      <c r="F292" s="115">
        <v>44104.610092592593</v>
      </c>
      <c r="G292" s="115">
        <v>44824</v>
      </c>
      <c r="H292" s="114" t="s">
        <v>180</v>
      </c>
      <c r="I292" s="138">
        <v>108383.56</v>
      </c>
      <c r="J292" s="139">
        <v>100000.01</v>
      </c>
      <c r="K292" s="138">
        <v>100000.0000030793</v>
      </c>
      <c r="L292" s="139">
        <v>108383.56</v>
      </c>
      <c r="M292" s="129">
        <v>0.92264915456800001</v>
      </c>
      <c r="N292" s="140">
        <v>4.318530151</v>
      </c>
      <c r="O292" s="113" t="s">
        <v>72</v>
      </c>
      <c r="P292" s="141">
        <v>0.24518841559999999</v>
      </c>
      <c r="Q292" s="116"/>
      <c r="R292" s="142"/>
    </row>
    <row r="293" spans="2:18" x14ac:dyDescent="0.25">
      <c r="B293" s="112" t="s">
        <v>69</v>
      </c>
      <c r="C293" s="113" t="s">
        <v>147</v>
      </c>
      <c r="D293" s="114" t="s">
        <v>70</v>
      </c>
      <c r="E293" s="113" t="s">
        <v>71</v>
      </c>
      <c r="F293" s="115">
        <v>44061.635127314818</v>
      </c>
      <c r="G293" s="115">
        <v>44610</v>
      </c>
      <c r="H293" s="114" t="s">
        <v>180</v>
      </c>
      <c r="I293" s="138">
        <v>106027.4</v>
      </c>
      <c r="J293" s="139">
        <v>100010.91</v>
      </c>
      <c r="K293" s="138">
        <v>100480.9401440513</v>
      </c>
      <c r="L293" s="139">
        <v>106027.4</v>
      </c>
      <c r="M293" s="129">
        <v>0.94768842906700002</v>
      </c>
      <c r="N293" s="140">
        <v>4.0602740874999999</v>
      </c>
      <c r="O293" s="113" t="s">
        <v>72</v>
      </c>
      <c r="P293" s="141">
        <v>0.24636762509999999</v>
      </c>
      <c r="Q293" s="116"/>
      <c r="R293" s="142"/>
    </row>
    <row r="294" spans="2:18" x14ac:dyDescent="0.25">
      <c r="B294" s="112" t="s">
        <v>69</v>
      </c>
      <c r="C294" s="113" t="s">
        <v>147</v>
      </c>
      <c r="D294" s="114" t="s">
        <v>70</v>
      </c>
      <c r="E294" s="113" t="s">
        <v>71</v>
      </c>
      <c r="F294" s="115">
        <v>44061.630590277775</v>
      </c>
      <c r="G294" s="115">
        <v>44610</v>
      </c>
      <c r="H294" s="114" t="s">
        <v>180</v>
      </c>
      <c r="I294" s="138">
        <v>106027.4</v>
      </c>
      <c r="J294" s="139">
        <v>100010.91</v>
      </c>
      <c r="K294" s="138">
        <v>100480.9401440513</v>
      </c>
      <c r="L294" s="139">
        <v>106027.4</v>
      </c>
      <c r="M294" s="129">
        <v>0.94768842906700002</v>
      </c>
      <c r="N294" s="140">
        <v>4.0602740874999999</v>
      </c>
      <c r="O294" s="113" t="s">
        <v>72</v>
      </c>
      <c r="P294" s="141">
        <v>0.24636762509999999</v>
      </c>
      <c r="Q294" s="116"/>
      <c r="R294" s="142"/>
    </row>
    <row r="295" spans="2:18" x14ac:dyDescent="0.25">
      <c r="B295" s="112" t="s">
        <v>69</v>
      </c>
      <c r="C295" s="113" t="s">
        <v>147</v>
      </c>
      <c r="D295" s="114" t="s">
        <v>70</v>
      </c>
      <c r="E295" s="113" t="s">
        <v>71</v>
      </c>
      <c r="F295" s="115">
        <v>44104.624502314815</v>
      </c>
      <c r="G295" s="115">
        <v>44824</v>
      </c>
      <c r="H295" s="114" t="s">
        <v>180</v>
      </c>
      <c r="I295" s="138">
        <v>108383.56</v>
      </c>
      <c r="J295" s="139">
        <v>100000.01</v>
      </c>
      <c r="K295" s="138">
        <v>100000.0000030793</v>
      </c>
      <c r="L295" s="139">
        <v>108383.56</v>
      </c>
      <c r="M295" s="129">
        <v>0.92264915456800001</v>
      </c>
      <c r="N295" s="140">
        <v>4.318530151</v>
      </c>
      <c r="O295" s="113" t="s">
        <v>72</v>
      </c>
      <c r="P295" s="141">
        <v>0.24518841559999999</v>
      </c>
      <c r="Q295" s="116"/>
      <c r="R295" s="142"/>
    </row>
    <row r="296" spans="2:18" x14ac:dyDescent="0.25">
      <c r="B296" s="112" t="s">
        <v>69</v>
      </c>
      <c r="C296" s="113" t="s">
        <v>147</v>
      </c>
      <c r="D296" s="114" t="s">
        <v>70</v>
      </c>
      <c r="E296" s="113" t="s">
        <v>71</v>
      </c>
      <c r="F296" s="115">
        <v>44077.478090277778</v>
      </c>
      <c r="G296" s="115">
        <v>44627</v>
      </c>
      <c r="H296" s="114" t="s">
        <v>180</v>
      </c>
      <c r="I296" s="138">
        <v>106038.36</v>
      </c>
      <c r="J296" s="139">
        <v>100010.91</v>
      </c>
      <c r="K296" s="138">
        <v>100305.78485989509</v>
      </c>
      <c r="L296" s="139">
        <v>106038.36</v>
      </c>
      <c r="M296" s="129">
        <v>0.94593866653400005</v>
      </c>
      <c r="N296" s="140">
        <v>4.0602344604000002</v>
      </c>
      <c r="O296" s="113" t="s">
        <v>72</v>
      </c>
      <c r="P296" s="141">
        <v>0.24593816460000001</v>
      </c>
      <c r="Q296" s="116"/>
      <c r="R296" s="142"/>
    </row>
    <row r="297" spans="2:18" x14ac:dyDescent="0.25">
      <c r="B297" s="112" t="s">
        <v>69</v>
      </c>
      <c r="C297" s="113" t="s">
        <v>147</v>
      </c>
      <c r="D297" s="114" t="s">
        <v>70</v>
      </c>
      <c r="E297" s="113" t="s">
        <v>71</v>
      </c>
      <c r="F297" s="115">
        <v>44061.633969907409</v>
      </c>
      <c r="G297" s="115">
        <v>44791</v>
      </c>
      <c r="H297" s="114" t="s">
        <v>180</v>
      </c>
      <c r="I297" s="138">
        <v>106027.4</v>
      </c>
      <c r="J297" s="139">
        <v>100010.91</v>
      </c>
      <c r="K297" s="138">
        <v>100480.9401440513</v>
      </c>
      <c r="L297" s="139">
        <v>106027.4</v>
      </c>
      <c r="M297" s="129">
        <v>0.94768842906700002</v>
      </c>
      <c r="N297" s="140">
        <v>4.0602740874999999</v>
      </c>
      <c r="O297" s="113" t="s">
        <v>72</v>
      </c>
      <c r="P297" s="141">
        <v>0.24636762509999999</v>
      </c>
      <c r="Q297" s="116"/>
      <c r="R297" s="142"/>
    </row>
    <row r="298" spans="2:18" x14ac:dyDescent="0.25">
      <c r="B298" s="112" t="s">
        <v>69</v>
      </c>
      <c r="C298" s="113" t="s">
        <v>147</v>
      </c>
      <c r="D298" s="114" t="s">
        <v>70</v>
      </c>
      <c r="E298" s="113" t="s">
        <v>71</v>
      </c>
      <c r="F298" s="115">
        <v>44104.623240740744</v>
      </c>
      <c r="G298" s="115">
        <v>44824</v>
      </c>
      <c r="H298" s="114" t="s">
        <v>180</v>
      </c>
      <c r="I298" s="138">
        <v>108383.56</v>
      </c>
      <c r="J298" s="139">
        <v>100000.01</v>
      </c>
      <c r="K298" s="138">
        <v>100000.0000030793</v>
      </c>
      <c r="L298" s="139">
        <v>108383.56</v>
      </c>
      <c r="M298" s="129">
        <v>0.92264915456800001</v>
      </c>
      <c r="N298" s="140">
        <v>4.318530151</v>
      </c>
      <c r="O298" s="113" t="s">
        <v>72</v>
      </c>
      <c r="P298" s="141">
        <v>0.24518841559999999</v>
      </c>
      <c r="Q298" s="116"/>
      <c r="R298" s="142"/>
    </row>
    <row r="299" spans="2:18" x14ac:dyDescent="0.25">
      <c r="B299" s="112" t="s">
        <v>69</v>
      </c>
      <c r="C299" s="113" t="s">
        <v>147</v>
      </c>
      <c r="D299" s="114" t="s">
        <v>70</v>
      </c>
      <c r="E299" s="113" t="s">
        <v>71</v>
      </c>
      <c r="F299" s="115">
        <v>44061.635960648149</v>
      </c>
      <c r="G299" s="115">
        <v>44610</v>
      </c>
      <c r="H299" s="114" t="s">
        <v>180</v>
      </c>
      <c r="I299" s="138">
        <v>106027.4</v>
      </c>
      <c r="J299" s="139">
        <v>100010.91</v>
      </c>
      <c r="K299" s="138">
        <v>100480.9401440513</v>
      </c>
      <c r="L299" s="139">
        <v>106027.4</v>
      </c>
      <c r="M299" s="129">
        <v>0.94768842906700002</v>
      </c>
      <c r="N299" s="140">
        <v>4.0602740874999999</v>
      </c>
      <c r="O299" s="113" t="s">
        <v>72</v>
      </c>
      <c r="P299" s="141">
        <v>0.24636762509999999</v>
      </c>
      <c r="Q299" s="116"/>
      <c r="R299" s="142"/>
    </row>
    <row r="300" spans="2:18" x14ac:dyDescent="0.25">
      <c r="B300" s="118" t="s">
        <v>148</v>
      </c>
      <c r="C300" s="119"/>
      <c r="D300" s="119"/>
      <c r="E300" s="119"/>
      <c r="F300" s="119"/>
      <c r="G300" s="119"/>
      <c r="H300" s="114"/>
      <c r="I300" s="143">
        <v>2132383.6</v>
      </c>
      <c r="J300" s="144">
        <v>2000163.6999999997</v>
      </c>
      <c r="K300" s="143">
        <v>2006338.3257553852</v>
      </c>
      <c r="L300" s="144">
        <v>2132383.6</v>
      </c>
      <c r="M300" s="116"/>
      <c r="N300" s="145"/>
      <c r="O300" s="116"/>
      <c r="P300" s="146">
        <v>4.9193091520000003</v>
      </c>
      <c r="Q300" s="119"/>
      <c r="R300" s="147"/>
    </row>
    <row r="301" spans="2:18" x14ac:dyDescent="0.25">
      <c r="B301" s="112" t="s">
        <v>69</v>
      </c>
      <c r="C301" s="113" t="s">
        <v>88</v>
      </c>
      <c r="D301" s="114" t="s">
        <v>70</v>
      </c>
      <c r="E301" s="113" t="s">
        <v>71</v>
      </c>
      <c r="F301" s="115">
        <v>44043.684039351851</v>
      </c>
      <c r="G301" s="115">
        <v>44593</v>
      </c>
      <c r="H301" s="114" t="s">
        <v>180</v>
      </c>
      <c r="I301" s="138">
        <v>105801.39</v>
      </c>
      <c r="J301" s="139">
        <v>100000</v>
      </c>
      <c r="K301" s="138">
        <v>100642.3918909701</v>
      </c>
      <c r="L301" s="139">
        <v>105801.39</v>
      </c>
      <c r="M301" s="129">
        <v>0.95123884375199996</v>
      </c>
      <c r="N301" s="140">
        <v>3.9058496585000002</v>
      </c>
      <c r="O301" s="113" t="s">
        <v>72</v>
      </c>
      <c r="P301" s="141">
        <v>0.24676348610000001</v>
      </c>
      <c r="Q301" s="116"/>
      <c r="R301" s="142"/>
    </row>
    <row r="302" spans="2:18" x14ac:dyDescent="0.25">
      <c r="B302" s="112" t="s">
        <v>69</v>
      </c>
      <c r="C302" s="113" t="s">
        <v>88</v>
      </c>
      <c r="D302" s="114" t="s">
        <v>70</v>
      </c>
      <c r="E302" s="113" t="s">
        <v>71</v>
      </c>
      <c r="F302" s="115">
        <v>44034.500717592593</v>
      </c>
      <c r="G302" s="115">
        <v>44571</v>
      </c>
      <c r="H302" s="114" t="s">
        <v>180</v>
      </c>
      <c r="I302" s="138">
        <v>105801.38</v>
      </c>
      <c r="J302" s="139">
        <v>100136.58</v>
      </c>
      <c r="K302" s="138">
        <v>100875.09894707819</v>
      </c>
      <c r="L302" s="139">
        <v>105801.38</v>
      </c>
      <c r="M302" s="129">
        <v>0.95343840455700002</v>
      </c>
      <c r="N302" s="140">
        <v>3.9058353414</v>
      </c>
      <c r="O302" s="113" t="s">
        <v>72</v>
      </c>
      <c r="P302" s="141">
        <v>0.24733405680000001</v>
      </c>
      <c r="Q302" s="116"/>
      <c r="R302" s="142"/>
    </row>
    <row r="303" spans="2:18" x14ac:dyDescent="0.25">
      <c r="B303" s="112" t="s">
        <v>69</v>
      </c>
      <c r="C303" s="113" t="s">
        <v>88</v>
      </c>
      <c r="D303" s="114" t="s">
        <v>70</v>
      </c>
      <c r="E303" s="113" t="s">
        <v>71</v>
      </c>
      <c r="F303" s="115">
        <v>44020.674432870372</v>
      </c>
      <c r="G303" s="115">
        <v>44571</v>
      </c>
      <c r="H303" s="114" t="s">
        <v>180</v>
      </c>
      <c r="I303" s="138">
        <v>105811.92</v>
      </c>
      <c r="J303" s="139">
        <v>99999.99</v>
      </c>
      <c r="K303" s="138">
        <v>100885.65598910239</v>
      </c>
      <c r="L303" s="139">
        <v>105811.92</v>
      </c>
      <c r="M303" s="129">
        <v>0.95344320364900004</v>
      </c>
      <c r="N303" s="140">
        <v>3.9057906578999999</v>
      </c>
      <c r="O303" s="113" t="s">
        <v>72</v>
      </c>
      <c r="P303" s="141">
        <v>0.24735994150000001</v>
      </c>
      <c r="Q303" s="116"/>
      <c r="R303" s="142"/>
    </row>
    <row r="304" spans="2:18" x14ac:dyDescent="0.25">
      <c r="B304" s="112" t="s">
        <v>69</v>
      </c>
      <c r="C304" s="113" t="s">
        <v>88</v>
      </c>
      <c r="D304" s="114" t="s">
        <v>70</v>
      </c>
      <c r="E304" s="113" t="s">
        <v>71</v>
      </c>
      <c r="F304" s="115">
        <v>44014.649791666663</v>
      </c>
      <c r="G304" s="115">
        <v>44564</v>
      </c>
      <c r="H304" s="114" t="s">
        <v>180</v>
      </c>
      <c r="I304" s="138">
        <v>105801.38</v>
      </c>
      <c r="J304" s="139">
        <v>100000</v>
      </c>
      <c r="K304" s="138">
        <v>99999.910955882297</v>
      </c>
      <c r="L304" s="139">
        <v>105801.38</v>
      </c>
      <c r="M304" s="129">
        <v>0.94516641423699999</v>
      </c>
      <c r="N304" s="140">
        <v>3.9058511738999999</v>
      </c>
      <c r="O304" s="113" t="s">
        <v>72</v>
      </c>
      <c r="P304" s="141">
        <v>0.24518819720000001</v>
      </c>
      <c r="Q304" s="116"/>
      <c r="R304" s="142"/>
    </row>
    <row r="305" spans="2:18" x14ac:dyDescent="0.25">
      <c r="B305" s="112" t="s">
        <v>69</v>
      </c>
      <c r="C305" s="113" t="s">
        <v>88</v>
      </c>
      <c r="D305" s="114" t="s">
        <v>70</v>
      </c>
      <c r="E305" s="113" t="s">
        <v>71</v>
      </c>
      <c r="F305" s="115">
        <v>44036.63821759259</v>
      </c>
      <c r="G305" s="115">
        <v>44585</v>
      </c>
      <c r="H305" s="114" t="s">
        <v>180</v>
      </c>
      <c r="I305" s="138">
        <v>105801.38</v>
      </c>
      <c r="J305" s="139">
        <v>100010.5</v>
      </c>
      <c r="K305" s="138">
        <v>100726.9428141072</v>
      </c>
      <c r="L305" s="139">
        <v>105801.38</v>
      </c>
      <c r="M305" s="129">
        <v>0.95203808130000001</v>
      </c>
      <c r="N305" s="140">
        <v>3.9058496585000002</v>
      </c>
      <c r="O305" s="113" t="s">
        <v>72</v>
      </c>
      <c r="P305" s="141">
        <v>0.2469707951</v>
      </c>
      <c r="Q305" s="116"/>
      <c r="R305" s="142"/>
    </row>
    <row r="306" spans="2:18" x14ac:dyDescent="0.25">
      <c r="B306" s="112" t="s">
        <v>69</v>
      </c>
      <c r="C306" s="113" t="s">
        <v>88</v>
      </c>
      <c r="D306" s="114" t="s">
        <v>70</v>
      </c>
      <c r="E306" s="113" t="s">
        <v>71</v>
      </c>
      <c r="F306" s="115">
        <v>44034.498749999999</v>
      </c>
      <c r="G306" s="115">
        <v>44571</v>
      </c>
      <c r="H306" s="114" t="s">
        <v>180</v>
      </c>
      <c r="I306" s="138">
        <v>105801.38</v>
      </c>
      <c r="J306" s="139">
        <v>100136.58</v>
      </c>
      <c r="K306" s="138">
        <v>100875.09894707819</v>
      </c>
      <c r="L306" s="139">
        <v>105801.38</v>
      </c>
      <c r="M306" s="129">
        <v>0.95343840455700002</v>
      </c>
      <c r="N306" s="140">
        <v>3.9058353414</v>
      </c>
      <c r="O306" s="113" t="s">
        <v>72</v>
      </c>
      <c r="P306" s="141">
        <v>0.24733405680000001</v>
      </c>
      <c r="Q306" s="116"/>
      <c r="R306" s="142"/>
    </row>
    <row r="307" spans="2:18" x14ac:dyDescent="0.25">
      <c r="B307" s="112" t="s">
        <v>69</v>
      </c>
      <c r="C307" s="113" t="s">
        <v>88</v>
      </c>
      <c r="D307" s="114" t="s">
        <v>70</v>
      </c>
      <c r="E307" s="113" t="s">
        <v>71</v>
      </c>
      <c r="F307" s="115">
        <v>44014.651122685187</v>
      </c>
      <c r="G307" s="115">
        <v>44564</v>
      </c>
      <c r="H307" s="114" t="s">
        <v>180</v>
      </c>
      <c r="I307" s="138">
        <v>105801.38</v>
      </c>
      <c r="J307" s="139">
        <v>100000</v>
      </c>
      <c r="K307" s="138">
        <v>99999.910955882297</v>
      </c>
      <c r="L307" s="139">
        <v>105801.38</v>
      </c>
      <c r="M307" s="129">
        <v>0.94516641423699999</v>
      </c>
      <c r="N307" s="140">
        <v>3.9058511738999999</v>
      </c>
      <c r="O307" s="113" t="s">
        <v>72</v>
      </c>
      <c r="P307" s="141">
        <v>0.24518819720000001</v>
      </c>
      <c r="Q307" s="116"/>
      <c r="R307" s="142"/>
    </row>
    <row r="308" spans="2:18" x14ac:dyDescent="0.25">
      <c r="B308" s="112" t="s">
        <v>108</v>
      </c>
      <c r="C308" s="113" t="s">
        <v>88</v>
      </c>
      <c r="D308" s="114" t="s">
        <v>70</v>
      </c>
      <c r="E308" s="113" t="s">
        <v>71</v>
      </c>
      <c r="F308" s="115">
        <v>43874.650891203702</v>
      </c>
      <c r="G308" s="115">
        <v>46632</v>
      </c>
      <c r="H308" s="114" t="s">
        <v>180</v>
      </c>
      <c r="I308" s="138">
        <v>251209.32</v>
      </c>
      <c r="J308" s="139">
        <v>166287.09</v>
      </c>
      <c r="K308" s="138">
        <v>164760.20976971611</v>
      </c>
      <c r="L308" s="139">
        <v>251209.32</v>
      </c>
      <c r="M308" s="129">
        <v>0.65586822085200003</v>
      </c>
      <c r="N308" s="140">
        <v>7.0439093518</v>
      </c>
      <c r="O308" s="113" t="s">
        <v>72</v>
      </c>
      <c r="P308" s="141">
        <v>0.40397294779999998</v>
      </c>
      <c r="Q308" s="116"/>
      <c r="R308" s="142"/>
    </row>
    <row r="309" spans="2:18" x14ac:dyDescent="0.25">
      <c r="B309" s="112" t="s">
        <v>69</v>
      </c>
      <c r="C309" s="113" t="s">
        <v>88</v>
      </c>
      <c r="D309" s="114" t="s">
        <v>70</v>
      </c>
      <c r="E309" s="113" t="s">
        <v>71</v>
      </c>
      <c r="F309" s="115">
        <v>44043.68440972222</v>
      </c>
      <c r="G309" s="115">
        <v>44593</v>
      </c>
      <c r="H309" s="114" t="s">
        <v>180</v>
      </c>
      <c r="I309" s="138">
        <v>105801.39</v>
      </c>
      <c r="J309" s="139">
        <v>100000</v>
      </c>
      <c r="K309" s="138">
        <v>100642.3918909701</v>
      </c>
      <c r="L309" s="139">
        <v>105801.39</v>
      </c>
      <c r="M309" s="129">
        <v>0.95123884375199996</v>
      </c>
      <c r="N309" s="140">
        <v>3.9058496585000002</v>
      </c>
      <c r="O309" s="113" t="s">
        <v>72</v>
      </c>
      <c r="P309" s="141">
        <v>0.24676348610000001</v>
      </c>
      <c r="Q309" s="116"/>
      <c r="R309" s="142"/>
    </row>
    <row r="310" spans="2:18" x14ac:dyDescent="0.25">
      <c r="B310" s="112" t="s">
        <v>69</v>
      </c>
      <c r="C310" s="113" t="s">
        <v>88</v>
      </c>
      <c r="D310" s="114" t="s">
        <v>70</v>
      </c>
      <c r="E310" s="113" t="s">
        <v>71</v>
      </c>
      <c r="F310" s="115">
        <v>44035.539050925923</v>
      </c>
      <c r="G310" s="115">
        <v>44585</v>
      </c>
      <c r="H310" s="114" t="s">
        <v>180</v>
      </c>
      <c r="I310" s="138">
        <v>105811.92</v>
      </c>
      <c r="J310" s="139">
        <v>100010.51</v>
      </c>
      <c r="K310" s="138">
        <v>100737.505416674</v>
      </c>
      <c r="L310" s="139">
        <v>105811.92</v>
      </c>
      <c r="M310" s="129">
        <v>0.95204307243099995</v>
      </c>
      <c r="N310" s="140">
        <v>3.9057893654</v>
      </c>
      <c r="O310" s="113" t="s">
        <v>72</v>
      </c>
      <c r="P310" s="141">
        <v>0.24699669339999999</v>
      </c>
      <c r="Q310" s="116"/>
      <c r="R310" s="142"/>
    </row>
    <row r="311" spans="2:18" x14ac:dyDescent="0.25">
      <c r="B311" s="112" t="s">
        <v>69</v>
      </c>
      <c r="C311" s="113" t="s">
        <v>88</v>
      </c>
      <c r="D311" s="114" t="s">
        <v>70</v>
      </c>
      <c r="E311" s="113" t="s">
        <v>71</v>
      </c>
      <c r="F311" s="115">
        <v>44020.674745370372</v>
      </c>
      <c r="G311" s="115">
        <v>44571</v>
      </c>
      <c r="H311" s="114" t="s">
        <v>180</v>
      </c>
      <c r="I311" s="138">
        <v>105811.92</v>
      </c>
      <c r="J311" s="139">
        <v>99999.99</v>
      </c>
      <c r="K311" s="138">
        <v>100885.65598910239</v>
      </c>
      <c r="L311" s="139">
        <v>105811.92</v>
      </c>
      <c r="M311" s="129">
        <v>0.95344320364900004</v>
      </c>
      <c r="N311" s="140">
        <v>3.9057906578999999</v>
      </c>
      <c r="O311" s="113" t="s">
        <v>72</v>
      </c>
      <c r="P311" s="141">
        <v>0.24735994150000001</v>
      </c>
      <c r="Q311" s="116"/>
      <c r="R311" s="142"/>
    </row>
    <row r="312" spans="2:18" x14ac:dyDescent="0.25">
      <c r="B312" s="112" t="s">
        <v>69</v>
      </c>
      <c r="C312" s="113" t="s">
        <v>88</v>
      </c>
      <c r="D312" s="114" t="s">
        <v>70</v>
      </c>
      <c r="E312" s="113" t="s">
        <v>71</v>
      </c>
      <c r="F312" s="115">
        <v>44014.65011574074</v>
      </c>
      <c r="G312" s="115">
        <v>44564</v>
      </c>
      <c r="H312" s="114" t="s">
        <v>180</v>
      </c>
      <c r="I312" s="138">
        <v>105801.38</v>
      </c>
      <c r="J312" s="139">
        <v>100000</v>
      </c>
      <c r="K312" s="138">
        <v>99999.910955882297</v>
      </c>
      <c r="L312" s="139">
        <v>105801.38</v>
      </c>
      <c r="M312" s="129">
        <v>0.94516641423699999</v>
      </c>
      <c r="N312" s="140">
        <v>3.9058511738999999</v>
      </c>
      <c r="O312" s="113" t="s">
        <v>72</v>
      </c>
      <c r="P312" s="141">
        <v>0.24518819720000001</v>
      </c>
      <c r="Q312" s="116"/>
      <c r="R312" s="142"/>
    </row>
    <row r="313" spans="2:18" x14ac:dyDescent="0.25">
      <c r="B313" s="112" t="s">
        <v>69</v>
      </c>
      <c r="C313" s="113" t="s">
        <v>88</v>
      </c>
      <c r="D313" s="114" t="s">
        <v>70</v>
      </c>
      <c r="E313" s="113" t="s">
        <v>71</v>
      </c>
      <c r="F313" s="115">
        <v>44043.683182870373</v>
      </c>
      <c r="G313" s="115">
        <v>44593</v>
      </c>
      <c r="H313" s="114" t="s">
        <v>180</v>
      </c>
      <c r="I313" s="138">
        <v>105801.39</v>
      </c>
      <c r="J313" s="139">
        <v>100000</v>
      </c>
      <c r="K313" s="138">
        <v>100642.3918909701</v>
      </c>
      <c r="L313" s="139">
        <v>105801.39</v>
      </c>
      <c r="M313" s="129">
        <v>0.95123884375199996</v>
      </c>
      <c r="N313" s="140">
        <v>3.9058496585000002</v>
      </c>
      <c r="O313" s="113" t="s">
        <v>72</v>
      </c>
      <c r="P313" s="141">
        <v>0.24676348610000001</v>
      </c>
      <c r="Q313" s="116"/>
      <c r="R313" s="142"/>
    </row>
    <row r="314" spans="2:18" x14ac:dyDescent="0.25">
      <c r="B314" s="112" t="s">
        <v>69</v>
      </c>
      <c r="C314" s="113" t="s">
        <v>88</v>
      </c>
      <c r="D314" s="114" t="s">
        <v>70</v>
      </c>
      <c r="E314" s="113" t="s">
        <v>71</v>
      </c>
      <c r="F314" s="115">
        <v>44034.499699074076</v>
      </c>
      <c r="G314" s="115">
        <v>44571</v>
      </c>
      <c r="H314" s="114" t="s">
        <v>180</v>
      </c>
      <c r="I314" s="138">
        <v>105801.38</v>
      </c>
      <c r="J314" s="139">
        <v>100136.58</v>
      </c>
      <c r="K314" s="138">
        <v>100875.09894707819</v>
      </c>
      <c r="L314" s="139">
        <v>105801.38</v>
      </c>
      <c r="M314" s="129">
        <v>0.95343840455700002</v>
      </c>
      <c r="N314" s="140">
        <v>3.9058353414</v>
      </c>
      <c r="O314" s="113" t="s">
        <v>72</v>
      </c>
      <c r="P314" s="141">
        <v>0.24733405680000001</v>
      </c>
      <c r="Q314" s="116"/>
      <c r="R314" s="142"/>
    </row>
    <row r="315" spans="2:18" x14ac:dyDescent="0.25">
      <c r="B315" s="112" t="s">
        <v>69</v>
      </c>
      <c r="C315" s="113" t="s">
        <v>88</v>
      </c>
      <c r="D315" s="114" t="s">
        <v>70</v>
      </c>
      <c r="E315" s="113" t="s">
        <v>71</v>
      </c>
      <c r="F315" s="115">
        <v>44020.673796296294</v>
      </c>
      <c r="G315" s="115">
        <v>44571</v>
      </c>
      <c r="H315" s="114" t="s">
        <v>180</v>
      </c>
      <c r="I315" s="138">
        <v>105811.92</v>
      </c>
      <c r="J315" s="139">
        <v>99999.99</v>
      </c>
      <c r="K315" s="138">
        <v>100885.65598910239</v>
      </c>
      <c r="L315" s="139">
        <v>105811.92</v>
      </c>
      <c r="M315" s="129">
        <v>0.95344320364900004</v>
      </c>
      <c r="N315" s="140">
        <v>3.9057906578999999</v>
      </c>
      <c r="O315" s="113" t="s">
        <v>72</v>
      </c>
      <c r="P315" s="141">
        <v>0.24735994150000001</v>
      </c>
      <c r="Q315" s="116"/>
      <c r="R315" s="142"/>
    </row>
    <row r="316" spans="2:18" x14ac:dyDescent="0.25">
      <c r="B316" s="112" t="s">
        <v>108</v>
      </c>
      <c r="C316" s="113" t="s">
        <v>88</v>
      </c>
      <c r="D316" s="114" t="s">
        <v>70</v>
      </c>
      <c r="E316" s="113" t="s">
        <v>71</v>
      </c>
      <c r="F316" s="115">
        <v>43874.653495370374</v>
      </c>
      <c r="G316" s="115">
        <v>46632</v>
      </c>
      <c r="H316" s="114" t="s">
        <v>180</v>
      </c>
      <c r="I316" s="138">
        <v>310134.94</v>
      </c>
      <c r="J316" s="139">
        <v>205292.73</v>
      </c>
      <c r="K316" s="138">
        <v>203407.65798420209</v>
      </c>
      <c r="L316" s="139">
        <v>310134.94</v>
      </c>
      <c r="M316" s="129">
        <v>0.65586824233399998</v>
      </c>
      <c r="N316" s="140">
        <v>7.0439085851999996</v>
      </c>
      <c r="O316" s="113" t="s">
        <v>72</v>
      </c>
      <c r="P316" s="141">
        <v>0.49873201379999998</v>
      </c>
      <c r="Q316" s="116"/>
      <c r="R316" s="142"/>
    </row>
    <row r="317" spans="2:18" x14ac:dyDescent="0.25">
      <c r="B317" s="112" t="s">
        <v>69</v>
      </c>
      <c r="C317" s="113" t="s">
        <v>88</v>
      </c>
      <c r="D317" s="114" t="s">
        <v>70</v>
      </c>
      <c r="E317" s="113" t="s">
        <v>71</v>
      </c>
      <c r="F317" s="115">
        <v>44043.684756944444</v>
      </c>
      <c r="G317" s="115">
        <v>44593</v>
      </c>
      <c r="H317" s="114" t="s">
        <v>180</v>
      </c>
      <c r="I317" s="138">
        <v>105801.39</v>
      </c>
      <c r="J317" s="139">
        <v>100000</v>
      </c>
      <c r="K317" s="138">
        <v>100642.3918909701</v>
      </c>
      <c r="L317" s="139">
        <v>105801.39</v>
      </c>
      <c r="M317" s="129">
        <v>0.95123884375199996</v>
      </c>
      <c r="N317" s="140">
        <v>3.9058496585000002</v>
      </c>
      <c r="O317" s="113" t="s">
        <v>72</v>
      </c>
      <c r="P317" s="141">
        <v>0.24676348610000001</v>
      </c>
      <c r="Q317" s="116"/>
      <c r="R317" s="142"/>
    </row>
    <row r="318" spans="2:18" x14ac:dyDescent="0.25">
      <c r="B318" s="112" t="s">
        <v>69</v>
      </c>
      <c r="C318" s="113" t="s">
        <v>88</v>
      </c>
      <c r="D318" s="114" t="s">
        <v>70</v>
      </c>
      <c r="E318" s="113" t="s">
        <v>71</v>
      </c>
      <c r="F318" s="115">
        <v>44035.540324074071</v>
      </c>
      <c r="G318" s="115">
        <v>44585</v>
      </c>
      <c r="H318" s="114" t="s">
        <v>180</v>
      </c>
      <c r="I318" s="138">
        <v>105811.92</v>
      </c>
      <c r="J318" s="139">
        <v>100010.51</v>
      </c>
      <c r="K318" s="138">
        <v>100737.505416674</v>
      </c>
      <c r="L318" s="139">
        <v>105811.92</v>
      </c>
      <c r="M318" s="129">
        <v>0.95204307243099995</v>
      </c>
      <c r="N318" s="140">
        <v>3.9057893654</v>
      </c>
      <c r="O318" s="113" t="s">
        <v>72</v>
      </c>
      <c r="P318" s="141">
        <v>0.24699669339999999</v>
      </c>
      <c r="Q318" s="116"/>
      <c r="R318" s="142"/>
    </row>
    <row r="319" spans="2:18" x14ac:dyDescent="0.25">
      <c r="B319" s="112" t="s">
        <v>69</v>
      </c>
      <c r="C319" s="113" t="s">
        <v>88</v>
      </c>
      <c r="D319" s="114" t="s">
        <v>70</v>
      </c>
      <c r="E319" s="113" t="s">
        <v>71</v>
      </c>
      <c r="F319" s="115">
        <v>44020.676111111112</v>
      </c>
      <c r="G319" s="115">
        <v>44571</v>
      </c>
      <c r="H319" s="114" t="s">
        <v>180</v>
      </c>
      <c r="I319" s="138">
        <v>105811.92</v>
      </c>
      <c r="J319" s="139">
        <v>99999.99</v>
      </c>
      <c r="K319" s="138">
        <v>100885.65598910239</v>
      </c>
      <c r="L319" s="139">
        <v>105811.92</v>
      </c>
      <c r="M319" s="129">
        <v>0.95344320364900004</v>
      </c>
      <c r="N319" s="140">
        <v>3.9057906578999999</v>
      </c>
      <c r="O319" s="113" t="s">
        <v>72</v>
      </c>
      <c r="P319" s="141">
        <v>0.24735994150000001</v>
      </c>
      <c r="Q319" s="116"/>
      <c r="R319" s="142"/>
    </row>
    <row r="320" spans="2:18" x14ac:dyDescent="0.25">
      <c r="B320" s="112" t="s">
        <v>69</v>
      </c>
      <c r="C320" s="113" t="s">
        <v>88</v>
      </c>
      <c r="D320" s="114" t="s">
        <v>70</v>
      </c>
      <c r="E320" s="113" t="s">
        <v>71</v>
      </c>
      <c r="F320" s="115">
        <v>44014.65047453704</v>
      </c>
      <c r="G320" s="115">
        <v>44564</v>
      </c>
      <c r="H320" s="114" t="s">
        <v>180</v>
      </c>
      <c r="I320" s="138">
        <v>105801.38</v>
      </c>
      <c r="J320" s="139">
        <v>100000</v>
      </c>
      <c r="K320" s="138">
        <v>99999.910955882297</v>
      </c>
      <c r="L320" s="139">
        <v>105801.38</v>
      </c>
      <c r="M320" s="129">
        <v>0.94516641423699999</v>
      </c>
      <c r="N320" s="140">
        <v>3.9058511738999999</v>
      </c>
      <c r="O320" s="113" t="s">
        <v>72</v>
      </c>
      <c r="P320" s="141">
        <v>0.24518819720000001</v>
      </c>
      <c r="Q320" s="116"/>
      <c r="R320" s="142"/>
    </row>
    <row r="321" spans="2:18" x14ac:dyDescent="0.25">
      <c r="B321" s="112" t="s">
        <v>69</v>
      </c>
      <c r="C321" s="113" t="s">
        <v>88</v>
      </c>
      <c r="D321" s="114" t="s">
        <v>70</v>
      </c>
      <c r="E321" s="113" t="s">
        <v>71</v>
      </c>
      <c r="F321" s="115">
        <v>44043.683634259258</v>
      </c>
      <c r="G321" s="115">
        <v>44593</v>
      </c>
      <c r="H321" s="114" t="s">
        <v>180</v>
      </c>
      <c r="I321" s="138">
        <v>105801.39</v>
      </c>
      <c r="J321" s="139">
        <v>100000</v>
      </c>
      <c r="K321" s="138">
        <v>100642.3918909701</v>
      </c>
      <c r="L321" s="139">
        <v>105801.39</v>
      </c>
      <c r="M321" s="129">
        <v>0.95123884375199996</v>
      </c>
      <c r="N321" s="140">
        <v>3.9058496585000002</v>
      </c>
      <c r="O321" s="113" t="s">
        <v>72</v>
      </c>
      <c r="P321" s="141">
        <v>0.24676348610000001</v>
      </c>
      <c r="Q321" s="116"/>
      <c r="R321" s="142"/>
    </row>
    <row r="322" spans="2:18" x14ac:dyDescent="0.25">
      <c r="B322" s="112" t="s">
        <v>69</v>
      </c>
      <c r="C322" s="113" t="s">
        <v>88</v>
      </c>
      <c r="D322" s="114" t="s">
        <v>70</v>
      </c>
      <c r="E322" s="113" t="s">
        <v>71</v>
      </c>
      <c r="F322" s="115">
        <v>44034.500173611108</v>
      </c>
      <c r="G322" s="115">
        <v>44571</v>
      </c>
      <c r="H322" s="114" t="s">
        <v>180</v>
      </c>
      <c r="I322" s="138">
        <v>105801.38</v>
      </c>
      <c r="J322" s="139">
        <v>100136.58</v>
      </c>
      <c r="K322" s="138">
        <v>100875.09894707819</v>
      </c>
      <c r="L322" s="139">
        <v>105801.38</v>
      </c>
      <c r="M322" s="129">
        <v>0.95343840455700002</v>
      </c>
      <c r="N322" s="140">
        <v>3.9058353414</v>
      </c>
      <c r="O322" s="113" t="s">
        <v>72</v>
      </c>
      <c r="P322" s="141">
        <v>0.24733405680000001</v>
      </c>
      <c r="Q322" s="116"/>
      <c r="R322" s="142"/>
    </row>
    <row r="323" spans="2:18" x14ac:dyDescent="0.25">
      <c r="B323" s="112" t="s">
        <v>69</v>
      </c>
      <c r="C323" s="113" t="s">
        <v>88</v>
      </c>
      <c r="D323" s="114" t="s">
        <v>70</v>
      </c>
      <c r="E323" s="113" t="s">
        <v>71</v>
      </c>
      <c r="F323" s="115">
        <v>44020.674097222225</v>
      </c>
      <c r="G323" s="115">
        <v>44571</v>
      </c>
      <c r="H323" s="114" t="s">
        <v>180</v>
      </c>
      <c r="I323" s="138">
        <v>105811.92</v>
      </c>
      <c r="J323" s="139">
        <v>99999.99</v>
      </c>
      <c r="K323" s="138">
        <v>100885.65598910239</v>
      </c>
      <c r="L323" s="139">
        <v>105811.92</v>
      </c>
      <c r="M323" s="129">
        <v>0.95344320364900004</v>
      </c>
      <c r="N323" s="140">
        <v>3.9057906578999999</v>
      </c>
      <c r="O323" s="113" t="s">
        <v>72</v>
      </c>
      <c r="P323" s="141">
        <v>0.24735994150000001</v>
      </c>
      <c r="Q323" s="116"/>
      <c r="R323" s="142"/>
    </row>
    <row r="324" spans="2:18" x14ac:dyDescent="0.25">
      <c r="B324" s="112" t="s">
        <v>108</v>
      </c>
      <c r="C324" s="113" t="s">
        <v>88</v>
      </c>
      <c r="D324" s="114" t="s">
        <v>70</v>
      </c>
      <c r="E324" s="113" t="s">
        <v>71</v>
      </c>
      <c r="F324" s="115">
        <v>43895.635810185187</v>
      </c>
      <c r="G324" s="115">
        <v>46632</v>
      </c>
      <c r="H324" s="114" t="s">
        <v>180</v>
      </c>
      <c r="I324" s="138">
        <v>18607.98</v>
      </c>
      <c r="J324" s="139">
        <v>12196.76</v>
      </c>
      <c r="K324" s="138">
        <v>12045.376951029801</v>
      </c>
      <c r="L324" s="139">
        <v>18607.98</v>
      </c>
      <c r="M324" s="129">
        <v>0.64732318881600004</v>
      </c>
      <c r="N324" s="140">
        <v>7.2979953999999996</v>
      </c>
      <c r="O324" s="113" t="s">
        <v>72</v>
      </c>
      <c r="P324" s="141">
        <v>2.9533868899999999E-2</v>
      </c>
      <c r="Q324" s="116"/>
      <c r="R324" s="142"/>
    </row>
    <row r="325" spans="2:18" x14ac:dyDescent="0.25">
      <c r="B325" s="112" t="s">
        <v>108</v>
      </c>
      <c r="C325" s="113" t="s">
        <v>88</v>
      </c>
      <c r="D325" s="114" t="s">
        <v>70</v>
      </c>
      <c r="E325" s="113" t="s">
        <v>71</v>
      </c>
      <c r="F325" s="115">
        <v>44091.509479166663</v>
      </c>
      <c r="G325" s="115">
        <v>46056</v>
      </c>
      <c r="H325" s="114" t="s">
        <v>180</v>
      </c>
      <c r="I325" s="138">
        <v>48438.04</v>
      </c>
      <c r="J325" s="139">
        <v>35248.36</v>
      </c>
      <c r="K325" s="138">
        <v>35335.578845178701</v>
      </c>
      <c r="L325" s="139">
        <v>48438.04</v>
      </c>
      <c r="M325" s="129">
        <v>0.72950059179100002</v>
      </c>
      <c r="N325" s="140">
        <v>7.1851915086</v>
      </c>
      <c r="O325" s="113" t="s">
        <v>72</v>
      </c>
      <c r="P325" s="141">
        <v>8.6638745899999994E-2</v>
      </c>
      <c r="Q325" s="116"/>
      <c r="R325" s="142"/>
    </row>
    <row r="326" spans="2:18" x14ac:dyDescent="0.25">
      <c r="B326" s="112" t="s">
        <v>69</v>
      </c>
      <c r="C326" s="113" t="s">
        <v>88</v>
      </c>
      <c r="D326" s="114" t="s">
        <v>70</v>
      </c>
      <c r="E326" s="113" t="s">
        <v>71</v>
      </c>
      <c r="F326" s="115">
        <v>44035.54074074074</v>
      </c>
      <c r="G326" s="115">
        <v>44585</v>
      </c>
      <c r="H326" s="114" t="s">
        <v>180</v>
      </c>
      <c r="I326" s="138">
        <v>105811.92</v>
      </c>
      <c r="J326" s="139">
        <v>100010.51</v>
      </c>
      <c r="K326" s="138">
        <v>100737.505416674</v>
      </c>
      <c r="L326" s="139">
        <v>105811.92</v>
      </c>
      <c r="M326" s="129">
        <v>0.95204307243099995</v>
      </c>
      <c r="N326" s="140">
        <v>3.9057893654</v>
      </c>
      <c r="O326" s="113" t="s">
        <v>72</v>
      </c>
      <c r="P326" s="141">
        <v>0.24699669339999999</v>
      </c>
      <c r="Q326" s="116"/>
      <c r="R326" s="142"/>
    </row>
    <row r="327" spans="2:18" x14ac:dyDescent="0.25">
      <c r="B327" s="112" t="s">
        <v>69</v>
      </c>
      <c r="C327" s="113" t="s">
        <v>88</v>
      </c>
      <c r="D327" s="114" t="s">
        <v>70</v>
      </c>
      <c r="E327" s="113" t="s">
        <v>71</v>
      </c>
      <c r="F327" s="115">
        <v>44034.49796296296</v>
      </c>
      <c r="G327" s="115">
        <v>44571</v>
      </c>
      <c r="H327" s="114" t="s">
        <v>180</v>
      </c>
      <c r="I327" s="138">
        <v>105801.38</v>
      </c>
      <c r="J327" s="139">
        <v>100136.58</v>
      </c>
      <c r="K327" s="138">
        <v>100875.09894707819</v>
      </c>
      <c r="L327" s="139">
        <v>105801.38</v>
      </c>
      <c r="M327" s="129">
        <v>0.95343840455700002</v>
      </c>
      <c r="N327" s="140">
        <v>3.9058353414</v>
      </c>
      <c r="O327" s="113" t="s">
        <v>72</v>
      </c>
      <c r="P327" s="141">
        <v>0.24733405680000001</v>
      </c>
      <c r="Q327" s="116"/>
      <c r="R327" s="142"/>
    </row>
    <row r="328" spans="2:18" x14ac:dyDescent="0.25">
      <c r="B328" s="112" t="s">
        <v>69</v>
      </c>
      <c r="C328" s="113" t="s">
        <v>88</v>
      </c>
      <c r="D328" s="114" t="s">
        <v>70</v>
      </c>
      <c r="E328" s="113" t="s">
        <v>71</v>
      </c>
      <c r="F328" s="115">
        <v>44014.65079861111</v>
      </c>
      <c r="G328" s="115">
        <v>44564</v>
      </c>
      <c r="H328" s="114" t="s">
        <v>180</v>
      </c>
      <c r="I328" s="138">
        <v>105801.38</v>
      </c>
      <c r="J328" s="139">
        <v>100000</v>
      </c>
      <c r="K328" s="138">
        <v>99999.910955882297</v>
      </c>
      <c r="L328" s="139">
        <v>105801.38</v>
      </c>
      <c r="M328" s="129">
        <v>0.94516641423699999</v>
      </c>
      <c r="N328" s="140">
        <v>3.9058511738999999</v>
      </c>
      <c r="O328" s="113" t="s">
        <v>72</v>
      </c>
      <c r="P328" s="141">
        <v>0.24518819720000001</v>
      </c>
      <c r="Q328" s="116"/>
      <c r="R328" s="142"/>
    </row>
    <row r="329" spans="2:18" x14ac:dyDescent="0.25">
      <c r="B329" s="118" t="s">
        <v>89</v>
      </c>
      <c r="C329" s="119"/>
      <c r="D329" s="119"/>
      <c r="E329" s="119"/>
      <c r="F329" s="119"/>
      <c r="G329" s="119"/>
      <c r="H329" s="114"/>
      <c r="I329" s="143">
        <v>3167707.7699999991</v>
      </c>
      <c r="J329" s="144">
        <v>2819749.82</v>
      </c>
      <c r="K329" s="143">
        <v>2830503.5715294206</v>
      </c>
      <c r="L329" s="144">
        <v>3167707.7699999991</v>
      </c>
      <c r="M329" s="116"/>
      <c r="N329" s="145"/>
      <c r="O329" s="116"/>
      <c r="P329" s="146">
        <v>6.940066859699999</v>
      </c>
      <c r="Q329" s="119"/>
      <c r="R329" s="147"/>
    </row>
    <row r="330" spans="2:18" x14ac:dyDescent="0.25">
      <c r="B330" s="112" t="s">
        <v>69</v>
      </c>
      <c r="C330" s="113" t="s">
        <v>90</v>
      </c>
      <c r="D330" s="114" t="s">
        <v>70</v>
      </c>
      <c r="E330" s="113" t="s">
        <v>71</v>
      </c>
      <c r="F330" s="115">
        <v>44014.693923611114</v>
      </c>
      <c r="G330" s="115">
        <v>44384</v>
      </c>
      <c r="H330" s="114" t="s">
        <v>180</v>
      </c>
      <c r="I330" s="138">
        <v>105575</v>
      </c>
      <c r="J330" s="139">
        <v>100001</v>
      </c>
      <c r="K330" s="138">
        <v>100000.5716584038</v>
      </c>
      <c r="L330" s="139">
        <v>105575</v>
      </c>
      <c r="M330" s="129">
        <v>0.94719935267300004</v>
      </c>
      <c r="N330" s="140">
        <v>5.6124582969999999</v>
      </c>
      <c r="O330" s="113" t="s">
        <v>72</v>
      </c>
      <c r="P330" s="141">
        <v>0.24518981719999999</v>
      </c>
      <c r="Q330" s="116"/>
      <c r="R330" s="142"/>
    </row>
    <row r="331" spans="2:18" x14ac:dyDescent="0.25">
      <c r="B331" s="112" t="s">
        <v>108</v>
      </c>
      <c r="C331" s="113" t="s">
        <v>90</v>
      </c>
      <c r="D331" s="114" t="s">
        <v>70</v>
      </c>
      <c r="E331" s="113" t="s">
        <v>71</v>
      </c>
      <c r="F331" s="115">
        <v>43895.636516203704</v>
      </c>
      <c r="G331" s="115">
        <v>44524</v>
      </c>
      <c r="H331" s="114" t="s">
        <v>180</v>
      </c>
      <c r="I331" s="138">
        <v>1139.6500000000001</v>
      </c>
      <c r="J331" s="139">
        <v>1001.74</v>
      </c>
      <c r="K331" s="138">
        <v>1007.6346169156</v>
      </c>
      <c r="L331" s="139">
        <v>1139.6500000000001</v>
      </c>
      <c r="M331" s="129">
        <v>0.88416146792100003</v>
      </c>
      <c r="N331" s="140">
        <v>8.2446949626000006</v>
      </c>
      <c r="O331" s="113" t="s">
        <v>72</v>
      </c>
      <c r="P331" s="141">
        <v>2.4706034000000002E-3</v>
      </c>
      <c r="Q331" s="116"/>
      <c r="R331" s="142"/>
    </row>
    <row r="332" spans="2:18" x14ac:dyDescent="0.25">
      <c r="B332" s="112" t="s">
        <v>69</v>
      </c>
      <c r="C332" s="113" t="s">
        <v>90</v>
      </c>
      <c r="D332" s="114" t="s">
        <v>70</v>
      </c>
      <c r="E332" s="113" t="s">
        <v>71</v>
      </c>
      <c r="F332" s="115">
        <v>43861.700659722221</v>
      </c>
      <c r="G332" s="115">
        <v>44592</v>
      </c>
      <c r="H332" s="114" t="s">
        <v>180</v>
      </c>
      <c r="I332" s="138">
        <v>28004</v>
      </c>
      <c r="J332" s="139">
        <v>25116.98</v>
      </c>
      <c r="K332" s="138">
        <v>25339.416022293</v>
      </c>
      <c r="L332" s="139">
        <v>28004</v>
      </c>
      <c r="M332" s="129">
        <v>0.90484987938500006</v>
      </c>
      <c r="N332" s="140">
        <v>5.8751731935000002</v>
      </c>
      <c r="O332" s="113" t="s">
        <v>72</v>
      </c>
      <c r="P332" s="141">
        <v>6.2129312700000001E-2</v>
      </c>
      <c r="Q332" s="116"/>
      <c r="R332" s="142"/>
    </row>
    <row r="333" spans="2:18" x14ac:dyDescent="0.25">
      <c r="B333" s="112" t="s">
        <v>108</v>
      </c>
      <c r="C333" s="113" t="s">
        <v>90</v>
      </c>
      <c r="D333" s="114" t="s">
        <v>70</v>
      </c>
      <c r="E333" s="113" t="s">
        <v>71</v>
      </c>
      <c r="F333" s="115">
        <v>43613.527546296296</v>
      </c>
      <c r="G333" s="115">
        <v>45763</v>
      </c>
      <c r="H333" s="114" t="s">
        <v>180</v>
      </c>
      <c r="I333" s="138">
        <v>14487.76</v>
      </c>
      <c r="J333" s="139">
        <v>10069.84</v>
      </c>
      <c r="K333" s="138">
        <v>10143.854032540299</v>
      </c>
      <c r="L333" s="139">
        <v>14487.76</v>
      </c>
      <c r="M333" s="129">
        <v>0.70016717784799998</v>
      </c>
      <c r="N333" s="140">
        <v>7.7130507553000003</v>
      </c>
      <c r="O333" s="113" t="s">
        <v>72</v>
      </c>
      <c r="P333" s="141">
        <v>2.4871555E-2</v>
      </c>
      <c r="Q333" s="116"/>
      <c r="R333" s="142"/>
    </row>
    <row r="334" spans="2:18" x14ac:dyDescent="0.25">
      <c r="B334" s="112" t="s">
        <v>69</v>
      </c>
      <c r="C334" s="113" t="s">
        <v>90</v>
      </c>
      <c r="D334" s="114" t="s">
        <v>70</v>
      </c>
      <c r="E334" s="113" t="s">
        <v>71</v>
      </c>
      <c r="F334" s="115">
        <v>44043.672256944446</v>
      </c>
      <c r="G334" s="115">
        <v>44413</v>
      </c>
      <c r="H334" s="114" t="s">
        <v>180</v>
      </c>
      <c r="I334" s="138">
        <v>105575</v>
      </c>
      <c r="J334" s="139">
        <v>99999.99</v>
      </c>
      <c r="K334" s="138">
        <v>100916.9425575276</v>
      </c>
      <c r="L334" s="139">
        <v>105575</v>
      </c>
      <c r="M334" s="129">
        <v>0.95587916227799996</v>
      </c>
      <c r="N334" s="140">
        <v>5.6135213939000002</v>
      </c>
      <c r="O334" s="113" t="s">
        <v>72</v>
      </c>
      <c r="P334" s="141">
        <v>0.24743665249999999</v>
      </c>
      <c r="Q334" s="116"/>
      <c r="R334" s="142"/>
    </row>
    <row r="335" spans="2:18" x14ac:dyDescent="0.25">
      <c r="B335" s="112" t="s">
        <v>108</v>
      </c>
      <c r="C335" s="113" t="s">
        <v>90</v>
      </c>
      <c r="D335" s="114" t="s">
        <v>70</v>
      </c>
      <c r="E335" s="113" t="s">
        <v>71</v>
      </c>
      <c r="F335" s="115">
        <v>43399.569872685184</v>
      </c>
      <c r="G335" s="115">
        <v>45365</v>
      </c>
      <c r="H335" s="114" t="s">
        <v>180</v>
      </c>
      <c r="I335" s="138">
        <v>77669.38</v>
      </c>
      <c r="J335" s="139">
        <v>57089.58</v>
      </c>
      <c r="K335" s="138">
        <v>55330.473081710297</v>
      </c>
      <c r="L335" s="139">
        <v>77669.38</v>
      </c>
      <c r="M335" s="129">
        <v>0.71238463705699995</v>
      </c>
      <c r="N335" s="140">
        <v>7.1874259008000001</v>
      </c>
      <c r="O335" s="113" t="s">
        <v>72</v>
      </c>
      <c r="P335" s="141">
        <v>0.1356639103</v>
      </c>
      <c r="Q335" s="116"/>
      <c r="R335" s="142"/>
    </row>
    <row r="336" spans="2:18" x14ac:dyDescent="0.25">
      <c r="B336" s="112" t="s">
        <v>69</v>
      </c>
      <c r="C336" s="113" t="s">
        <v>90</v>
      </c>
      <c r="D336" s="114" t="s">
        <v>70</v>
      </c>
      <c r="E336" s="113" t="s">
        <v>71</v>
      </c>
      <c r="F336" s="115">
        <v>44027.450648148151</v>
      </c>
      <c r="G336" s="115">
        <v>44396</v>
      </c>
      <c r="H336" s="114" t="s">
        <v>180</v>
      </c>
      <c r="I336" s="138">
        <v>105575</v>
      </c>
      <c r="J336" s="139">
        <v>100014.98</v>
      </c>
      <c r="K336" s="138">
        <v>101173.9895825843</v>
      </c>
      <c r="L336" s="139">
        <v>105575</v>
      </c>
      <c r="M336" s="129">
        <v>0.95831389611700002</v>
      </c>
      <c r="N336" s="140">
        <v>5.6135469434000003</v>
      </c>
      <c r="O336" s="113" t="s">
        <v>72</v>
      </c>
      <c r="P336" s="141">
        <v>0.24806690200000001</v>
      </c>
      <c r="Q336" s="116"/>
      <c r="R336" s="142"/>
    </row>
    <row r="337" spans="2:18" x14ac:dyDescent="0.25">
      <c r="B337" s="112" t="s">
        <v>69</v>
      </c>
      <c r="C337" s="113" t="s">
        <v>90</v>
      </c>
      <c r="D337" s="114" t="s">
        <v>70</v>
      </c>
      <c r="E337" s="113" t="s">
        <v>71</v>
      </c>
      <c r="F337" s="115">
        <v>44014.692604166667</v>
      </c>
      <c r="G337" s="115">
        <v>44384</v>
      </c>
      <c r="H337" s="114" t="s">
        <v>180</v>
      </c>
      <c r="I337" s="138">
        <v>105575</v>
      </c>
      <c r="J337" s="139">
        <v>100001</v>
      </c>
      <c r="K337" s="138">
        <v>100000.5716584038</v>
      </c>
      <c r="L337" s="139">
        <v>105575</v>
      </c>
      <c r="M337" s="129">
        <v>0.94719935267300004</v>
      </c>
      <c r="N337" s="140">
        <v>5.6124582969999999</v>
      </c>
      <c r="O337" s="113" t="s">
        <v>72</v>
      </c>
      <c r="P337" s="141">
        <v>0.24518981719999999</v>
      </c>
      <c r="Q337" s="116"/>
      <c r="R337" s="142"/>
    </row>
    <row r="338" spans="2:18" x14ac:dyDescent="0.25">
      <c r="B338" s="112" t="s">
        <v>69</v>
      </c>
      <c r="C338" s="113" t="s">
        <v>90</v>
      </c>
      <c r="D338" s="114" t="s">
        <v>70</v>
      </c>
      <c r="E338" s="113" t="s">
        <v>71</v>
      </c>
      <c r="F338" s="115">
        <v>43861.703020833331</v>
      </c>
      <c r="G338" s="115">
        <v>44592</v>
      </c>
      <c r="H338" s="114" t="s">
        <v>180</v>
      </c>
      <c r="I338" s="138">
        <v>28004</v>
      </c>
      <c r="J338" s="139">
        <v>25116.98</v>
      </c>
      <c r="K338" s="138">
        <v>25339.416022293</v>
      </c>
      <c r="L338" s="139">
        <v>28004</v>
      </c>
      <c r="M338" s="129">
        <v>0.90484987938500006</v>
      </c>
      <c r="N338" s="140">
        <v>5.8751731935000002</v>
      </c>
      <c r="O338" s="113" t="s">
        <v>72</v>
      </c>
      <c r="P338" s="141">
        <v>6.2129312700000001E-2</v>
      </c>
      <c r="Q338" s="116"/>
      <c r="R338" s="142"/>
    </row>
    <row r="339" spans="2:18" x14ac:dyDescent="0.25">
      <c r="B339" s="112" t="s">
        <v>69</v>
      </c>
      <c r="C339" s="113" t="s">
        <v>90</v>
      </c>
      <c r="D339" s="114" t="s">
        <v>70</v>
      </c>
      <c r="E339" s="113" t="s">
        <v>71</v>
      </c>
      <c r="F339" s="115">
        <v>43861.699687499997</v>
      </c>
      <c r="G339" s="115">
        <v>44592</v>
      </c>
      <c r="H339" s="114" t="s">
        <v>180</v>
      </c>
      <c r="I339" s="138">
        <v>28004</v>
      </c>
      <c r="J339" s="139">
        <v>25116.98</v>
      </c>
      <c r="K339" s="138">
        <v>25339.416022293</v>
      </c>
      <c r="L339" s="139">
        <v>28004</v>
      </c>
      <c r="M339" s="129">
        <v>0.90484987938500006</v>
      </c>
      <c r="N339" s="140">
        <v>5.8751731935000002</v>
      </c>
      <c r="O339" s="113" t="s">
        <v>72</v>
      </c>
      <c r="P339" s="141">
        <v>6.2129312700000001E-2</v>
      </c>
      <c r="Q339" s="116"/>
      <c r="R339" s="142"/>
    </row>
    <row r="340" spans="2:18" x14ac:dyDescent="0.25">
      <c r="B340" s="112" t="s">
        <v>108</v>
      </c>
      <c r="C340" s="113" t="s">
        <v>90</v>
      </c>
      <c r="D340" s="114" t="s">
        <v>70</v>
      </c>
      <c r="E340" s="113" t="s">
        <v>71</v>
      </c>
      <c r="F340" s="115">
        <v>43588.585752314815</v>
      </c>
      <c r="G340" s="115">
        <v>45763</v>
      </c>
      <c r="H340" s="114" t="s">
        <v>180</v>
      </c>
      <c r="I340" s="138">
        <v>36219.279999999999</v>
      </c>
      <c r="J340" s="139">
        <v>25046.25</v>
      </c>
      <c r="K340" s="138">
        <v>25359.128161196601</v>
      </c>
      <c r="L340" s="139">
        <v>36219.279999999999</v>
      </c>
      <c r="M340" s="129">
        <v>0.70015550174399999</v>
      </c>
      <c r="N340" s="140">
        <v>7.713522642</v>
      </c>
      <c r="O340" s="113" t="s">
        <v>72</v>
      </c>
      <c r="P340" s="141">
        <v>6.2177644499999997E-2</v>
      </c>
      <c r="Q340" s="116"/>
      <c r="R340" s="142"/>
    </row>
    <row r="341" spans="2:18" x14ac:dyDescent="0.25">
      <c r="B341" s="112" t="s">
        <v>69</v>
      </c>
      <c r="C341" s="113" t="s">
        <v>90</v>
      </c>
      <c r="D341" s="114" t="s">
        <v>70</v>
      </c>
      <c r="E341" s="113" t="s">
        <v>71</v>
      </c>
      <c r="F341" s="115">
        <v>44040.604050925926</v>
      </c>
      <c r="G341" s="115">
        <v>44410</v>
      </c>
      <c r="H341" s="114" t="s">
        <v>180</v>
      </c>
      <c r="I341" s="138">
        <v>105590</v>
      </c>
      <c r="J341" s="139">
        <v>100014.97</v>
      </c>
      <c r="K341" s="138">
        <v>100977.3432700086</v>
      </c>
      <c r="L341" s="139">
        <v>105590</v>
      </c>
      <c r="M341" s="129">
        <v>0.956315401743</v>
      </c>
      <c r="N341" s="140">
        <v>5.6133713548999999</v>
      </c>
      <c r="O341" s="113" t="s">
        <v>72</v>
      </c>
      <c r="P341" s="141">
        <v>0.2475847481</v>
      </c>
      <c r="Q341" s="116"/>
      <c r="R341" s="142"/>
    </row>
    <row r="342" spans="2:18" x14ac:dyDescent="0.25">
      <c r="B342" s="112" t="s">
        <v>69</v>
      </c>
      <c r="C342" s="113" t="s">
        <v>90</v>
      </c>
      <c r="D342" s="114" t="s">
        <v>70</v>
      </c>
      <c r="E342" s="113" t="s">
        <v>71</v>
      </c>
      <c r="F342" s="115">
        <v>44014.694374999999</v>
      </c>
      <c r="G342" s="115">
        <v>44384</v>
      </c>
      <c r="H342" s="114" t="s">
        <v>180</v>
      </c>
      <c r="I342" s="138">
        <v>105575</v>
      </c>
      <c r="J342" s="139">
        <v>100001</v>
      </c>
      <c r="K342" s="138">
        <v>100000.5716584038</v>
      </c>
      <c r="L342" s="139">
        <v>105575</v>
      </c>
      <c r="M342" s="129">
        <v>0.94719935267300004</v>
      </c>
      <c r="N342" s="140">
        <v>5.6124582969999999</v>
      </c>
      <c r="O342" s="113" t="s">
        <v>72</v>
      </c>
      <c r="P342" s="141">
        <v>0.24518981719999999</v>
      </c>
      <c r="Q342" s="116"/>
      <c r="R342" s="142"/>
    </row>
    <row r="343" spans="2:18" x14ac:dyDescent="0.25">
      <c r="B343" s="112" t="s">
        <v>108</v>
      </c>
      <c r="C343" s="113" t="s">
        <v>90</v>
      </c>
      <c r="D343" s="114" t="s">
        <v>70</v>
      </c>
      <c r="E343" s="113" t="s">
        <v>71</v>
      </c>
      <c r="F343" s="115">
        <v>43895.636967592596</v>
      </c>
      <c r="G343" s="115">
        <v>44292</v>
      </c>
      <c r="H343" s="114" t="s">
        <v>180</v>
      </c>
      <c r="I343" s="138">
        <v>4398.8999999999996</v>
      </c>
      <c r="J343" s="139">
        <v>4176.84</v>
      </c>
      <c r="K343" s="138">
        <v>4135.0620370994002</v>
      </c>
      <c r="L343" s="139">
        <v>4398.8999999999996</v>
      </c>
      <c r="M343" s="129">
        <v>0.94002183207199996</v>
      </c>
      <c r="N343" s="140">
        <v>5.0982931944000001</v>
      </c>
      <c r="O343" s="113" t="s">
        <v>72</v>
      </c>
      <c r="P343" s="141">
        <v>1.01386931E-2</v>
      </c>
      <c r="Q343" s="116"/>
      <c r="R343" s="142"/>
    </row>
    <row r="344" spans="2:18" x14ac:dyDescent="0.25">
      <c r="B344" s="112" t="s">
        <v>69</v>
      </c>
      <c r="C344" s="113" t="s">
        <v>90</v>
      </c>
      <c r="D344" s="114" t="s">
        <v>70</v>
      </c>
      <c r="E344" s="113" t="s">
        <v>71</v>
      </c>
      <c r="F344" s="115">
        <v>43861.701111111113</v>
      </c>
      <c r="G344" s="115">
        <v>44592</v>
      </c>
      <c r="H344" s="114" t="s">
        <v>180</v>
      </c>
      <c r="I344" s="138">
        <v>28004</v>
      </c>
      <c r="J344" s="139">
        <v>25116.98</v>
      </c>
      <c r="K344" s="138">
        <v>25339.416022293</v>
      </c>
      <c r="L344" s="139">
        <v>28004</v>
      </c>
      <c r="M344" s="129">
        <v>0.90484987938500006</v>
      </c>
      <c r="N344" s="140">
        <v>5.8751731935000002</v>
      </c>
      <c r="O344" s="113" t="s">
        <v>72</v>
      </c>
      <c r="P344" s="141">
        <v>6.2129312700000001E-2</v>
      </c>
      <c r="Q344" s="116"/>
      <c r="R344" s="142"/>
    </row>
    <row r="345" spans="2:18" x14ac:dyDescent="0.25">
      <c r="B345" s="112" t="s">
        <v>108</v>
      </c>
      <c r="C345" s="113" t="s">
        <v>90</v>
      </c>
      <c r="D345" s="114" t="s">
        <v>70</v>
      </c>
      <c r="E345" s="113" t="s">
        <v>71</v>
      </c>
      <c r="F345" s="115">
        <v>43770.655486111114</v>
      </c>
      <c r="G345" s="115">
        <v>44292</v>
      </c>
      <c r="H345" s="114" t="s">
        <v>180</v>
      </c>
      <c r="I345" s="138">
        <v>6718.02</v>
      </c>
      <c r="J345" s="139">
        <v>6278.67</v>
      </c>
      <c r="K345" s="138">
        <v>6202.8123102101999</v>
      </c>
      <c r="L345" s="139">
        <v>6718.02</v>
      </c>
      <c r="M345" s="129">
        <v>0.92330959273900004</v>
      </c>
      <c r="N345" s="140">
        <v>5.0908739028000003</v>
      </c>
      <c r="O345" s="113" t="s">
        <v>72</v>
      </c>
      <c r="P345" s="141">
        <v>1.52085772E-2</v>
      </c>
      <c r="Q345" s="116"/>
      <c r="R345" s="142"/>
    </row>
    <row r="346" spans="2:18" x14ac:dyDescent="0.25">
      <c r="B346" s="112" t="s">
        <v>69</v>
      </c>
      <c r="C346" s="113" t="s">
        <v>90</v>
      </c>
      <c r="D346" s="114" t="s">
        <v>70</v>
      </c>
      <c r="E346" s="113" t="s">
        <v>71</v>
      </c>
      <c r="F346" s="115">
        <v>44043.672488425924</v>
      </c>
      <c r="G346" s="115">
        <v>44413</v>
      </c>
      <c r="H346" s="114" t="s">
        <v>180</v>
      </c>
      <c r="I346" s="138">
        <v>105575</v>
      </c>
      <c r="J346" s="139">
        <v>99999.99</v>
      </c>
      <c r="K346" s="138">
        <v>100916.9425575276</v>
      </c>
      <c r="L346" s="139">
        <v>105575</v>
      </c>
      <c r="M346" s="129">
        <v>0.95587916227799996</v>
      </c>
      <c r="N346" s="140">
        <v>5.6135213939000002</v>
      </c>
      <c r="O346" s="113" t="s">
        <v>72</v>
      </c>
      <c r="P346" s="141">
        <v>0.24743665249999999</v>
      </c>
      <c r="Q346" s="116"/>
      <c r="R346" s="142"/>
    </row>
    <row r="347" spans="2:18" x14ac:dyDescent="0.25">
      <c r="B347" s="112" t="s">
        <v>108</v>
      </c>
      <c r="C347" s="113" t="s">
        <v>90</v>
      </c>
      <c r="D347" s="114" t="s">
        <v>70</v>
      </c>
      <c r="E347" s="113" t="s">
        <v>71</v>
      </c>
      <c r="F347" s="115">
        <v>43399.577719907407</v>
      </c>
      <c r="G347" s="115">
        <v>45763</v>
      </c>
      <c r="H347" s="114" t="s">
        <v>180</v>
      </c>
      <c r="I347" s="138">
        <v>90656.12</v>
      </c>
      <c r="J347" s="139">
        <v>62588.11</v>
      </c>
      <c r="K347" s="138">
        <v>63043.8128567366</v>
      </c>
      <c r="L347" s="139">
        <v>90656.12</v>
      </c>
      <c r="M347" s="129">
        <v>0.69541706458100006</v>
      </c>
      <c r="N347" s="140">
        <v>7.1907509455999996</v>
      </c>
      <c r="O347" s="113" t="s">
        <v>72</v>
      </c>
      <c r="P347" s="141">
        <v>0.1545761259</v>
      </c>
      <c r="Q347" s="116"/>
      <c r="R347" s="142"/>
    </row>
    <row r="348" spans="2:18" x14ac:dyDescent="0.25">
      <c r="B348" s="112" t="s">
        <v>69</v>
      </c>
      <c r="C348" s="113" t="s">
        <v>90</v>
      </c>
      <c r="D348" s="114" t="s">
        <v>70</v>
      </c>
      <c r="E348" s="113" t="s">
        <v>71</v>
      </c>
      <c r="F348" s="115">
        <v>44027.450949074075</v>
      </c>
      <c r="G348" s="115">
        <v>44396</v>
      </c>
      <c r="H348" s="114" t="s">
        <v>180</v>
      </c>
      <c r="I348" s="138">
        <v>105575</v>
      </c>
      <c r="J348" s="139">
        <v>100014.98</v>
      </c>
      <c r="K348" s="138">
        <v>101173.9895825843</v>
      </c>
      <c r="L348" s="139">
        <v>105575</v>
      </c>
      <c r="M348" s="129">
        <v>0.95831389611700002</v>
      </c>
      <c r="N348" s="140">
        <v>5.6135469434000003</v>
      </c>
      <c r="O348" s="113" t="s">
        <v>72</v>
      </c>
      <c r="P348" s="141">
        <v>0.24806690200000001</v>
      </c>
      <c r="Q348" s="116"/>
      <c r="R348" s="142"/>
    </row>
    <row r="349" spans="2:18" x14ac:dyDescent="0.25">
      <c r="B349" s="112" t="s">
        <v>69</v>
      </c>
      <c r="C349" s="113" t="s">
        <v>90</v>
      </c>
      <c r="D349" s="114" t="s">
        <v>70</v>
      </c>
      <c r="E349" s="113" t="s">
        <v>71</v>
      </c>
      <c r="F349" s="115">
        <v>44014.69321759259</v>
      </c>
      <c r="G349" s="115">
        <v>44384</v>
      </c>
      <c r="H349" s="114" t="s">
        <v>180</v>
      </c>
      <c r="I349" s="138">
        <v>105575</v>
      </c>
      <c r="J349" s="139">
        <v>100001</v>
      </c>
      <c r="K349" s="138">
        <v>100000.5716584038</v>
      </c>
      <c r="L349" s="139">
        <v>105575</v>
      </c>
      <c r="M349" s="129">
        <v>0.94719935267300004</v>
      </c>
      <c r="N349" s="140">
        <v>5.6124582969999999</v>
      </c>
      <c r="O349" s="113" t="s">
        <v>72</v>
      </c>
      <c r="P349" s="141">
        <v>0.24518981719999999</v>
      </c>
      <c r="Q349" s="116"/>
      <c r="R349" s="142"/>
    </row>
    <row r="350" spans="2:18" x14ac:dyDescent="0.25">
      <c r="B350" s="112" t="s">
        <v>69</v>
      </c>
      <c r="C350" s="113" t="s">
        <v>90</v>
      </c>
      <c r="D350" s="114" t="s">
        <v>70</v>
      </c>
      <c r="E350" s="113" t="s">
        <v>71</v>
      </c>
      <c r="F350" s="115">
        <v>43861.705775462964</v>
      </c>
      <c r="G350" s="115">
        <v>44592</v>
      </c>
      <c r="H350" s="114" t="s">
        <v>180</v>
      </c>
      <c r="I350" s="138">
        <v>28004</v>
      </c>
      <c r="J350" s="139">
        <v>25116.98</v>
      </c>
      <c r="K350" s="138">
        <v>25339.416022293</v>
      </c>
      <c r="L350" s="139">
        <v>28004</v>
      </c>
      <c r="M350" s="129">
        <v>0.90484987938500006</v>
      </c>
      <c r="N350" s="140">
        <v>5.8751731935000002</v>
      </c>
      <c r="O350" s="113" t="s">
        <v>72</v>
      </c>
      <c r="P350" s="141">
        <v>6.2129312700000001E-2</v>
      </c>
      <c r="Q350" s="116"/>
      <c r="R350" s="142"/>
    </row>
    <row r="351" spans="2:18" x14ac:dyDescent="0.25">
      <c r="B351" s="112" t="s">
        <v>69</v>
      </c>
      <c r="C351" s="113" t="s">
        <v>90</v>
      </c>
      <c r="D351" s="114" t="s">
        <v>70</v>
      </c>
      <c r="E351" s="113" t="s">
        <v>71</v>
      </c>
      <c r="F351" s="115">
        <v>43861.700011574074</v>
      </c>
      <c r="G351" s="115">
        <v>44592</v>
      </c>
      <c r="H351" s="114" t="s">
        <v>180</v>
      </c>
      <c r="I351" s="138">
        <v>28004</v>
      </c>
      <c r="J351" s="139">
        <v>25116.98</v>
      </c>
      <c r="K351" s="138">
        <v>25339.416022293</v>
      </c>
      <c r="L351" s="139">
        <v>28004</v>
      </c>
      <c r="M351" s="129">
        <v>0.90484987938500006</v>
      </c>
      <c r="N351" s="140">
        <v>5.8751731935000002</v>
      </c>
      <c r="O351" s="113" t="s">
        <v>72</v>
      </c>
      <c r="P351" s="141">
        <v>6.2129312700000001E-2</v>
      </c>
      <c r="Q351" s="116"/>
      <c r="R351" s="142"/>
    </row>
    <row r="352" spans="2:18" x14ac:dyDescent="0.25">
      <c r="B352" s="112" t="s">
        <v>69</v>
      </c>
      <c r="C352" s="113" t="s">
        <v>90</v>
      </c>
      <c r="D352" s="114" t="s">
        <v>70</v>
      </c>
      <c r="E352" s="113" t="s">
        <v>71</v>
      </c>
      <c r="F352" s="115">
        <v>43593.690057870372</v>
      </c>
      <c r="G352" s="115">
        <v>44319</v>
      </c>
      <c r="H352" s="114" t="s">
        <v>180</v>
      </c>
      <c r="I352" s="138">
        <v>61093</v>
      </c>
      <c r="J352" s="139">
        <v>55075.19</v>
      </c>
      <c r="K352" s="138">
        <v>55539.6353648082</v>
      </c>
      <c r="L352" s="139">
        <v>61093</v>
      </c>
      <c r="M352" s="129">
        <v>0.90909982100700004</v>
      </c>
      <c r="N352" s="140">
        <v>5.6144832675999998</v>
      </c>
      <c r="O352" s="113" t="s">
        <v>72</v>
      </c>
      <c r="P352" s="141">
        <v>0.13617675200000001</v>
      </c>
      <c r="Q352" s="116"/>
      <c r="R352" s="142"/>
    </row>
    <row r="353" spans="2:18" x14ac:dyDescent="0.25">
      <c r="B353" s="112" t="s">
        <v>69</v>
      </c>
      <c r="C353" s="113" t="s">
        <v>90</v>
      </c>
      <c r="D353" s="114" t="s">
        <v>70</v>
      </c>
      <c r="E353" s="113" t="s">
        <v>71</v>
      </c>
      <c r="F353" s="115">
        <v>44040.604363425926</v>
      </c>
      <c r="G353" s="115">
        <v>44410</v>
      </c>
      <c r="H353" s="114" t="s">
        <v>180</v>
      </c>
      <c r="I353" s="138">
        <v>105590</v>
      </c>
      <c r="J353" s="139">
        <v>100014.97</v>
      </c>
      <c r="K353" s="138">
        <v>100977.3432700086</v>
      </c>
      <c r="L353" s="139">
        <v>105590</v>
      </c>
      <c r="M353" s="129">
        <v>0.956315401743</v>
      </c>
      <c r="N353" s="140">
        <v>5.6133713548999999</v>
      </c>
      <c r="O353" s="113" t="s">
        <v>72</v>
      </c>
      <c r="P353" s="141">
        <v>0.2475847481</v>
      </c>
      <c r="Q353" s="116"/>
      <c r="R353" s="142"/>
    </row>
    <row r="354" spans="2:18" x14ac:dyDescent="0.25">
      <c r="B354" s="112" t="s">
        <v>69</v>
      </c>
      <c r="C354" s="113" t="s">
        <v>90</v>
      </c>
      <c r="D354" s="114" t="s">
        <v>70</v>
      </c>
      <c r="E354" s="113" t="s">
        <v>71</v>
      </c>
      <c r="F354" s="115">
        <v>44027.450127314813</v>
      </c>
      <c r="G354" s="115">
        <v>44396</v>
      </c>
      <c r="H354" s="114" t="s">
        <v>180</v>
      </c>
      <c r="I354" s="138">
        <v>105575</v>
      </c>
      <c r="J354" s="139">
        <v>100014.98</v>
      </c>
      <c r="K354" s="138">
        <v>101173.9895825843</v>
      </c>
      <c r="L354" s="139">
        <v>105575</v>
      </c>
      <c r="M354" s="129">
        <v>0.95831389611700002</v>
      </c>
      <c r="N354" s="140">
        <v>5.6135469434000003</v>
      </c>
      <c r="O354" s="113" t="s">
        <v>72</v>
      </c>
      <c r="P354" s="141">
        <v>0.24806690200000001</v>
      </c>
      <c r="Q354" s="116"/>
      <c r="R354" s="142"/>
    </row>
    <row r="355" spans="2:18" x14ac:dyDescent="0.25">
      <c r="B355" s="112" t="s">
        <v>69</v>
      </c>
      <c r="C355" s="113" t="s">
        <v>90</v>
      </c>
      <c r="D355" s="114" t="s">
        <v>70</v>
      </c>
      <c r="E355" s="113" t="s">
        <v>71</v>
      </c>
      <c r="F355" s="115">
        <v>43951.451805555553</v>
      </c>
      <c r="G355" s="115">
        <v>44312</v>
      </c>
      <c r="H355" s="114" t="s">
        <v>180</v>
      </c>
      <c r="I355" s="138">
        <v>104562</v>
      </c>
      <c r="J355" s="139">
        <v>100110.33</v>
      </c>
      <c r="K355" s="138">
        <v>100887.05823300109</v>
      </c>
      <c r="L355" s="139">
        <v>104562</v>
      </c>
      <c r="M355" s="129">
        <v>0.96485394534299995</v>
      </c>
      <c r="N355" s="140">
        <v>4.5765083032999998</v>
      </c>
      <c r="O355" s="113" t="s">
        <v>72</v>
      </c>
      <c r="P355" s="141">
        <v>0.24736337959999999</v>
      </c>
      <c r="Q355" s="116"/>
      <c r="R355" s="142"/>
    </row>
    <row r="356" spans="2:18" x14ac:dyDescent="0.25">
      <c r="B356" s="112" t="s">
        <v>69</v>
      </c>
      <c r="C356" s="113" t="s">
        <v>90</v>
      </c>
      <c r="D356" s="114" t="s">
        <v>70</v>
      </c>
      <c r="E356" s="113" t="s">
        <v>71</v>
      </c>
      <c r="F356" s="115">
        <v>43861.701990740738</v>
      </c>
      <c r="G356" s="115">
        <v>44592</v>
      </c>
      <c r="H356" s="114" t="s">
        <v>180</v>
      </c>
      <c r="I356" s="138">
        <v>28004</v>
      </c>
      <c r="J356" s="139">
        <v>25116.98</v>
      </c>
      <c r="K356" s="138">
        <v>25339.416022293</v>
      </c>
      <c r="L356" s="139">
        <v>28004</v>
      </c>
      <c r="M356" s="129">
        <v>0.90484987938500006</v>
      </c>
      <c r="N356" s="140">
        <v>5.8751731935000002</v>
      </c>
      <c r="O356" s="113" t="s">
        <v>72</v>
      </c>
      <c r="P356" s="141">
        <v>6.2129312700000001E-2</v>
      </c>
      <c r="Q356" s="116"/>
      <c r="R356" s="142"/>
    </row>
    <row r="357" spans="2:18" x14ac:dyDescent="0.25">
      <c r="B357" s="112" t="s">
        <v>69</v>
      </c>
      <c r="C357" s="113" t="s">
        <v>90</v>
      </c>
      <c r="D357" s="114" t="s">
        <v>70</v>
      </c>
      <c r="E357" s="113" t="s">
        <v>71</v>
      </c>
      <c r="F357" s="115">
        <v>43861.698831018519</v>
      </c>
      <c r="G357" s="115">
        <v>44592</v>
      </c>
      <c r="H357" s="114" t="s">
        <v>180</v>
      </c>
      <c r="I357" s="138">
        <v>28004</v>
      </c>
      <c r="J357" s="139">
        <v>25116.98</v>
      </c>
      <c r="K357" s="138">
        <v>25339.416022293</v>
      </c>
      <c r="L357" s="139">
        <v>28004</v>
      </c>
      <c r="M357" s="129">
        <v>0.90484987938500006</v>
      </c>
      <c r="N357" s="140">
        <v>5.8751731935000002</v>
      </c>
      <c r="O357" s="113" t="s">
        <v>72</v>
      </c>
      <c r="P357" s="141">
        <v>6.2129312700000001E-2</v>
      </c>
      <c r="Q357" s="116"/>
      <c r="R357" s="142"/>
    </row>
    <row r="358" spans="2:18" x14ac:dyDescent="0.25">
      <c r="B358" s="112" t="s">
        <v>108</v>
      </c>
      <c r="C358" s="113" t="s">
        <v>90</v>
      </c>
      <c r="D358" s="114" t="s">
        <v>70</v>
      </c>
      <c r="E358" s="113" t="s">
        <v>71</v>
      </c>
      <c r="F358" s="115">
        <v>44091.497372685182</v>
      </c>
      <c r="G358" s="115">
        <v>46063</v>
      </c>
      <c r="H358" s="114" t="s">
        <v>180</v>
      </c>
      <c r="I358" s="138">
        <v>4234.18</v>
      </c>
      <c r="J358" s="139">
        <v>3018.51</v>
      </c>
      <c r="K358" s="138">
        <v>3026.5469074570001</v>
      </c>
      <c r="L358" s="139">
        <v>4234.18</v>
      </c>
      <c r="M358" s="129">
        <v>0.71478938246799995</v>
      </c>
      <c r="N358" s="140">
        <v>7.7128246895999997</v>
      </c>
      <c r="O358" s="113" t="s">
        <v>72</v>
      </c>
      <c r="P358" s="141">
        <v>7.4207424000000003E-3</v>
      </c>
      <c r="Q358" s="116"/>
      <c r="R358" s="142"/>
    </row>
    <row r="359" spans="2:18" x14ac:dyDescent="0.25">
      <c r="B359" s="112" t="s">
        <v>108</v>
      </c>
      <c r="C359" s="113" t="s">
        <v>90</v>
      </c>
      <c r="D359" s="114" t="s">
        <v>70</v>
      </c>
      <c r="E359" s="113" t="s">
        <v>71</v>
      </c>
      <c r="F359" s="115">
        <v>43402.654861111114</v>
      </c>
      <c r="G359" s="115">
        <v>45763</v>
      </c>
      <c r="H359" s="114" t="s">
        <v>180</v>
      </c>
      <c r="I359" s="138">
        <v>59446.7</v>
      </c>
      <c r="J359" s="139">
        <v>41081.089999999997</v>
      </c>
      <c r="K359" s="138">
        <v>41352.330348755699</v>
      </c>
      <c r="L359" s="139">
        <v>59446.7</v>
      </c>
      <c r="M359" s="129">
        <v>0.69562028419999999</v>
      </c>
      <c r="N359" s="140">
        <v>7.1826066722000004</v>
      </c>
      <c r="O359" s="113" t="s">
        <v>72</v>
      </c>
      <c r="P359" s="141">
        <v>0.10139112359999999</v>
      </c>
      <c r="Q359" s="116"/>
      <c r="R359" s="142"/>
    </row>
    <row r="360" spans="2:18" x14ac:dyDescent="0.25">
      <c r="B360" s="112" t="s">
        <v>69</v>
      </c>
      <c r="C360" s="113" t="s">
        <v>90</v>
      </c>
      <c r="D360" s="114" t="s">
        <v>70</v>
      </c>
      <c r="E360" s="113" t="s">
        <v>71</v>
      </c>
      <c r="F360" s="115">
        <v>44027.451215277775</v>
      </c>
      <c r="G360" s="115">
        <v>44396</v>
      </c>
      <c r="H360" s="114" t="s">
        <v>180</v>
      </c>
      <c r="I360" s="138">
        <v>105575</v>
      </c>
      <c r="J360" s="139">
        <v>100014.98</v>
      </c>
      <c r="K360" s="138">
        <v>101173.9895825843</v>
      </c>
      <c r="L360" s="139">
        <v>105575</v>
      </c>
      <c r="M360" s="129">
        <v>0.95831389611700002</v>
      </c>
      <c r="N360" s="140">
        <v>5.6135469434000003</v>
      </c>
      <c r="O360" s="113" t="s">
        <v>72</v>
      </c>
      <c r="P360" s="141">
        <v>0.24806690200000001</v>
      </c>
      <c r="Q360" s="116"/>
      <c r="R360" s="142"/>
    </row>
    <row r="361" spans="2:18" x14ac:dyDescent="0.25">
      <c r="B361" s="112" t="s">
        <v>69</v>
      </c>
      <c r="C361" s="113" t="s">
        <v>90</v>
      </c>
      <c r="D361" s="114" t="s">
        <v>70</v>
      </c>
      <c r="E361" s="113" t="s">
        <v>71</v>
      </c>
      <c r="F361" s="115">
        <v>44014.693622685183</v>
      </c>
      <c r="G361" s="115">
        <v>44384</v>
      </c>
      <c r="H361" s="114" t="s">
        <v>180</v>
      </c>
      <c r="I361" s="138">
        <v>105575</v>
      </c>
      <c r="J361" s="139">
        <v>100001</v>
      </c>
      <c r="K361" s="138">
        <v>100000.5716584038</v>
      </c>
      <c r="L361" s="139">
        <v>105575</v>
      </c>
      <c r="M361" s="129">
        <v>0.94719935267300004</v>
      </c>
      <c r="N361" s="140">
        <v>5.6124582969999999</v>
      </c>
      <c r="O361" s="113" t="s">
        <v>72</v>
      </c>
      <c r="P361" s="141">
        <v>0.24518981719999999</v>
      </c>
      <c r="Q361" s="116"/>
      <c r="R361" s="142"/>
    </row>
    <row r="362" spans="2:18" x14ac:dyDescent="0.25">
      <c r="B362" s="112" t="s">
        <v>69</v>
      </c>
      <c r="C362" s="113" t="s">
        <v>90</v>
      </c>
      <c r="D362" s="114" t="s">
        <v>70</v>
      </c>
      <c r="E362" s="113" t="s">
        <v>71</v>
      </c>
      <c r="F362" s="115">
        <v>43861.706122685187</v>
      </c>
      <c r="G362" s="115">
        <v>44592</v>
      </c>
      <c r="H362" s="114" t="s">
        <v>180</v>
      </c>
      <c r="I362" s="138">
        <v>28004</v>
      </c>
      <c r="J362" s="139">
        <v>25116.98</v>
      </c>
      <c r="K362" s="138">
        <v>25339.416022293</v>
      </c>
      <c r="L362" s="139">
        <v>28004</v>
      </c>
      <c r="M362" s="129">
        <v>0.90484987938500006</v>
      </c>
      <c r="N362" s="140">
        <v>5.8751731935000002</v>
      </c>
      <c r="O362" s="113" t="s">
        <v>72</v>
      </c>
      <c r="P362" s="141">
        <v>6.2129312700000001E-2</v>
      </c>
      <c r="Q362" s="116"/>
      <c r="R362" s="142"/>
    </row>
    <row r="363" spans="2:18" x14ac:dyDescent="0.25">
      <c r="B363" s="112" t="s">
        <v>69</v>
      </c>
      <c r="C363" s="113" t="s">
        <v>90</v>
      </c>
      <c r="D363" s="114" t="s">
        <v>70</v>
      </c>
      <c r="E363" s="113" t="s">
        <v>71</v>
      </c>
      <c r="F363" s="115">
        <v>43861.700300925928</v>
      </c>
      <c r="G363" s="115">
        <v>44592</v>
      </c>
      <c r="H363" s="114" t="s">
        <v>180</v>
      </c>
      <c r="I363" s="138">
        <v>28004</v>
      </c>
      <c r="J363" s="139">
        <v>25116.98</v>
      </c>
      <c r="K363" s="138">
        <v>25339.416022293</v>
      </c>
      <c r="L363" s="139">
        <v>28004</v>
      </c>
      <c r="M363" s="129">
        <v>0.90484987938500006</v>
      </c>
      <c r="N363" s="140">
        <v>5.8751731935000002</v>
      </c>
      <c r="O363" s="113" t="s">
        <v>72</v>
      </c>
      <c r="P363" s="141">
        <v>6.2129312700000001E-2</v>
      </c>
      <c r="Q363" s="116"/>
      <c r="R363" s="142"/>
    </row>
    <row r="364" spans="2:18" x14ac:dyDescent="0.25">
      <c r="B364" s="112" t="s">
        <v>69</v>
      </c>
      <c r="C364" s="113" t="s">
        <v>90</v>
      </c>
      <c r="D364" s="114" t="s">
        <v>70</v>
      </c>
      <c r="E364" s="113" t="s">
        <v>71</v>
      </c>
      <c r="F364" s="115">
        <v>43593.693483796298</v>
      </c>
      <c r="G364" s="115">
        <v>44319</v>
      </c>
      <c r="H364" s="114" t="s">
        <v>180</v>
      </c>
      <c r="I364" s="138">
        <v>61093</v>
      </c>
      <c r="J364" s="139">
        <v>55075.19</v>
      </c>
      <c r="K364" s="138">
        <v>55539.6353648082</v>
      </c>
      <c r="L364" s="139">
        <v>61093</v>
      </c>
      <c r="M364" s="129">
        <v>0.90909982100700004</v>
      </c>
      <c r="N364" s="140">
        <v>5.6144832675999998</v>
      </c>
      <c r="O364" s="113" t="s">
        <v>72</v>
      </c>
      <c r="P364" s="141">
        <v>0.13617675200000001</v>
      </c>
      <c r="Q364" s="116"/>
      <c r="R364" s="142"/>
    </row>
    <row r="365" spans="2:18" x14ac:dyDescent="0.25">
      <c r="B365" s="112" t="s">
        <v>69</v>
      </c>
      <c r="C365" s="113" t="s">
        <v>90</v>
      </c>
      <c r="D365" s="114" t="s">
        <v>70</v>
      </c>
      <c r="E365" s="113" t="s">
        <v>71</v>
      </c>
      <c r="F365" s="115">
        <v>44043.672037037039</v>
      </c>
      <c r="G365" s="115">
        <v>44413</v>
      </c>
      <c r="H365" s="114" t="s">
        <v>180</v>
      </c>
      <c r="I365" s="138">
        <v>105575</v>
      </c>
      <c r="J365" s="139">
        <v>99999.99</v>
      </c>
      <c r="K365" s="138">
        <v>100916.9425575276</v>
      </c>
      <c r="L365" s="139">
        <v>105575</v>
      </c>
      <c r="M365" s="129">
        <v>0.95587916227799996</v>
      </c>
      <c r="N365" s="140">
        <v>5.6135213939000002</v>
      </c>
      <c r="O365" s="113" t="s">
        <v>72</v>
      </c>
      <c r="P365" s="141">
        <v>0.24743665249999999</v>
      </c>
      <c r="Q365" s="116"/>
      <c r="R365" s="142"/>
    </row>
    <row r="366" spans="2:18" x14ac:dyDescent="0.25">
      <c r="B366" s="112" t="s">
        <v>69</v>
      </c>
      <c r="C366" s="113" t="s">
        <v>90</v>
      </c>
      <c r="D366" s="114" t="s">
        <v>70</v>
      </c>
      <c r="E366" s="113" t="s">
        <v>71</v>
      </c>
      <c r="F366" s="115">
        <v>44027.450381944444</v>
      </c>
      <c r="G366" s="115">
        <v>44396</v>
      </c>
      <c r="H366" s="114" t="s">
        <v>180</v>
      </c>
      <c r="I366" s="138">
        <v>105575</v>
      </c>
      <c r="J366" s="139">
        <v>100014.98</v>
      </c>
      <c r="K366" s="138">
        <v>101173.9895825843</v>
      </c>
      <c r="L366" s="139">
        <v>105575</v>
      </c>
      <c r="M366" s="129">
        <v>0.95831389611700002</v>
      </c>
      <c r="N366" s="140">
        <v>5.6135469434000003</v>
      </c>
      <c r="O366" s="113" t="s">
        <v>72</v>
      </c>
      <c r="P366" s="141">
        <v>0.24806690200000001</v>
      </c>
      <c r="Q366" s="116"/>
      <c r="R366" s="142"/>
    </row>
    <row r="367" spans="2:18" x14ac:dyDescent="0.25">
      <c r="B367" s="112" t="s">
        <v>69</v>
      </c>
      <c r="C367" s="113" t="s">
        <v>90</v>
      </c>
      <c r="D367" s="114" t="s">
        <v>70</v>
      </c>
      <c r="E367" s="113" t="s">
        <v>71</v>
      </c>
      <c r="F367" s="115">
        <v>43951.452268518522</v>
      </c>
      <c r="G367" s="115">
        <v>44312</v>
      </c>
      <c r="H367" s="114" t="s">
        <v>180</v>
      </c>
      <c r="I367" s="138">
        <v>104562</v>
      </c>
      <c r="J367" s="139">
        <v>100110.33</v>
      </c>
      <c r="K367" s="138">
        <v>100887.05823300109</v>
      </c>
      <c r="L367" s="139">
        <v>104562</v>
      </c>
      <c r="M367" s="129">
        <v>0.96485394534299995</v>
      </c>
      <c r="N367" s="140">
        <v>4.5765083032999998</v>
      </c>
      <c r="O367" s="113" t="s">
        <v>72</v>
      </c>
      <c r="P367" s="141">
        <v>0.24736337959999999</v>
      </c>
      <c r="Q367" s="116"/>
      <c r="R367" s="142"/>
    </row>
    <row r="368" spans="2:18" x14ac:dyDescent="0.25">
      <c r="B368" s="112" t="s">
        <v>69</v>
      </c>
      <c r="C368" s="113" t="s">
        <v>90</v>
      </c>
      <c r="D368" s="114" t="s">
        <v>70</v>
      </c>
      <c r="E368" s="113" t="s">
        <v>71</v>
      </c>
      <c r="F368" s="115">
        <v>43861.702604166669</v>
      </c>
      <c r="G368" s="115">
        <v>44592</v>
      </c>
      <c r="H368" s="114" t="s">
        <v>180</v>
      </c>
      <c r="I368" s="138">
        <v>28004</v>
      </c>
      <c r="J368" s="139">
        <v>25116.98</v>
      </c>
      <c r="K368" s="138">
        <v>25339.416022293</v>
      </c>
      <c r="L368" s="139">
        <v>28004</v>
      </c>
      <c r="M368" s="129">
        <v>0.90484987938500006</v>
      </c>
      <c r="N368" s="140">
        <v>5.8751731935000002</v>
      </c>
      <c r="O368" s="113" t="s">
        <v>72</v>
      </c>
      <c r="P368" s="141">
        <v>6.2129312700000001E-2</v>
      </c>
      <c r="Q368" s="116"/>
      <c r="R368" s="142"/>
    </row>
    <row r="369" spans="2:18" x14ac:dyDescent="0.25">
      <c r="B369" s="112" t="s">
        <v>69</v>
      </c>
      <c r="C369" s="113" t="s">
        <v>90</v>
      </c>
      <c r="D369" s="114" t="s">
        <v>70</v>
      </c>
      <c r="E369" s="113" t="s">
        <v>71</v>
      </c>
      <c r="F369" s="115">
        <v>43861.699363425927</v>
      </c>
      <c r="G369" s="115">
        <v>44592</v>
      </c>
      <c r="H369" s="114" t="s">
        <v>180</v>
      </c>
      <c r="I369" s="138">
        <v>28004</v>
      </c>
      <c r="J369" s="139">
        <v>25116.98</v>
      </c>
      <c r="K369" s="138">
        <v>25339.416022293</v>
      </c>
      <c r="L369" s="139">
        <v>28004</v>
      </c>
      <c r="M369" s="129">
        <v>0.90484987938500006</v>
      </c>
      <c r="N369" s="140">
        <v>5.8751731935000002</v>
      </c>
      <c r="O369" s="113" t="s">
        <v>72</v>
      </c>
      <c r="P369" s="141">
        <v>6.2129312700000001E-2</v>
      </c>
      <c r="Q369" s="116"/>
      <c r="R369" s="142"/>
    </row>
    <row r="370" spans="2:18" x14ac:dyDescent="0.25">
      <c r="B370" s="112" t="s">
        <v>69</v>
      </c>
      <c r="C370" s="113" t="s">
        <v>90</v>
      </c>
      <c r="D370" s="114" t="s">
        <v>70</v>
      </c>
      <c r="E370" s="113" t="s">
        <v>71</v>
      </c>
      <c r="F370" s="115">
        <v>43410.558576388888</v>
      </c>
      <c r="G370" s="115">
        <v>44251</v>
      </c>
      <c r="H370" s="114" t="s">
        <v>180</v>
      </c>
      <c r="I370" s="138">
        <v>57555</v>
      </c>
      <c r="J370" s="139">
        <v>50640.79</v>
      </c>
      <c r="K370" s="138">
        <v>50368.5953867274</v>
      </c>
      <c r="L370" s="139">
        <v>57555</v>
      </c>
      <c r="M370" s="129">
        <v>0.87513848295899999</v>
      </c>
      <c r="N370" s="140">
        <v>6.1363575702000004</v>
      </c>
      <c r="O370" s="113" t="s">
        <v>72</v>
      </c>
      <c r="P370" s="141">
        <v>0.123497961</v>
      </c>
      <c r="Q370" s="116"/>
      <c r="R370" s="142"/>
    </row>
    <row r="371" spans="2:18" x14ac:dyDescent="0.25">
      <c r="B371" s="112" t="s">
        <v>69</v>
      </c>
      <c r="C371" s="113" t="s">
        <v>90</v>
      </c>
      <c r="D371" s="114" t="s">
        <v>70</v>
      </c>
      <c r="E371" s="113" t="s">
        <v>71</v>
      </c>
      <c r="F371" s="115">
        <v>44040.603715277779</v>
      </c>
      <c r="G371" s="115">
        <v>44410</v>
      </c>
      <c r="H371" s="114" t="s">
        <v>180</v>
      </c>
      <c r="I371" s="138">
        <v>105590</v>
      </c>
      <c r="J371" s="139">
        <v>100014.97</v>
      </c>
      <c r="K371" s="138">
        <v>100977.3432700086</v>
      </c>
      <c r="L371" s="139">
        <v>105590</v>
      </c>
      <c r="M371" s="129">
        <v>0.956315401743</v>
      </c>
      <c r="N371" s="140">
        <v>5.6133713548999999</v>
      </c>
      <c r="O371" s="113" t="s">
        <v>72</v>
      </c>
      <c r="P371" s="141">
        <v>0.2475847481</v>
      </c>
      <c r="Q371" s="116"/>
      <c r="R371" s="142"/>
    </row>
    <row r="372" spans="2:18" x14ac:dyDescent="0.25">
      <c r="B372" s="118" t="s">
        <v>91</v>
      </c>
      <c r="C372" s="119"/>
      <c r="D372" s="119"/>
      <c r="E372" s="119"/>
      <c r="F372" s="119"/>
      <c r="G372" s="119"/>
      <c r="H372" s="114"/>
      <c r="I372" s="143">
        <v>2709127.99</v>
      </c>
      <c r="J372" s="144">
        <v>2472891</v>
      </c>
      <c r="K372" s="143">
        <v>2488452.2928900323</v>
      </c>
      <c r="L372" s="144">
        <v>2709127.99</v>
      </c>
      <c r="M372" s="116"/>
      <c r="N372" s="145"/>
      <c r="O372" s="116"/>
      <c r="P372" s="146">
        <v>6.1013967497999992</v>
      </c>
      <c r="Q372" s="119"/>
      <c r="R372" s="147"/>
    </row>
    <row r="373" spans="2:18" x14ac:dyDescent="0.25">
      <c r="B373" s="120"/>
      <c r="C373" s="110"/>
      <c r="D373" s="110"/>
      <c r="E373" s="110"/>
      <c r="F373" s="121" t="s">
        <v>92</v>
      </c>
      <c r="G373" s="121"/>
      <c r="H373" s="121"/>
      <c r="I373" s="148">
        <v>5816517.0599999996</v>
      </c>
      <c r="J373" s="149" t="s">
        <v>93</v>
      </c>
      <c r="K373" s="149" t="s">
        <v>93</v>
      </c>
      <c r="L373" s="149" t="s">
        <v>93</v>
      </c>
      <c r="M373" s="150"/>
      <c r="N373" s="110"/>
      <c r="O373" s="110"/>
      <c r="P373" s="151">
        <v>14.2614260209</v>
      </c>
      <c r="Q373" s="110"/>
      <c r="R373" s="111"/>
    </row>
    <row r="374" spans="2:18" x14ac:dyDescent="0.25">
      <c r="B374" s="122"/>
      <c r="C374" s="116"/>
      <c r="D374" s="116"/>
      <c r="E374" s="116"/>
      <c r="F374" s="119" t="s">
        <v>94</v>
      </c>
      <c r="G374" s="119"/>
      <c r="H374" s="119"/>
      <c r="I374" s="143">
        <v>61250.758006885502</v>
      </c>
      <c r="J374" s="152" t="s">
        <v>93</v>
      </c>
      <c r="K374" s="152" t="s">
        <v>93</v>
      </c>
      <c r="L374" s="152" t="s">
        <v>93</v>
      </c>
      <c r="M374" s="153"/>
      <c r="N374" s="116"/>
      <c r="O374" s="116"/>
      <c r="P374" s="116"/>
      <c r="Q374" s="116"/>
      <c r="R374" s="131"/>
    </row>
    <row r="375" spans="2:18" x14ac:dyDescent="0.25">
      <c r="B375" s="122"/>
      <c r="C375" s="116"/>
      <c r="D375" s="116"/>
      <c r="E375" s="116"/>
      <c r="F375" s="119" t="s">
        <v>95</v>
      </c>
      <c r="G375" s="119"/>
      <c r="H375" s="119"/>
      <c r="I375" s="143">
        <v>10679.155595341699</v>
      </c>
      <c r="J375" s="152" t="s">
        <v>93</v>
      </c>
      <c r="K375" s="152" t="s">
        <v>93</v>
      </c>
      <c r="L375" s="152" t="s">
        <v>93</v>
      </c>
      <c r="M375" s="153"/>
      <c r="N375" s="116"/>
      <c r="O375" s="116"/>
      <c r="P375" s="116"/>
      <c r="Q375" s="116"/>
      <c r="R375" s="131"/>
    </row>
    <row r="376" spans="2:18" x14ac:dyDescent="0.25">
      <c r="B376" s="123"/>
      <c r="C376" s="124"/>
      <c r="D376" s="124"/>
      <c r="E376" s="124"/>
      <c r="F376" s="125" t="s">
        <v>96</v>
      </c>
      <c r="G376" s="125"/>
      <c r="H376" s="125"/>
      <c r="I376" s="154">
        <v>43577092.142411552</v>
      </c>
      <c r="J376" s="154">
        <v>34805202.029999986</v>
      </c>
      <c r="K376" s="154">
        <v>34968444.075654335</v>
      </c>
      <c r="L376" s="154">
        <v>37710003.480000004</v>
      </c>
      <c r="M376" s="155"/>
      <c r="N376" s="126"/>
      <c r="O376" s="126"/>
      <c r="P376" s="132">
        <v>100.0000000009999</v>
      </c>
      <c r="Q376" s="124"/>
      <c r="R376" s="127"/>
    </row>
    <row r="377" spans="2:18" x14ac:dyDescent="0.25">
      <c r="B377" s="123"/>
      <c r="C377" s="124"/>
      <c r="D377" s="124"/>
      <c r="E377" s="124"/>
      <c r="F377" s="125"/>
      <c r="G377" s="125"/>
      <c r="H377" s="125"/>
      <c r="I377" s="154"/>
      <c r="J377" s="154"/>
      <c r="K377" s="154"/>
      <c r="L377" s="154"/>
      <c r="M377" s="155"/>
      <c r="N377" s="126"/>
      <c r="O377" s="126"/>
      <c r="P377" s="132"/>
      <c r="Q377" s="124"/>
      <c r="R377" s="127"/>
    </row>
    <row r="380" spans="2:18" x14ac:dyDescent="0.25">
      <c r="B380" s="213" t="s">
        <v>175</v>
      </c>
      <c r="C380" s="214"/>
      <c r="D380" s="214"/>
      <c r="E380" s="214"/>
      <c r="F380" s="214"/>
      <c r="G380" s="214"/>
      <c r="H380" s="214"/>
      <c r="I380" s="214"/>
      <c r="J380" s="214"/>
      <c r="K380" s="214"/>
      <c r="L380" s="214"/>
      <c r="M380" s="214"/>
      <c r="N380" s="214"/>
      <c r="O380" s="214"/>
      <c r="P380" s="214"/>
      <c r="Q380" s="214"/>
      <c r="R380" s="215"/>
    </row>
    <row r="381" spans="2:18" x14ac:dyDescent="0.25">
      <c r="B381" s="213" t="s">
        <v>145</v>
      </c>
      <c r="C381" s="214"/>
      <c r="D381" s="214"/>
      <c r="E381" s="214"/>
      <c r="F381" s="214"/>
      <c r="G381" s="214"/>
      <c r="H381" s="214"/>
      <c r="I381" s="214"/>
      <c r="J381" s="214"/>
      <c r="K381" s="214"/>
      <c r="L381" s="214"/>
      <c r="M381" s="214"/>
      <c r="N381" s="214"/>
      <c r="O381" s="214"/>
      <c r="P381" s="214"/>
      <c r="Q381" s="214"/>
      <c r="R381" s="215"/>
    </row>
    <row r="382" spans="2:18" x14ac:dyDescent="0.25">
      <c r="B382" s="216">
        <v>43738</v>
      </c>
      <c r="C382" s="214"/>
      <c r="D382" s="214"/>
      <c r="E382" s="214"/>
      <c r="F382" s="214"/>
      <c r="G382" s="214"/>
      <c r="H382" s="214"/>
      <c r="I382" s="214"/>
      <c r="J382" s="214"/>
      <c r="K382" s="214"/>
      <c r="L382" s="214"/>
      <c r="M382" s="214"/>
      <c r="N382" s="214"/>
      <c r="O382" s="214"/>
      <c r="P382" s="214"/>
      <c r="Q382" s="214"/>
      <c r="R382" s="215"/>
    </row>
    <row r="383" spans="2:18" x14ac:dyDescent="0.25">
      <c r="B383" s="213" t="s">
        <v>176</v>
      </c>
      <c r="C383" s="214"/>
      <c r="D383" s="214"/>
      <c r="E383" s="214"/>
      <c r="F383" s="214"/>
      <c r="G383" s="214"/>
      <c r="H383" s="214"/>
      <c r="I383" s="214"/>
      <c r="J383" s="214"/>
      <c r="K383" s="214"/>
      <c r="L383" s="214"/>
      <c r="M383" s="214"/>
      <c r="N383" s="214"/>
      <c r="O383" s="214"/>
      <c r="P383" s="214"/>
      <c r="Q383" s="214"/>
      <c r="R383" s="215"/>
    </row>
    <row r="384" spans="2:18" ht="90" x14ac:dyDescent="0.25">
      <c r="B384" s="105" t="s">
        <v>57</v>
      </c>
      <c r="C384" s="105" t="s">
        <v>58</v>
      </c>
      <c r="D384" s="105" t="s">
        <v>59</v>
      </c>
      <c r="E384" s="105" t="s">
        <v>60</v>
      </c>
      <c r="F384" s="105" t="s">
        <v>61</v>
      </c>
      <c r="G384" s="105" t="s">
        <v>62</v>
      </c>
      <c r="H384" s="105" t="s">
        <v>63</v>
      </c>
      <c r="I384" s="105" t="s">
        <v>64</v>
      </c>
      <c r="J384" s="105" t="s">
        <v>65</v>
      </c>
      <c r="K384" s="105" t="s">
        <v>66</v>
      </c>
      <c r="L384" s="105" t="s">
        <v>67</v>
      </c>
      <c r="M384" s="105" t="s">
        <v>146</v>
      </c>
      <c r="N384" s="105" t="s">
        <v>68</v>
      </c>
      <c r="O384" s="105" t="s">
        <v>229</v>
      </c>
      <c r="P384" s="105" t="s">
        <v>177</v>
      </c>
      <c r="Q384" s="105" t="s">
        <v>178</v>
      </c>
      <c r="R384" s="105" t="s">
        <v>179</v>
      </c>
    </row>
    <row r="385" spans="2:18" x14ac:dyDescent="0.25">
      <c r="B385" s="106" t="s">
        <v>69</v>
      </c>
      <c r="C385" s="107" t="s">
        <v>74</v>
      </c>
      <c r="D385" s="108" t="s">
        <v>70</v>
      </c>
      <c r="E385" s="107" t="s">
        <v>71</v>
      </c>
      <c r="F385" s="109">
        <v>43640.659583333334</v>
      </c>
      <c r="G385" s="109">
        <v>44187</v>
      </c>
      <c r="H385" s="107" t="s">
        <v>180</v>
      </c>
      <c r="I385" s="133">
        <v>107384</v>
      </c>
      <c r="J385" s="134">
        <v>100039.79</v>
      </c>
      <c r="K385" s="133">
        <v>101348.5540415345</v>
      </c>
      <c r="L385" s="134">
        <v>107384</v>
      </c>
      <c r="M385" s="128">
        <v>0.94379566827000005</v>
      </c>
      <c r="N385" s="128">
        <v>4.9600016338999998E-2</v>
      </c>
      <c r="O385" s="107" t="s">
        <v>72</v>
      </c>
      <c r="P385" s="156">
        <v>1.4676489132999999E-2</v>
      </c>
      <c r="Q385" s="110"/>
      <c r="R385" s="111"/>
    </row>
    <row r="386" spans="2:18" x14ac:dyDescent="0.25">
      <c r="B386" s="112" t="s">
        <v>69</v>
      </c>
      <c r="C386" s="113" t="s">
        <v>74</v>
      </c>
      <c r="D386" s="114" t="s">
        <v>70</v>
      </c>
      <c r="E386" s="113" t="s">
        <v>71</v>
      </c>
      <c r="F386" s="115">
        <v>43640.583599537036</v>
      </c>
      <c r="G386" s="115">
        <v>44187</v>
      </c>
      <c r="H386" s="113" t="s">
        <v>180</v>
      </c>
      <c r="I386" s="138">
        <v>214767</v>
      </c>
      <c r="J386" s="139">
        <v>200079.59</v>
      </c>
      <c r="K386" s="138">
        <v>202696.9482507107</v>
      </c>
      <c r="L386" s="139">
        <v>214767</v>
      </c>
      <c r="M386" s="129">
        <v>0.94379931856699995</v>
      </c>
      <c r="N386" s="129">
        <v>4.9596933768999998E-2</v>
      </c>
      <c r="O386" s="113" t="s">
        <v>72</v>
      </c>
      <c r="P386" s="157">
        <v>2.9352955121000002E-2</v>
      </c>
      <c r="Q386" s="116"/>
      <c r="R386" s="117"/>
    </row>
    <row r="387" spans="2:18" x14ac:dyDescent="0.25">
      <c r="B387" s="112" t="s">
        <v>69</v>
      </c>
      <c r="C387" s="113" t="s">
        <v>74</v>
      </c>
      <c r="D387" s="114" t="s">
        <v>70</v>
      </c>
      <c r="E387" s="113" t="s">
        <v>71</v>
      </c>
      <c r="F387" s="115">
        <v>43640.584050925929</v>
      </c>
      <c r="G387" s="115">
        <v>44187</v>
      </c>
      <c r="H387" s="113" t="s">
        <v>180</v>
      </c>
      <c r="I387" s="138">
        <v>107384</v>
      </c>
      <c r="J387" s="139">
        <v>100039.79</v>
      </c>
      <c r="K387" s="138">
        <v>101348.5540415345</v>
      </c>
      <c r="L387" s="139">
        <v>107384</v>
      </c>
      <c r="M387" s="129">
        <v>0.94379566827000005</v>
      </c>
      <c r="N387" s="129">
        <v>4.9600016338999998E-2</v>
      </c>
      <c r="O387" s="113" t="s">
        <v>72</v>
      </c>
      <c r="P387" s="157">
        <v>1.4676489132999999E-2</v>
      </c>
      <c r="Q387" s="116"/>
      <c r="R387" s="117"/>
    </row>
    <row r="388" spans="2:18" x14ac:dyDescent="0.25">
      <c r="B388" s="118" t="s">
        <v>75</v>
      </c>
      <c r="C388" s="119"/>
      <c r="D388" s="119"/>
      <c r="E388" s="119"/>
      <c r="F388" s="119"/>
      <c r="G388" s="119"/>
      <c r="H388" s="116"/>
      <c r="I388" s="143">
        <v>429535</v>
      </c>
      <c r="J388" s="144">
        <v>400159.17</v>
      </c>
      <c r="K388" s="143">
        <v>405394.05633377971</v>
      </c>
      <c r="L388" s="144">
        <v>429535</v>
      </c>
      <c r="M388" s="116"/>
      <c r="N388" s="116"/>
      <c r="O388" s="116"/>
      <c r="P388" s="158">
        <v>5.8705933387000003E-2</v>
      </c>
      <c r="Q388" s="119" t="s">
        <v>73</v>
      </c>
      <c r="R388" s="130">
        <v>3.2737773584665003E-3</v>
      </c>
    </row>
    <row r="389" spans="2:18" x14ac:dyDescent="0.25">
      <c r="B389" s="112" t="s">
        <v>108</v>
      </c>
      <c r="C389" s="113" t="s">
        <v>104</v>
      </c>
      <c r="D389" s="114" t="s">
        <v>70</v>
      </c>
      <c r="E389" s="113" t="s">
        <v>71</v>
      </c>
      <c r="F389" s="115">
        <v>43634.499560185184</v>
      </c>
      <c r="G389" s="115">
        <v>45036</v>
      </c>
      <c r="H389" s="113" t="s">
        <v>180</v>
      </c>
      <c r="I389" s="138">
        <v>257607.52</v>
      </c>
      <c r="J389" s="139">
        <v>214685.04</v>
      </c>
      <c r="K389" s="138">
        <v>215081.79980623891</v>
      </c>
      <c r="L389" s="139">
        <v>257607.52</v>
      </c>
      <c r="M389" s="129">
        <v>0.83492050156900011</v>
      </c>
      <c r="N389" s="129">
        <v>5.3494317521E-2</v>
      </c>
      <c r="O389" s="113" t="s">
        <v>72</v>
      </c>
      <c r="P389" s="157">
        <v>3.1146430528999999E-2</v>
      </c>
      <c r="Q389" s="116"/>
      <c r="R389" s="117"/>
    </row>
    <row r="390" spans="2:18" x14ac:dyDescent="0.25">
      <c r="B390" s="112" t="s">
        <v>108</v>
      </c>
      <c r="C390" s="113" t="s">
        <v>104</v>
      </c>
      <c r="D390" s="114" t="s">
        <v>70</v>
      </c>
      <c r="E390" s="113" t="s">
        <v>71</v>
      </c>
      <c r="F390" s="115">
        <v>43726.545520833337</v>
      </c>
      <c r="G390" s="115">
        <v>45155</v>
      </c>
      <c r="H390" s="113" t="s">
        <v>180</v>
      </c>
      <c r="I390" s="138">
        <v>136327.67999999999</v>
      </c>
      <c r="J390" s="139">
        <v>110488.23</v>
      </c>
      <c r="K390" s="138">
        <v>110704.7433497881</v>
      </c>
      <c r="L390" s="139">
        <v>136327.67999999999</v>
      </c>
      <c r="M390" s="129">
        <v>0.81204890562100007</v>
      </c>
      <c r="N390" s="129">
        <v>6.1357869234000002E-2</v>
      </c>
      <c r="O390" s="113" t="s">
        <v>72</v>
      </c>
      <c r="P390" s="157">
        <v>1.6031377834E-2</v>
      </c>
      <c r="Q390" s="116"/>
      <c r="R390" s="117"/>
    </row>
    <row r="391" spans="2:18" x14ac:dyDescent="0.25">
      <c r="B391" s="112" t="s">
        <v>79</v>
      </c>
      <c r="C391" s="113" t="s">
        <v>104</v>
      </c>
      <c r="D391" s="114" t="s">
        <v>70</v>
      </c>
      <c r="E391" s="113" t="s">
        <v>71</v>
      </c>
      <c r="F391" s="115">
        <v>43636.674212962964</v>
      </c>
      <c r="G391" s="115">
        <v>45036</v>
      </c>
      <c r="H391" s="113" t="s">
        <v>180</v>
      </c>
      <c r="I391" s="138">
        <v>6047.2</v>
      </c>
      <c r="J391" s="139">
        <v>5040.24</v>
      </c>
      <c r="K391" s="138">
        <v>5048.1925663538996</v>
      </c>
      <c r="L391" s="139">
        <v>6047.2</v>
      </c>
      <c r="M391" s="129">
        <v>0.83479834739300007</v>
      </c>
      <c r="N391" s="129">
        <v>5.3542044775999997E-2</v>
      </c>
      <c r="O391" s="113" t="s">
        <v>72</v>
      </c>
      <c r="P391" s="157">
        <v>7.3103897799999993E-4</v>
      </c>
      <c r="Q391" s="116"/>
      <c r="R391" s="117"/>
    </row>
    <row r="392" spans="2:18" x14ac:dyDescent="0.25">
      <c r="B392" s="112" t="s">
        <v>108</v>
      </c>
      <c r="C392" s="113" t="s">
        <v>104</v>
      </c>
      <c r="D392" s="114" t="s">
        <v>70</v>
      </c>
      <c r="E392" s="113" t="s">
        <v>71</v>
      </c>
      <c r="F392" s="115">
        <v>43529.48777777778</v>
      </c>
      <c r="G392" s="115">
        <v>45155</v>
      </c>
      <c r="H392" s="113" t="s">
        <v>180</v>
      </c>
      <c r="I392" s="138">
        <v>1269.28</v>
      </c>
      <c r="J392" s="139">
        <v>1001.97</v>
      </c>
      <c r="K392" s="138">
        <v>1006.3930240079</v>
      </c>
      <c r="L392" s="139">
        <v>1269.28</v>
      </c>
      <c r="M392" s="129">
        <v>0.79288496155900001</v>
      </c>
      <c r="N392" s="129">
        <v>6.1366759551000002E-2</v>
      </c>
      <c r="O392" s="113" t="s">
        <v>72</v>
      </c>
      <c r="P392" s="157">
        <v>1.4573780999999999E-4</v>
      </c>
      <c r="Q392" s="116"/>
      <c r="R392" s="117"/>
    </row>
    <row r="393" spans="2:18" x14ac:dyDescent="0.25">
      <c r="B393" s="112" t="s">
        <v>69</v>
      </c>
      <c r="C393" s="113" t="s">
        <v>104</v>
      </c>
      <c r="D393" s="114" t="s">
        <v>70</v>
      </c>
      <c r="E393" s="113" t="s">
        <v>71</v>
      </c>
      <c r="F393" s="115">
        <v>43690.485706018517</v>
      </c>
      <c r="G393" s="115">
        <v>44144</v>
      </c>
      <c r="H393" s="113" t="s">
        <v>180</v>
      </c>
      <c r="I393" s="138">
        <v>26894</v>
      </c>
      <c r="J393" s="139">
        <v>25027.93</v>
      </c>
      <c r="K393" s="138">
        <v>25224.723701947001</v>
      </c>
      <c r="L393" s="139">
        <v>26894</v>
      </c>
      <c r="M393" s="129">
        <v>0.93793127470600002</v>
      </c>
      <c r="N393" s="129">
        <v>6.1363502574999999E-2</v>
      </c>
      <c r="O393" s="113" t="s">
        <v>72</v>
      </c>
      <c r="P393" s="157">
        <v>3.652843268E-3</v>
      </c>
      <c r="Q393" s="116"/>
      <c r="R393" s="117"/>
    </row>
    <row r="394" spans="2:18" x14ac:dyDescent="0.25">
      <c r="B394" s="112" t="s">
        <v>108</v>
      </c>
      <c r="C394" s="113" t="s">
        <v>104</v>
      </c>
      <c r="D394" s="114" t="s">
        <v>70</v>
      </c>
      <c r="E394" s="113" t="s">
        <v>71</v>
      </c>
      <c r="F394" s="115">
        <v>43595.514965277776</v>
      </c>
      <c r="G394" s="115">
        <v>45036</v>
      </c>
      <c r="H394" s="113" t="s">
        <v>180</v>
      </c>
      <c r="I394" s="138">
        <v>38701.599999999999</v>
      </c>
      <c r="J394" s="139">
        <v>32069.05</v>
      </c>
      <c r="K394" s="138">
        <v>32308.193851317901</v>
      </c>
      <c r="L394" s="139">
        <v>38701.599999999999</v>
      </c>
      <c r="M394" s="129">
        <v>0.83480253662199999</v>
      </c>
      <c r="N394" s="129">
        <v>5.3540316520999998E-2</v>
      </c>
      <c r="O394" s="113" t="s">
        <v>72</v>
      </c>
      <c r="P394" s="157">
        <v>4.6786149090000005E-3</v>
      </c>
      <c r="Q394" s="116"/>
      <c r="R394" s="117"/>
    </row>
    <row r="395" spans="2:18" x14ac:dyDescent="0.25">
      <c r="B395" s="112" t="s">
        <v>108</v>
      </c>
      <c r="C395" s="113" t="s">
        <v>104</v>
      </c>
      <c r="D395" s="114" t="s">
        <v>70</v>
      </c>
      <c r="E395" s="113" t="s">
        <v>71</v>
      </c>
      <c r="F395" s="115">
        <v>43704.625925925924</v>
      </c>
      <c r="G395" s="115">
        <v>45155</v>
      </c>
      <c r="H395" s="113" t="s">
        <v>180</v>
      </c>
      <c r="I395" s="138">
        <v>12393.44</v>
      </c>
      <c r="J395" s="139">
        <v>10008.200000000001</v>
      </c>
      <c r="K395" s="138">
        <v>10063.8949312962</v>
      </c>
      <c r="L395" s="139">
        <v>12393.44</v>
      </c>
      <c r="M395" s="129">
        <v>0.81203402213599996</v>
      </c>
      <c r="N395" s="129">
        <v>6.1363509118000002E-2</v>
      </c>
      <c r="O395" s="113" t="s">
        <v>72</v>
      </c>
      <c r="P395" s="157">
        <v>1.4573729839999999E-3</v>
      </c>
      <c r="Q395" s="116"/>
      <c r="R395" s="117"/>
    </row>
    <row r="396" spans="2:18" x14ac:dyDescent="0.25">
      <c r="B396" s="118" t="s">
        <v>105</v>
      </c>
      <c r="C396" s="119"/>
      <c r="D396" s="119"/>
      <c r="E396" s="119"/>
      <c r="F396" s="119"/>
      <c r="G396" s="119"/>
      <c r="H396" s="116"/>
      <c r="I396" s="143">
        <v>479240.72</v>
      </c>
      <c r="J396" s="144">
        <v>398320.66</v>
      </c>
      <c r="K396" s="143">
        <v>399437.94123094989</v>
      </c>
      <c r="L396" s="144">
        <v>479240.72</v>
      </c>
      <c r="M396" s="116"/>
      <c r="N396" s="116"/>
      <c r="O396" s="116"/>
      <c r="P396" s="158">
        <v>5.7843416312000011E-2</v>
      </c>
      <c r="Q396" s="119" t="s">
        <v>73</v>
      </c>
      <c r="R396" s="130">
        <v>4.4575430870289583E-3</v>
      </c>
    </row>
    <row r="397" spans="2:18" x14ac:dyDescent="0.25">
      <c r="B397" s="112" t="s">
        <v>108</v>
      </c>
      <c r="C397" s="113" t="s">
        <v>106</v>
      </c>
      <c r="D397" s="114" t="s">
        <v>70</v>
      </c>
      <c r="E397" s="113" t="s">
        <v>71</v>
      </c>
      <c r="F397" s="115">
        <v>43622.582777777781</v>
      </c>
      <c r="G397" s="115">
        <v>46689</v>
      </c>
      <c r="H397" s="113" t="s">
        <v>180</v>
      </c>
      <c r="I397" s="138">
        <v>151024.65</v>
      </c>
      <c r="J397" s="139">
        <v>100708.24</v>
      </c>
      <c r="K397" s="138">
        <v>102613.0223553339</v>
      </c>
      <c r="L397" s="139">
        <v>151024.65</v>
      </c>
      <c r="M397" s="129">
        <v>0.67944552333199992</v>
      </c>
      <c r="N397" s="129">
        <v>6.0730964119000003E-2</v>
      </c>
      <c r="O397" s="113" t="s">
        <v>72</v>
      </c>
      <c r="P397" s="157">
        <v>1.4859599348000001E-2</v>
      </c>
      <c r="Q397" s="116"/>
      <c r="R397" s="117"/>
    </row>
    <row r="398" spans="2:18" x14ac:dyDescent="0.25">
      <c r="B398" s="112" t="s">
        <v>69</v>
      </c>
      <c r="C398" s="113" t="s">
        <v>106</v>
      </c>
      <c r="D398" s="114" t="s">
        <v>70</v>
      </c>
      <c r="E398" s="113" t="s">
        <v>71</v>
      </c>
      <c r="F398" s="115">
        <v>43643.711400462962</v>
      </c>
      <c r="G398" s="115">
        <v>44011</v>
      </c>
      <c r="H398" s="113" t="s">
        <v>180</v>
      </c>
      <c r="I398" s="138">
        <v>100000</v>
      </c>
      <c r="J398" s="139">
        <v>96053.8</v>
      </c>
      <c r="K398" s="138">
        <v>97057.356274239501</v>
      </c>
      <c r="L398" s="139">
        <v>100000</v>
      </c>
      <c r="M398" s="129">
        <v>0.97057356274200002</v>
      </c>
      <c r="N398" s="129">
        <v>4.0741577318999994E-2</v>
      </c>
      <c r="O398" s="113" t="s">
        <v>72</v>
      </c>
      <c r="P398" s="157">
        <v>1.4055072104E-2</v>
      </c>
      <c r="Q398" s="116"/>
      <c r="R398" s="117"/>
    </row>
    <row r="399" spans="2:18" x14ac:dyDescent="0.25">
      <c r="B399" s="112" t="s">
        <v>108</v>
      </c>
      <c r="C399" s="113" t="s">
        <v>106</v>
      </c>
      <c r="D399" s="114" t="s">
        <v>70</v>
      </c>
      <c r="E399" s="113" t="s">
        <v>71</v>
      </c>
      <c r="F399" s="115">
        <v>43405.635879629626</v>
      </c>
      <c r="G399" s="115">
        <v>46885</v>
      </c>
      <c r="H399" s="113" t="s">
        <v>180</v>
      </c>
      <c r="I399" s="138">
        <v>1674.84</v>
      </c>
      <c r="J399" s="139">
        <v>1066.77</v>
      </c>
      <c r="K399" s="138">
        <v>1058.2023652296</v>
      </c>
      <c r="L399" s="139">
        <v>1674.84</v>
      </c>
      <c r="M399" s="129">
        <v>0.63182295934499999</v>
      </c>
      <c r="N399" s="129">
        <v>6.3476488715999993E-2</v>
      </c>
      <c r="O399" s="113" t="s">
        <v>72</v>
      </c>
      <c r="P399" s="157">
        <v>1.53240425E-4</v>
      </c>
      <c r="Q399" s="116"/>
      <c r="R399" s="117"/>
    </row>
    <row r="400" spans="2:18" x14ac:dyDescent="0.25">
      <c r="B400" s="112" t="s">
        <v>108</v>
      </c>
      <c r="C400" s="113" t="s">
        <v>106</v>
      </c>
      <c r="D400" s="114" t="s">
        <v>70</v>
      </c>
      <c r="E400" s="113" t="s">
        <v>71</v>
      </c>
      <c r="F400" s="115">
        <v>43529.479733796295</v>
      </c>
      <c r="G400" s="115">
        <v>45595</v>
      </c>
      <c r="H400" s="113" t="s">
        <v>180</v>
      </c>
      <c r="I400" s="138">
        <v>2660.31</v>
      </c>
      <c r="J400" s="139">
        <v>2037.69</v>
      </c>
      <c r="K400" s="138">
        <v>2046.1466015528999</v>
      </c>
      <c r="L400" s="139">
        <v>2660.31</v>
      </c>
      <c r="M400" s="129">
        <v>0.76913840926499999</v>
      </c>
      <c r="N400" s="129">
        <v>5.5739870754999997E-2</v>
      </c>
      <c r="O400" s="113" t="s">
        <v>72</v>
      </c>
      <c r="P400" s="157">
        <v>2.9630662900000001E-4</v>
      </c>
      <c r="Q400" s="116"/>
      <c r="R400" s="117"/>
    </row>
    <row r="401" spans="2:18" x14ac:dyDescent="0.25">
      <c r="B401" s="118" t="s">
        <v>76</v>
      </c>
      <c r="C401" s="119"/>
      <c r="D401" s="119"/>
      <c r="E401" s="119"/>
      <c r="F401" s="119"/>
      <c r="G401" s="119"/>
      <c r="H401" s="116"/>
      <c r="I401" s="143">
        <v>255359.8</v>
      </c>
      <c r="J401" s="144">
        <v>199866.5</v>
      </c>
      <c r="K401" s="143">
        <v>202774.72759635589</v>
      </c>
      <c r="L401" s="144">
        <v>255359.8</v>
      </c>
      <c r="M401" s="116"/>
      <c r="N401" s="116"/>
      <c r="O401" s="116"/>
      <c r="P401" s="158">
        <v>2.9364218506E-2</v>
      </c>
      <c r="Q401" s="119" t="s">
        <v>73</v>
      </c>
      <c r="R401" s="130">
        <v>4.6099361777563678E-4</v>
      </c>
    </row>
    <row r="402" spans="2:18" x14ac:dyDescent="0.25">
      <c r="B402" s="112" t="s">
        <v>69</v>
      </c>
      <c r="C402" s="113" t="s">
        <v>77</v>
      </c>
      <c r="D402" s="114" t="s">
        <v>70</v>
      </c>
      <c r="E402" s="113" t="s">
        <v>71</v>
      </c>
      <c r="F402" s="115">
        <v>43643.522372685184</v>
      </c>
      <c r="G402" s="115">
        <v>44004</v>
      </c>
      <c r="H402" s="113" t="s">
        <v>180</v>
      </c>
      <c r="I402" s="138">
        <v>104512.6</v>
      </c>
      <c r="J402" s="139">
        <v>100012.46</v>
      </c>
      <c r="K402" s="138">
        <v>100074.41649369949</v>
      </c>
      <c r="L402" s="139">
        <v>104512.6</v>
      </c>
      <c r="M402" s="129">
        <v>0.95753446468400005</v>
      </c>
      <c r="N402" s="129">
        <v>4.6283686967999997E-2</v>
      </c>
      <c r="O402" s="113" t="s">
        <v>72</v>
      </c>
      <c r="P402" s="157">
        <v>1.4491978697E-2</v>
      </c>
      <c r="Q402" s="116"/>
      <c r="R402" s="117"/>
    </row>
    <row r="403" spans="2:18" x14ac:dyDescent="0.25">
      <c r="B403" s="112" t="s">
        <v>69</v>
      </c>
      <c r="C403" s="113" t="s">
        <v>77</v>
      </c>
      <c r="D403" s="114" t="s">
        <v>70</v>
      </c>
      <c r="E403" s="113" t="s">
        <v>71</v>
      </c>
      <c r="F403" s="115">
        <v>43643.520868055559</v>
      </c>
      <c r="G403" s="115">
        <v>44004</v>
      </c>
      <c r="H403" s="113" t="s">
        <v>180</v>
      </c>
      <c r="I403" s="138">
        <v>104512.6</v>
      </c>
      <c r="J403" s="139">
        <v>100012.46</v>
      </c>
      <c r="K403" s="138">
        <v>100074.41649369949</v>
      </c>
      <c r="L403" s="139">
        <v>104512.6</v>
      </c>
      <c r="M403" s="129">
        <v>0.95753446468400005</v>
      </c>
      <c r="N403" s="129">
        <v>4.6283686967999997E-2</v>
      </c>
      <c r="O403" s="113" t="s">
        <v>72</v>
      </c>
      <c r="P403" s="157">
        <v>1.4491978697E-2</v>
      </c>
      <c r="Q403" s="116"/>
      <c r="R403" s="117"/>
    </row>
    <row r="404" spans="2:18" x14ac:dyDescent="0.25">
      <c r="B404" s="112" t="s">
        <v>69</v>
      </c>
      <c r="C404" s="113" t="s">
        <v>77</v>
      </c>
      <c r="D404" s="114" t="s">
        <v>70</v>
      </c>
      <c r="E404" s="113" t="s">
        <v>71</v>
      </c>
      <c r="F404" s="115">
        <v>43643.522685185184</v>
      </c>
      <c r="G404" s="115">
        <v>44004</v>
      </c>
      <c r="H404" s="113" t="s">
        <v>180</v>
      </c>
      <c r="I404" s="138">
        <v>104512.6</v>
      </c>
      <c r="J404" s="139">
        <v>100012.46</v>
      </c>
      <c r="K404" s="138">
        <v>100074.41649369949</v>
      </c>
      <c r="L404" s="139">
        <v>104512.6</v>
      </c>
      <c r="M404" s="129">
        <v>0.95753446468400005</v>
      </c>
      <c r="N404" s="129">
        <v>4.6283686967999997E-2</v>
      </c>
      <c r="O404" s="113" t="s">
        <v>72</v>
      </c>
      <c r="P404" s="157">
        <v>1.4491978697E-2</v>
      </c>
      <c r="Q404" s="116"/>
      <c r="R404" s="117"/>
    </row>
    <row r="405" spans="2:18" x14ac:dyDescent="0.25">
      <c r="B405" s="112" t="s">
        <v>69</v>
      </c>
      <c r="C405" s="113" t="s">
        <v>77</v>
      </c>
      <c r="D405" s="114" t="s">
        <v>70</v>
      </c>
      <c r="E405" s="113" t="s">
        <v>71</v>
      </c>
      <c r="F405" s="115">
        <v>43643.521238425928</v>
      </c>
      <c r="G405" s="115">
        <v>44004</v>
      </c>
      <c r="H405" s="113" t="s">
        <v>180</v>
      </c>
      <c r="I405" s="138">
        <v>104512.6</v>
      </c>
      <c r="J405" s="139">
        <v>100012.46</v>
      </c>
      <c r="K405" s="138">
        <v>100074.41649369949</v>
      </c>
      <c r="L405" s="139">
        <v>104512.6</v>
      </c>
      <c r="M405" s="129">
        <v>0.95753446468400005</v>
      </c>
      <c r="N405" s="129">
        <v>4.6283686967999997E-2</v>
      </c>
      <c r="O405" s="113" t="s">
        <v>72</v>
      </c>
      <c r="P405" s="157">
        <v>1.4491978697E-2</v>
      </c>
      <c r="Q405" s="116"/>
      <c r="R405" s="117"/>
    </row>
    <row r="406" spans="2:18" x14ac:dyDescent="0.25">
      <c r="B406" s="112" t="s">
        <v>69</v>
      </c>
      <c r="C406" s="113" t="s">
        <v>77</v>
      </c>
      <c r="D406" s="114" t="s">
        <v>70</v>
      </c>
      <c r="E406" s="113" t="s">
        <v>71</v>
      </c>
      <c r="F406" s="115">
        <v>43621.65861111111</v>
      </c>
      <c r="G406" s="115">
        <v>44432</v>
      </c>
      <c r="H406" s="113" t="s">
        <v>180</v>
      </c>
      <c r="I406" s="138">
        <v>55171.92</v>
      </c>
      <c r="J406" s="139">
        <v>48866.11</v>
      </c>
      <c r="K406" s="138">
        <v>49025.954837940102</v>
      </c>
      <c r="L406" s="139">
        <v>55171.92</v>
      </c>
      <c r="M406" s="129">
        <v>0.88860338443800002</v>
      </c>
      <c r="N406" s="129">
        <v>5.9039877173999999E-2</v>
      </c>
      <c r="O406" s="113" t="s">
        <v>72</v>
      </c>
      <c r="P406" s="157">
        <v>7.0995476970000006E-3</v>
      </c>
      <c r="Q406" s="116"/>
      <c r="R406" s="117"/>
    </row>
    <row r="407" spans="2:18" x14ac:dyDescent="0.25">
      <c r="B407" s="112" t="s">
        <v>69</v>
      </c>
      <c r="C407" s="113" t="s">
        <v>77</v>
      </c>
      <c r="D407" s="114" t="s">
        <v>70</v>
      </c>
      <c r="E407" s="113" t="s">
        <v>71</v>
      </c>
      <c r="F407" s="115">
        <v>43643.521967592591</v>
      </c>
      <c r="G407" s="115">
        <v>44004</v>
      </c>
      <c r="H407" s="113" t="s">
        <v>180</v>
      </c>
      <c r="I407" s="138">
        <v>104512.6</v>
      </c>
      <c r="J407" s="139">
        <v>100012.46</v>
      </c>
      <c r="K407" s="138">
        <v>100074.41649369949</v>
      </c>
      <c r="L407" s="139">
        <v>104512.6</v>
      </c>
      <c r="M407" s="129">
        <v>0.95753446468400005</v>
      </c>
      <c r="N407" s="129">
        <v>4.6283686967999997E-2</v>
      </c>
      <c r="O407" s="113" t="s">
        <v>72</v>
      </c>
      <c r="P407" s="157">
        <v>1.4491978697E-2</v>
      </c>
      <c r="Q407" s="116"/>
      <c r="R407" s="117"/>
    </row>
    <row r="408" spans="2:18" x14ac:dyDescent="0.25">
      <c r="B408" s="112" t="s">
        <v>69</v>
      </c>
      <c r="C408" s="113" t="s">
        <v>77</v>
      </c>
      <c r="D408" s="114" t="s">
        <v>70</v>
      </c>
      <c r="E408" s="113" t="s">
        <v>71</v>
      </c>
      <c r="F408" s="115">
        <v>43643.520520833335</v>
      </c>
      <c r="G408" s="115">
        <v>44004</v>
      </c>
      <c r="H408" s="113" t="s">
        <v>180</v>
      </c>
      <c r="I408" s="138">
        <v>104512.6</v>
      </c>
      <c r="J408" s="139">
        <v>100012.46</v>
      </c>
      <c r="K408" s="138">
        <v>100074.41649369949</v>
      </c>
      <c r="L408" s="139">
        <v>104512.6</v>
      </c>
      <c r="M408" s="129">
        <v>0.95753446468400005</v>
      </c>
      <c r="N408" s="129">
        <v>4.6283686967999997E-2</v>
      </c>
      <c r="O408" s="113" t="s">
        <v>72</v>
      </c>
      <c r="P408" s="157">
        <v>1.4491978697E-2</v>
      </c>
      <c r="Q408" s="116"/>
      <c r="R408" s="117"/>
    </row>
    <row r="409" spans="2:18" x14ac:dyDescent="0.25">
      <c r="B409" s="118" t="s">
        <v>78</v>
      </c>
      <c r="C409" s="119"/>
      <c r="D409" s="119"/>
      <c r="E409" s="119"/>
      <c r="F409" s="119"/>
      <c r="G409" s="119"/>
      <c r="H409" s="116"/>
      <c r="I409" s="143">
        <v>682247.52</v>
      </c>
      <c r="J409" s="144">
        <v>648940.87</v>
      </c>
      <c r="K409" s="143">
        <v>649472.45380013715</v>
      </c>
      <c r="L409" s="144">
        <v>682247.52</v>
      </c>
      <c r="M409" s="116"/>
      <c r="N409" s="116"/>
      <c r="O409" s="116"/>
      <c r="P409" s="158">
        <v>9.4051419879000009E-2</v>
      </c>
      <c r="Q409" s="119" t="s">
        <v>73</v>
      </c>
      <c r="R409" s="130">
        <v>4.2667995960609158E-3</v>
      </c>
    </row>
    <row r="410" spans="2:18" x14ac:dyDescent="0.25">
      <c r="B410" s="112" t="s">
        <v>69</v>
      </c>
      <c r="C410" s="113" t="s">
        <v>80</v>
      </c>
      <c r="D410" s="114" t="s">
        <v>70</v>
      </c>
      <c r="E410" s="113" t="s">
        <v>71</v>
      </c>
      <c r="F410" s="115">
        <v>43461.711678240739</v>
      </c>
      <c r="G410" s="115">
        <v>44958</v>
      </c>
      <c r="H410" s="113" t="s">
        <v>180</v>
      </c>
      <c r="I410" s="138">
        <v>59425.68</v>
      </c>
      <c r="J410" s="139">
        <v>50708.77</v>
      </c>
      <c r="K410" s="138">
        <v>50197.274679651899</v>
      </c>
      <c r="L410" s="139">
        <v>59425.68</v>
      </c>
      <c r="M410" s="129">
        <v>0.84470677793899995</v>
      </c>
      <c r="N410" s="129">
        <v>4.2951540539999999E-2</v>
      </c>
      <c r="O410" s="113" t="s">
        <v>72</v>
      </c>
      <c r="P410" s="157">
        <v>7.2691688929999998E-3</v>
      </c>
      <c r="Q410" s="116"/>
      <c r="R410" s="117"/>
    </row>
    <row r="411" spans="2:18" x14ac:dyDescent="0.25">
      <c r="B411" s="112" t="s">
        <v>69</v>
      </c>
      <c r="C411" s="113" t="s">
        <v>80</v>
      </c>
      <c r="D411" s="114" t="s">
        <v>70</v>
      </c>
      <c r="E411" s="113" t="s">
        <v>71</v>
      </c>
      <c r="F411" s="115">
        <v>43461.706041666665</v>
      </c>
      <c r="G411" s="115">
        <v>44958</v>
      </c>
      <c r="H411" s="113" t="s">
        <v>180</v>
      </c>
      <c r="I411" s="138">
        <v>59425.68</v>
      </c>
      <c r="J411" s="139">
        <v>50708.77</v>
      </c>
      <c r="K411" s="138">
        <v>50197.274679651899</v>
      </c>
      <c r="L411" s="139">
        <v>59425.68</v>
      </c>
      <c r="M411" s="129">
        <v>0.84470677793899995</v>
      </c>
      <c r="N411" s="129">
        <v>4.2951540539999999E-2</v>
      </c>
      <c r="O411" s="113" t="s">
        <v>72</v>
      </c>
      <c r="P411" s="157">
        <v>7.2691688929999998E-3</v>
      </c>
      <c r="Q411" s="116"/>
      <c r="R411" s="117"/>
    </row>
    <row r="412" spans="2:18" x14ac:dyDescent="0.25">
      <c r="B412" s="112" t="s">
        <v>108</v>
      </c>
      <c r="C412" s="113" t="s">
        <v>80</v>
      </c>
      <c r="D412" s="114" t="s">
        <v>70</v>
      </c>
      <c r="E412" s="113" t="s">
        <v>71</v>
      </c>
      <c r="F412" s="115">
        <v>43475.59375</v>
      </c>
      <c r="G412" s="115">
        <v>44020</v>
      </c>
      <c r="H412" s="113" t="s">
        <v>180</v>
      </c>
      <c r="I412" s="138">
        <v>26963.35</v>
      </c>
      <c r="J412" s="139">
        <v>25003.599999999999</v>
      </c>
      <c r="K412" s="138">
        <v>25292.7961917471</v>
      </c>
      <c r="L412" s="139">
        <v>26963.35</v>
      </c>
      <c r="M412" s="129">
        <v>0.93804353656900008</v>
      </c>
      <c r="N412" s="129">
        <v>5.3189363138000004E-2</v>
      </c>
      <c r="O412" s="113" t="s">
        <v>72</v>
      </c>
      <c r="P412" s="157">
        <v>3.662700982E-3</v>
      </c>
      <c r="Q412" s="116"/>
      <c r="R412" s="117"/>
    </row>
    <row r="413" spans="2:18" x14ac:dyDescent="0.25">
      <c r="B413" s="112" t="s">
        <v>69</v>
      </c>
      <c r="C413" s="113" t="s">
        <v>80</v>
      </c>
      <c r="D413" s="114" t="s">
        <v>70</v>
      </c>
      <c r="E413" s="113" t="s">
        <v>71</v>
      </c>
      <c r="F413" s="115">
        <v>43461.710763888892</v>
      </c>
      <c r="G413" s="115">
        <v>44958</v>
      </c>
      <c r="H413" s="113" t="s">
        <v>180</v>
      </c>
      <c r="I413" s="138">
        <v>59425.68</v>
      </c>
      <c r="J413" s="139">
        <v>50708.77</v>
      </c>
      <c r="K413" s="138">
        <v>50197.274679651899</v>
      </c>
      <c r="L413" s="139">
        <v>59425.68</v>
      </c>
      <c r="M413" s="129">
        <v>0.84470677793899995</v>
      </c>
      <c r="N413" s="129">
        <v>4.2951540539999999E-2</v>
      </c>
      <c r="O413" s="113" t="s">
        <v>72</v>
      </c>
      <c r="P413" s="157">
        <v>7.2691688929999998E-3</v>
      </c>
      <c r="Q413" s="116"/>
      <c r="R413" s="117"/>
    </row>
    <row r="414" spans="2:18" x14ac:dyDescent="0.25">
      <c r="B414" s="112" t="s">
        <v>69</v>
      </c>
      <c r="C414" s="113" t="s">
        <v>80</v>
      </c>
      <c r="D414" s="114" t="s">
        <v>70</v>
      </c>
      <c r="E414" s="113" t="s">
        <v>71</v>
      </c>
      <c r="F414" s="115">
        <v>43557.641944444447</v>
      </c>
      <c r="G414" s="115">
        <v>44958</v>
      </c>
      <c r="H414" s="113" t="s">
        <v>180</v>
      </c>
      <c r="I414" s="138">
        <v>58354.45</v>
      </c>
      <c r="J414" s="139">
        <v>50197.33</v>
      </c>
      <c r="K414" s="138">
        <v>50197.268645481301</v>
      </c>
      <c r="L414" s="139">
        <v>58354.45</v>
      </c>
      <c r="M414" s="129">
        <v>0.86021320817000002</v>
      </c>
      <c r="N414" s="129">
        <v>4.2951580479000002E-2</v>
      </c>
      <c r="O414" s="113" t="s">
        <v>72</v>
      </c>
      <c r="P414" s="157">
        <v>7.2691680189999998E-3</v>
      </c>
      <c r="Q414" s="116"/>
      <c r="R414" s="117"/>
    </row>
    <row r="415" spans="2:18" x14ac:dyDescent="0.25">
      <c r="B415" s="112" t="s">
        <v>69</v>
      </c>
      <c r="C415" s="113" t="s">
        <v>80</v>
      </c>
      <c r="D415" s="114" t="s">
        <v>70</v>
      </c>
      <c r="E415" s="113" t="s">
        <v>71</v>
      </c>
      <c r="F415" s="115">
        <v>43461.704942129632</v>
      </c>
      <c r="G415" s="115">
        <v>44958</v>
      </c>
      <c r="H415" s="113" t="s">
        <v>180</v>
      </c>
      <c r="I415" s="138">
        <v>59425.68</v>
      </c>
      <c r="J415" s="139">
        <v>50708.77</v>
      </c>
      <c r="K415" s="138">
        <v>50197.274679651899</v>
      </c>
      <c r="L415" s="139">
        <v>59425.68</v>
      </c>
      <c r="M415" s="129">
        <v>0.84470677793899995</v>
      </c>
      <c r="N415" s="129">
        <v>4.2951540539999999E-2</v>
      </c>
      <c r="O415" s="113" t="s">
        <v>72</v>
      </c>
      <c r="P415" s="157">
        <v>7.2691688929999998E-3</v>
      </c>
      <c r="Q415" s="116"/>
      <c r="R415" s="117"/>
    </row>
    <row r="416" spans="2:18" x14ac:dyDescent="0.25">
      <c r="B416" s="112" t="s">
        <v>69</v>
      </c>
      <c r="C416" s="113" t="s">
        <v>80</v>
      </c>
      <c r="D416" s="114" t="s">
        <v>70</v>
      </c>
      <c r="E416" s="113" t="s">
        <v>71</v>
      </c>
      <c r="F416" s="115">
        <v>43461.7112037037</v>
      </c>
      <c r="G416" s="115">
        <v>44958</v>
      </c>
      <c r="H416" s="113" t="s">
        <v>180</v>
      </c>
      <c r="I416" s="138">
        <v>59425.68</v>
      </c>
      <c r="J416" s="139">
        <v>50708.77</v>
      </c>
      <c r="K416" s="138">
        <v>50197.274679651899</v>
      </c>
      <c r="L416" s="139">
        <v>59425.68</v>
      </c>
      <c r="M416" s="129">
        <v>0.84470677793899995</v>
      </c>
      <c r="N416" s="129">
        <v>4.2951540539999999E-2</v>
      </c>
      <c r="O416" s="113" t="s">
        <v>72</v>
      </c>
      <c r="P416" s="157">
        <v>7.2691688929999998E-3</v>
      </c>
      <c r="Q416" s="116"/>
      <c r="R416" s="117"/>
    </row>
    <row r="417" spans="2:18" x14ac:dyDescent="0.25">
      <c r="B417" s="112" t="s">
        <v>69</v>
      </c>
      <c r="C417" s="113" t="s">
        <v>80</v>
      </c>
      <c r="D417" s="114" t="s">
        <v>70</v>
      </c>
      <c r="E417" s="113" t="s">
        <v>71</v>
      </c>
      <c r="F417" s="115">
        <v>43693.664814814816</v>
      </c>
      <c r="G417" s="115">
        <v>45335</v>
      </c>
      <c r="H417" s="113" t="s">
        <v>180</v>
      </c>
      <c r="I417" s="138">
        <v>72399.5</v>
      </c>
      <c r="J417" s="139">
        <v>56713.46</v>
      </c>
      <c r="K417" s="138">
        <v>56909.654096932303</v>
      </c>
      <c r="L417" s="139">
        <v>72399.5</v>
      </c>
      <c r="M417" s="129">
        <v>0.78605037461500005</v>
      </c>
      <c r="N417" s="129">
        <v>6.1677830350000004E-2</v>
      </c>
      <c r="O417" s="113" t="s">
        <v>72</v>
      </c>
      <c r="P417" s="157">
        <v>8.2412021350000003E-3</v>
      </c>
      <c r="Q417" s="116"/>
      <c r="R417" s="117"/>
    </row>
    <row r="418" spans="2:18" x14ac:dyDescent="0.25">
      <c r="B418" s="112" t="s">
        <v>69</v>
      </c>
      <c r="C418" s="113" t="s">
        <v>80</v>
      </c>
      <c r="D418" s="114" t="s">
        <v>70</v>
      </c>
      <c r="E418" s="113" t="s">
        <v>71</v>
      </c>
      <c r="F418" s="115">
        <v>43461.705451388887</v>
      </c>
      <c r="G418" s="115">
        <v>44958</v>
      </c>
      <c r="H418" s="113" t="s">
        <v>180</v>
      </c>
      <c r="I418" s="138">
        <v>59425.68</v>
      </c>
      <c r="J418" s="139">
        <v>50708.77</v>
      </c>
      <c r="K418" s="138">
        <v>50197.274679651899</v>
      </c>
      <c r="L418" s="139">
        <v>59425.68</v>
      </c>
      <c r="M418" s="129">
        <v>0.84470677793899995</v>
      </c>
      <c r="N418" s="129">
        <v>4.2951540539999999E-2</v>
      </c>
      <c r="O418" s="113" t="s">
        <v>72</v>
      </c>
      <c r="P418" s="157">
        <v>7.2691688929999998E-3</v>
      </c>
      <c r="Q418" s="116"/>
      <c r="R418" s="117"/>
    </row>
    <row r="419" spans="2:18" x14ac:dyDescent="0.25">
      <c r="B419" s="118" t="s">
        <v>81</v>
      </c>
      <c r="C419" s="119"/>
      <c r="D419" s="119"/>
      <c r="E419" s="119"/>
      <c r="F419" s="119"/>
      <c r="G419" s="119"/>
      <c r="H419" s="116"/>
      <c r="I419" s="143">
        <v>514271.37999999995</v>
      </c>
      <c r="J419" s="144">
        <v>436167.01000000007</v>
      </c>
      <c r="K419" s="143">
        <v>433583.36701207212</v>
      </c>
      <c r="L419" s="144">
        <v>514271.37999999995</v>
      </c>
      <c r="M419" s="116"/>
      <c r="N419" s="116"/>
      <c r="O419" s="116"/>
      <c r="P419" s="158">
        <v>6.2788084494000002E-2</v>
      </c>
      <c r="Q419" s="119" t="s">
        <v>73</v>
      </c>
      <c r="R419" s="130">
        <v>1.1497604300575175E-3</v>
      </c>
    </row>
    <row r="420" spans="2:18" x14ac:dyDescent="0.25">
      <c r="B420" s="112" t="s">
        <v>108</v>
      </c>
      <c r="C420" s="113" t="s">
        <v>82</v>
      </c>
      <c r="D420" s="114" t="s">
        <v>70</v>
      </c>
      <c r="E420" s="113" t="s">
        <v>71</v>
      </c>
      <c r="F420" s="115">
        <v>43655.602048611108</v>
      </c>
      <c r="G420" s="115">
        <v>45470</v>
      </c>
      <c r="H420" s="113" t="s">
        <v>180</v>
      </c>
      <c r="I420" s="138">
        <v>489690.29</v>
      </c>
      <c r="J420" s="139">
        <v>373766.44</v>
      </c>
      <c r="K420" s="138">
        <v>373258.38232890528</v>
      </c>
      <c r="L420" s="139">
        <v>489690.29</v>
      </c>
      <c r="M420" s="129">
        <v>0.76223357896099997</v>
      </c>
      <c r="N420" s="129">
        <v>6.3976373498999997E-2</v>
      </c>
      <c r="O420" s="113" t="s">
        <v>72</v>
      </c>
      <c r="P420" s="157">
        <v>5.4052301425999996E-2</v>
      </c>
      <c r="Q420" s="116"/>
      <c r="R420" s="117"/>
    </row>
    <row r="421" spans="2:18" x14ac:dyDescent="0.25">
      <c r="B421" s="112" t="s">
        <v>69</v>
      </c>
      <c r="C421" s="113" t="s">
        <v>82</v>
      </c>
      <c r="D421" s="114" t="s">
        <v>70</v>
      </c>
      <c r="E421" s="113" t="s">
        <v>71</v>
      </c>
      <c r="F421" s="115">
        <v>43714.69872685185</v>
      </c>
      <c r="G421" s="115">
        <v>44445</v>
      </c>
      <c r="H421" s="113" t="s">
        <v>180</v>
      </c>
      <c r="I421" s="138">
        <v>109412.88</v>
      </c>
      <c r="J421" s="139">
        <v>100000</v>
      </c>
      <c r="K421" s="138">
        <v>100307.70752963491</v>
      </c>
      <c r="L421" s="139">
        <v>109412.88</v>
      </c>
      <c r="M421" s="129">
        <v>0.91678153001400009</v>
      </c>
      <c r="N421" s="129">
        <v>4.7834165827000001E-2</v>
      </c>
      <c r="O421" s="113" t="s">
        <v>72</v>
      </c>
      <c r="P421" s="157">
        <v>1.4525762043999999E-2</v>
      </c>
      <c r="Q421" s="116"/>
      <c r="R421" s="117"/>
    </row>
    <row r="422" spans="2:18" x14ac:dyDescent="0.25">
      <c r="B422" s="112" t="s">
        <v>108</v>
      </c>
      <c r="C422" s="113" t="s">
        <v>82</v>
      </c>
      <c r="D422" s="114" t="s">
        <v>70</v>
      </c>
      <c r="E422" s="113" t="s">
        <v>71</v>
      </c>
      <c r="F422" s="115">
        <v>43656.619189814817</v>
      </c>
      <c r="G422" s="115">
        <v>45386</v>
      </c>
      <c r="H422" s="113" t="s">
        <v>180</v>
      </c>
      <c r="I422" s="138">
        <v>128428.81</v>
      </c>
      <c r="J422" s="139">
        <v>99101.71</v>
      </c>
      <c r="K422" s="138">
        <v>100492.0596150108</v>
      </c>
      <c r="L422" s="139">
        <v>128428.81</v>
      </c>
      <c r="M422" s="129">
        <v>0.78247287049500003</v>
      </c>
      <c r="N422" s="129">
        <v>6.3977788837999996E-2</v>
      </c>
      <c r="O422" s="113" t="s">
        <v>72</v>
      </c>
      <c r="P422" s="157">
        <v>1.4552458443E-2</v>
      </c>
      <c r="Q422" s="116"/>
      <c r="R422" s="117"/>
    </row>
    <row r="423" spans="2:18" x14ac:dyDescent="0.25">
      <c r="B423" s="112" t="s">
        <v>108</v>
      </c>
      <c r="C423" s="113" t="s">
        <v>82</v>
      </c>
      <c r="D423" s="114" t="s">
        <v>70</v>
      </c>
      <c r="E423" s="113" t="s">
        <v>71</v>
      </c>
      <c r="F423" s="115">
        <v>43690.504016203704</v>
      </c>
      <c r="G423" s="115">
        <v>45470</v>
      </c>
      <c r="H423" s="113" t="s">
        <v>180</v>
      </c>
      <c r="I423" s="138">
        <v>15754.18</v>
      </c>
      <c r="J423" s="139">
        <v>12096.6</v>
      </c>
      <c r="K423" s="138">
        <v>12008.5109366221</v>
      </c>
      <c r="L423" s="139">
        <v>15754.18</v>
      </c>
      <c r="M423" s="129">
        <v>0.76224284200300008</v>
      </c>
      <c r="N423" s="129">
        <v>6.3973337007999995E-2</v>
      </c>
      <c r="O423" s="113" t="s">
        <v>72</v>
      </c>
      <c r="P423" s="157">
        <v>1.7389767610000001E-3</v>
      </c>
      <c r="Q423" s="116"/>
      <c r="R423" s="117"/>
    </row>
    <row r="424" spans="2:18" x14ac:dyDescent="0.25">
      <c r="B424" s="112" t="s">
        <v>69</v>
      </c>
      <c r="C424" s="113" t="s">
        <v>82</v>
      </c>
      <c r="D424" s="114" t="s">
        <v>70</v>
      </c>
      <c r="E424" s="113" t="s">
        <v>71</v>
      </c>
      <c r="F424" s="115">
        <v>43714.698263888888</v>
      </c>
      <c r="G424" s="115">
        <v>44445</v>
      </c>
      <c r="H424" s="113" t="s">
        <v>180</v>
      </c>
      <c r="I424" s="138">
        <v>109412.88</v>
      </c>
      <c r="J424" s="139">
        <v>100000</v>
      </c>
      <c r="K424" s="138">
        <v>100307.70752963491</v>
      </c>
      <c r="L424" s="139">
        <v>109412.88</v>
      </c>
      <c r="M424" s="129">
        <v>0.91678153001400009</v>
      </c>
      <c r="N424" s="129">
        <v>4.7834165827000001E-2</v>
      </c>
      <c r="O424" s="113" t="s">
        <v>72</v>
      </c>
      <c r="P424" s="157">
        <v>1.4525762043999999E-2</v>
      </c>
      <c r="Q424" s="116"/>
      <c r="R424" s="117"/>
    </row>
    <row r="425" spans="2:18" x14ac:dyDescent="0.25">
      <c r="B425" s="118" t="s">
        <v>83</v>
      </c>
      <c r="C425" s="119"/>
      <c r="D425" s="119"/>
      <c r="E425" s="119"/>
      <c r="F425" s="119"/>
      <c r="G425" s="119"/>
      <c r="H425" s="116"/>
      <c r="I425" s="143">
        <v>852699.04</v>
      </c>
      <c r="J425" s="144">
        <v>684964.75</v>
      </c>
      <c r="K425" s="143">
        <v>686374.36793980794</v>
      </c>
      <c r="L425" s="144">
        <v>852699.04</v>
      </c>
      <c r="M425" s="116"/>
      <c r="N425" s="116"/>
      <c r="O425" s="116"/>
      <c r="P425" s="158">
        <v>9.9395260717999978E-2</v>
      </c>
      <c r="Q425" s="119" t="s">
        <v>73</v>
      </c>
      <c r="R425" s="130">
        <v>2.5443241025746733E-3</v>
      </c>
    </row>
    <row r="426" spans="2:18" x14ac:dyDescent="0.25">
      <c r="B426" s="112" t="s">
        <v>69</v>
      </c>
      <c r="C426" s="113" t="s">
        <v>117</v>
      </c>
      <c r="D426" s="114" t="s">
        <v>70</v>
      </c>
      <c r="E426" s="113" t="s">
        <v>71</v>
      </c>
      <c r="F426" s="115">
        <v>43643.718356481484</v>
      </c>
      <c r="G426" s="115">
        <v>43941</v>
      </c>
      <c r="H426" s="113" t="s">
        <v>180</v>
      </c>
      <c r="I426" s="138">
        <v>30000</v>
      </c>
      <c r="J426" s="139">
        <v>28877.09</v>
      </c>
      <c r="K426" s="138">
        <v>29230.4242808401</v>
      </c>
      <c r="L426" s="139">
        <v>30000</v>
      </c>
      <c r="M426" s="129">
        <v>0.97434747602799998</v>
      </c>
      <c r="N426" s="129">
        <v>4.7834769600999999E-2</v>
      </c>
      <c r="O426" s="113" t="s">
        <v>72</v>
      </c>
      <c r="P426" s="157">
        <v>4.2329168719999997E-3</v>
      </c>
      <c r="Q426" s="116"/>
      <c r="R426" s="117"/>
    </row>
    <row r="427" spans="2:18" x14ac:dyDescent="0.25">
      <c r="B427" s="112" t="s">
        <v>69</v>
      </c>
      <c r="C427" s="113" t="s">
        <v>117</v>
      </c>
      <c r="D427" s="114" t="s">
        <v>70</v>
      </c>
      <c r="E427" s="113" t="s">
        <v>71</v>
      </c>
      <c r="F427" s="115">
        <v>43643.71234953704</v>
      </c>
      <c r="G427" s="115">
        <v>44061</v>
      </c>
      <c r="H427" s="113" t="s">
        <v>180</v>
      </c>
      <c r="I427" s="138">
        <v>30000</v>
      </c>
      <c r="J427" s="139">
        <v>28436.87</v>
      </c>
      <c r="K427" s="138">
        <v>28784.818421644301</v>
      </c>
      <c r="L427" s="139">
        <v>30000</v>
      </c>
      <c r="M427" s="129">
        <v>0.95949394738799998</v>
      </c>
      <c r="N427" s="129">
        <v>4.7834818106999993E-2</v>
      </c>
      <c r="O427" s="113" t="s">
        <v>72</v>
      </c>
      <c r="P427" s="157">
        <v>4.1683877860000003E-3</v>
      </c>
      <c r="Q427" s="116"/>
      <c r="R427" s="117"/>
    </row>
    <row r="428" spans="2:18" x14ac:dyDescent="0.25">
      <c r="B428" s="112" t="s">
        <v>69</v>
      </c>
      <c r="C428" s="113" t="s">
        <v>117</v>
      </c>
      <c r="D428" s="114" t="s">
        <v>70</v>
      </c>
      <c r="E428" s="113" t="s">
        <v>71</v>
      </c>
      <c r="F428" s="115">
        <v>43643.716898148145</v>
      </c>
      <c r="G428" s="115">
        <v>43941</v>
      </c>
      <c r="H428" s="113" t="s">
        <v>180</v>
      </c>
      <c r="I428" s="138">
        <v>30000</v>
      </c>
      <c r="J428" s="139">
        <v>28877.09</v>
      </c>
      <c r="K428" s="138">
        <v>29230.4242808401</v>
      </c>
      <c r="L428" s="139">
        <v>30000</v>
      </c>
      <c r="M428" s="129">
        <v>0.97434747602799998</v>
      </c>
      <c r="N428" s="129">
        <v>4.7834769600999999E-2</v>
      </c>
      <c r="O428" s="113" t="s">
        <v>72</v>
      </c>
      <c r="P428" s="157">
        <v>4.2329168719999997E-3</v>
      </c>
      <c r="Q428" s="116"/>
      <c r="R428" s="117"/>
    </row>
    <row r="429" spans="2:18" x14ac:dyDescent="0.25">
      <c r="B429" s="112" t="s">
        <v>69</v>
      </c>
      <c r="C429" s="113" t="s">
        <v>117</v>
      </c>
      <c r="D429" s="114" t="s">
        <v>70</v>
      </c>
      <c r="E429" s="113" t="s">
        <v>71</v>
      </c>
      <c r="F429" s="115">
        <v>43643.7187962963</v>
      </c>
      <c r="G429" s="115">
        <v>43824</v>
      </c>
      <c r="H429" s="113" t="s">
        <v>180</v>
      </c>
      <c r="I429" s="138">
        <v>75000</v>
      </c>
      <c r="J429" s="139">
        <v>73275.539999999994</v>
      </c>
      <c r="K429" s="138">
        <v>74175.640823776906</v>
      </c>
      <c r="L429" s="139">
        <v>75000</v>
      </c>
      <c r="M429" s="129">
        <v>0.98900854431700003</v>
      </c>
      <c r="N429" s="129">
        <v>4.8025640437E-2</v>
      </c>
      <c r="O429" s="113" t="s">
        <v>72</v>
      </c>
      <c r="P429" s="157">
        <v>1.0741524601E-2</v>
      </c>
      <c r="Q429" s="116"/>
      <c r="R429" s="117"/>
    </row>
    <row r="430" spans="2:18" x14ac:dyDescent="0.25">
      <c r="B430" s="112" t="s">
        <v>69</v>
      </c>
      <c r="C430" s="113" t="s">
        <v>117</v>
      </c>
      <c r="D430" s="114" t="s">
        <v>70</v>
      </c>
      <c r="E430" s="113" t="s">
        <v>71</v>
      </c>
      <c r="F430" s="115">
        <v>43643.71292824074</v>
      </c>
      <c r="G430" s="115">
        <v>44061</v>
      </c>
      <c r="H430" s="113" t="s">
        <v>180</v>
      </c>
      <c r="I430" s="138">
        <v>30000</v>
      </c>
      <c r="J430" s="139">
        <v>28436.87</v>
      </c>
      <c r="K430" s="138">
        <v>28784.818421644301</v>
      </c>
      <c r="L430" s="139">
        <v>30000</v>
      </c>
      <c r="M430" s="129">
        <v>0.95949394738799998</v>
      </c>
      <c r="N430" s="129">
        <v>4.7834818106999993E-2</v>
      </c>
      <c r="O430" s="113" t="s">
        <v>72</v>
      </c>
      <c r="P430" s="157">
        <v>4.1683877860000003E-3</v>
      </c>
      <c r="Q430" s="116"/>
      <c r="R430" s="117"/>
    </row>
    <row r="431" spans="2:18" x14ac:dyDescent="0.25">
      <c r="B431" s="112" t="s">
        <v>69</v>
      </c>
      <c r="C431" s="113" t="s">
        <v>117</v>
      </c>
      <c r="D431" s="114" t="s">
        <v>70</v>
      </c>
      <c r="E431" s="113" t="s">
        <v>71</v>
      </c>
      <c r="F431" s="115">
        <v>43643.717280092591</v>
      </c>
      <c r="G431" s="115">
        <v>43941</v>
      </c>
      <c r="H431" s="113" t="s">
        <v>180</v>
      </c>
      <c r="I431" s="138">
        <v>30000</v>
      </c>
      <c r="J431" s="139">
        <v>28877.09</v>
      </c>
      <c r="K431" s="138">
        <v>29230.4242808401</v>
      </c>
      <c r="L431" s="139">
        <v>30000</v>
      </c>
      <c r="M431" s="129">
        <v>0.97434747602799998</v>
      </c>
      <c r="N431" s="129">
        <v>4.7834769600999999E-2</v>
      </c>
      <c r="O431" s="113" t="s">
        <v>72</v>
      </c>
      <c r="P431" s="157">
        <v>4.2329168719999997E-3</v>
      </c>
      <c r="Q431" s="116"/>
      <c r="R431" s="117"/>
    </row>
    <row r="432" spans="2:18" x14ac:dyDescent="0.25">
      <c r="B432" s="112" t="s">
        <v>69</v>
      </c>
      <c r="C432" s="113" t="s">
        <v>117</v>
      </c>
      <c r="D432" s="114" t="s">
        <v>70</v>
      </c>
      <c r="E432" s="113" t="s">
        <v>71</v>
      </c>
      <c r="F432" s="115">
        <v>43523.500937500001</v>
      </c>
      <c r="G432" s="115">
        <v>44046</v>
      </c>
      <c r="H432" s="113" t="s">
        <v>180</v>
      </c>
      <c r="I432" s="138">
        <v>216279</v>
      </c>
      <c r="J432" s="139">
        <v>198954.68</v>
      </c>
      <c r="K432" s="138">
        <v>205901.90113880081</v>
      </c>
      <c r="L432" s="139">
        <v>216279</v>
      </c>
      <c r="M432" s="129">
        <v>0.95201985000299993</v>
      </c>
      <c r="N432" s="129">
        <v>6.0000017064000002E-2</v>
      </c>
      <c r="O432" s="113" t="s">
        <v>72</v>
      </c>
      <c r="P432" s="157">
        <v>2.9817070831999998E-2</v>
      </c>
      <c r="Q432" s="116"/>
      <c r="R432" s="117"/>
    </row>
    <row r="433" spans="2:18" x14ac:dyDescent="0.25">
      <c r="B433" s="112" t="s">
        <v>69</v>
      </c>
      <c r="C433" s="113" t="s">
        <v>117</v>
      </c>
      <c r="D433" s="114" t="s">
        <v>70</v>
      </c>
      <c r="E433" s="113" t="s">
        <v>71</v>
      </c>
      <c r="F433" s="115">
        <v>43643.719143518516</v>
      </c>
      <c r="G433" s="115">
        <v>43824</v>
      </c>
      <c r="H433" s="113" t="s">
        <v>180</v>
      </c>
      <c r="I433" s="138">
        <v>75000</v>
      </c>
      <c r="J433" s="139">
        <v>73275.539999999994</v>
      </c>
      <c r="K433" s="138">
        <v>74175.640823776906</v>
      </c>
      <c r="L433" s="139">
        <v>75000</v>
      </c>
      <c r="M433" s="129">
        <v>0.98900854431700003</v>
      </c>
      <c r="N433" s="129">
        <v>4.8025640437E-2</v>
      </c>
      <c r="O433" s="113" t="s">
        <v>72</v>
      </c>
      <c r="P433" s="157">
        <v>1.0741524601E-2</v>
      </c>
      <c r="Q433" s="116"/>
      <c r="R433" s="117"/>
    </row>
    <row r="434" spans="2:18" x14ac:dyDescent="0.25">
      <c r="B434" s="112" t="s">
        <v>69</v>
      </c>
      <c r="C434" s="113" t="s">
        <v>117</v>
      </c>
      <c r="D434" s="114" t="s">
        <v>70</v>
      </c>
      <c r="E434" s="113" t="s">
        <v>71</v>
      </c>
      <c r="F434" s="115">
        <v>43643.713692129626</v>
      </c>
      <c r="G434" s="115">
        <v>44009</v>
      </c>
      <c r="H434" s="113" t="s">
        <v>180</v>
      </c>
      <c r="I434" s="138">
        <v>30000</v>
      </c>
      <c r="J434" s="139">
        <v>28436.87</v>
      </c>
      <c r="K434" s="138">
        <v>28784.818421644301</v>
      </c>
      <c r="L434" s="139">
        <v>30000</v>
      </c>
      <c r="M434" s="129">
        <v>0.95949394738799998</v>
      </c>
      <c r="N434" s="129">
        <v>4.7834818106999993E-2</v>
      </c>
      <c r="O434" s="113" t="s">
        <v>72</v>
      </c>
      <c r="P434" s="157">
        <v>4.1683877860000003E-3</v>
      </c>
      <c r="Q434" s="116"/>
      <c r="R434" s="117"/>
    </row>
    <row r="435" spans="2:18" x14ac:dyDescent="0.25">
      <c r="B435" s="112" t="s">
        <v>69</v>
      </c>
      <c r="C435" s="113" t="s">
        <v>117</v>
      </c>
      <c r="D435" s="114" t="s">
        <v>70</v>
      </c>
      <c r="E435" s="113" t="s">
        <v>71</v>
      </c>
      <c r="F435" s="115">
        <v>43643.717743055553</v>
      </c>
      <c r="G435" s="115">
        <v>43941</v>
      </c>
      <c r="H435" s="113" t="s">
        <v>180</v>
      </c>
      <c r="I435" s="138">
        <v>30000</v>
      </c>
      <c r="J435" s="139">
        <v>28877.09</v>
      </c>
      <c r="K435" s="138">
        <v>29230.4241091566</v>
      </c>
      <c r="L435" s="139">
        <v>30000</v>
      </c>
      <c r="M435" s="129">
        <v>0.97434747030500002</v>
      </c>
      <c r="N435" s="129">
        <v>4.7834780666999997E-2</v>
      </c>
      <c r="O435" s="113" t="s">
        <v>72</v>
      </c>
      <c r="P435" s="157">
        <v>4.2329168470000003E-3</v>
      </c>
      <c r="Q435" s="116"/>
      <c r="R435" s="117"/>
    </row>
    <row r="436" spans="2:18" x14ac:dyDescent="0.25">
      <c r="B436" s="112" t="s">
        <v>69</v>
      </c>
      <c r="C436" s="113" t="s">
        <v>117</v>
      </c>
      <c r="D436" s="114" t="s">
        <v>70</v>
      </c>
      <c r="E436" s="113" t="s">
        <v>71</v>
      </c>
      <c r="F436" s="115">
        <v>43643.711909722224</v>
      </c>
      <c r="G436" s="115">
        <v>44061</v>
      </c>
      <c r="H436" s="113" t="s">
        <v>180</v>
      </c>
      <c r="I436" s="138">
        <v>30000</v>
      </c>
      <c r="J436" s="139">
        <v>28436.87</v>
      </c>
      <c r="K436" s="138">
        <v>28784.818421644301</v>
      </c>
      <c r="L436" s="139">
        <v>30000</v>
      </c>
      <c r="M436" s="129">
        <v>0.95949394738799998</v>
      </c>
      <c r="N436" s="129">
        <v>4.7834818106999993E-2</v>
      </c>
      <c r="O436" s="113" t="s">
        <v>72</v>
      </c>
      <c r="P436" s="157">
        <v>4.1683877860000003E-3</v>
      </c>
      <c r="Q436" s="116"/>
      <c r="R436" s="117"/>
    </row>
    <row r="437" spans="2:18" x14ac:dyDescent="0.25">
      <c r="B437" s="112" t="s">
        <v>69</v>
      </c>
      <c r="C437" s="113" t="s">
        <v>117</v>
      </c>
      <c r="D437" s="114" t="s">
        <v>70</v>
      </c>
      <c r="E437" s="113" t="s">
        <v>71</v>
      </c>
      <c r="F437" s="115">
        <v>43693.662789351853</v>
      </c>
      <c r="G437" s="115">
        <v>43931</v>
      </c>
      <c r="H437" s="113" t="s">
        <v>180</v>
      </c>
      <c r="I437" s="138">
        <v>35000</v>
      </c>
      <c r="J437" s="139">
        <v>33944.1</v>
      </c>
      <c r="K437" s="138">
        <v>34141.272904693797</v>
      </c>
      <c r="L437" s="139">
        <v>35000</v>
      </c>
      <c r="M437" s="129">
        <v>0.97546494013399998</v>
      </c>
      <c r="N437" s="129">
        <v>4.8100215397000004E-2</v>
      </c>
      <c r="O437" s="113" t="s">
        <v>72</v>
      </c>
      <c r="P437" s="157">
        <v>4.9440667950000003E-3</v>
      </c>
      <c r="Q437" s="116"/>
      <c r="R437" s="117"/>
    </row>
    <row r="438" spans="2:18" x14ac:dyDescent="0.25">
      <c r="B438" s="112" t="s">
        <v>69</v>
      </c>
      <c r="C438" s="113" t="s">
        <v>117</v>
      </c>
      <c r="D438" s="114" t="s">
        <v>70</v>
      </c>
      <c r="E438" s="113" t="s">
        <v>71</v>
      </c>
      <c r="F438" s="115">
        <v>43643.714525462965</v>
      </c>
      <c r="G438" s="115">
        <v>44061</v>
      </c>
      <c r="H438" s="113" t="s">
        <v>180</v>
      </c>
      <c r="I438" s="138">
        <v>30000</v>
      </c>
      <c r="J438" s="139">
        <v>28436.87</v>
      </c>
      <c r="K438" s="138">
        <v>28784.818421644301</v>
      </c>
      <c r="L438" s="139">
        <v>30000</v>
      </c>
      <c r="M438" s="129">
        <v>0.95949394738799998</v>
      </c>
      <c r="N438" s="129">
        <v>4.7834818106999993E-2</v>
      </c>
      <c r="O438" s="113" t="s">
        <v>72</v>
      </c>
      <c r="P438" s="157">
        <v>4.1683877860000003E-3</v>
      </c>
      <c r="Q438" s="116"/>
      <c r="R438" s="117"/>
    </row>
    <row r="439" spans="2:18" x14ac:dyDescent="0.25">
      <c r="B439" s="118" t="s">
        <v>118</v>
      </c>
      <c r="C439" s="119"/>
      <c r="D439" s="119"/>
      <c r="E439" s="119"/>
      <c r="F439" s="119"/>
      <c r="G439" s="119"/>
      <c r="H439" s="116"/>
      <c r="I439" s="143">
        <v>671279</v>
      </c>
      <c r="J439" s="144">
        <v>637142.56999999995</v>
      </c>
      <c r="K439" s="143">
        <v>649240.24475094676</v>
      </c>
      <c r="L439" s="144">
        <v>671279</v>
      </c>
      <c r="M439" s="116"/>
      <c r="N439" s="116"/>
      <c r="O439" s="116"/>
      <c r="P439" s="158">
        <v>9.4017793222000018E-2</v>
      </c>
      <c r="Q439" s="119" t="s">
        <v>73</v>
      </c>
      <c r="R439" s="130">
        <v>1.1768554765148107E-2</v>
      </c>
    </row>
    <row r="440" spans="2:18" x14ac:dyDescent="0.25">
      <c r="B440" s="112" t="s">
        <v>69</v>
      </c>
      <c r="C440" s="113" t="s">
        <v>109</v>
      </c>
      <c r="D440" s="114" t="s">
        <v>70</v>
      </c>
      <c r="E440" s="113" t="s">
        <v>71</v>
      </c>
      <c r="F440" s="115">
        <v>43543.574571759258</v>
      </c>
      <c r="G440" s="115">
        <v>43934</v>
      </c>
      <c r="H440" s="113" t="s">
        <v>180</v>
      </c>
      <c r="I440" s="138">
        <v>197293.63</v>
      </c>
      <c r="J440" s="139">
        <v>186885.4</v>
      </c>
      <c r="K440" s="138">
        <v>187312.56213301461</v>
      </c>
      <c r="L440" s="139">
        <v>197293.63</v>
      </c>
      <c r="M440" s="129">
        <v>0.94941008553100004</v>
      </c>
      <c r="N440" s="129">
        <v>5.3542647929999992E-2</v>
      </c>
      <c r="O440" s="113" t="s">
        <v>72</v>
      </c>
      <c r="P440" s="157">
        <v>2.7125111044999997E-2</v>
      </c>
      <c r="Q440" s="116"/>
      <c r="R440" s="117"/>
    </row>
    <row r="441" spans="2:18" x14ac:dyDescent="0.25">
      <c r="B441" s="112" t="s">
        <v>69</v>
      </c>
      <c r="C441" s="113" t="s">
        <v>109</v>
      </c>
      <c r="D441" s="114" t="s">
        <v>70</v>
      </c>
      <c r="E441" s="113" t="s">
        <v>71</v>
      </c>
      <c r="F441" s="115">
        <v>43643.511203703703</v>
      </c>
      <c r="G441" s="115">
        <v>44012</v>
      </c>
      <c r="H441" s="113" t="s">
        <v>180</v>
      </c>
      <c r="I441" s="138">
        <v>104713.7</v>
      </c>
      <c r="J441" s="139">
        <v>100012.74</v>
      </c>
      <c r="K441" s="138">
        <v>100075.88082817029</v>
      </c>
      <c r="L441" s="139">
        <v>104713.7</v>
      </c>
      <c r="M441" s="129">
        <v>0.95570952824900002</v>
      </c>
      <c r="N441" s="129">
        <v>4.7312224925E-2</v>
      </c>
      <c r="O441" s="113" t="s">
        <v>72</v>
      </c>
      <c r="P441" s="157">
        <v>1.4492190751E-2</v>
      </c>
      <c r="Q441" s="116"/>
      <c r="R441" s="117"/>
    </row>
    <row r="442" spans="2:18" x14ac:dyDescent="0.25">
      <c r="B442" s="112" t="s">
        <v>69</v>
      </c>
      <c r="C442" s="113" t="s">
        <v>109</v>
      </c>
      <c r="D442" s="114" t="s">
        <v>70</v>
      </c>
      <c r="E442" s="113" t="s">
        <v>71</v>
      </c>
      <c r="F442" s="115">
        <v>43390.725208333337</v>
      </c>
      <c r="G442" s="115">
        <v>43941</v>
      </c>
      <c r="H442" s="113" t="s">
        <v>180</v>
      </c>
      <c r="I442" s="138">
        <v>53969.86</v>
      </c>
      <c r="J442" s="139">
        <v>50007.18</v>
      </c>
      <c r="K442" s="138">
        <v>50552.970841262097</v>
      </c>
      <c r="L442" s="139">
        <v>53969.86</v>
      </c>
      <c r="M442" s="129">
        <v>0.93668893788600005</v>
      </c>
      <c r="N442" s="129">
        <v>5.3538406680000004E-2</v>
      </c>
      <c r="O442" s="113" t="s">
        <v>72</v>
      </c>
      <c r="P442" s="157">
        <v>7.3206779730000003E-3</v>
      </c>
      <c r="Q442" s="116"/>
      <c r="R442" s="117"/>
    </row>
    <row r="443" spans="2:18" x14ac:dyDescent="0.25">
      <c r="B443" s="112" t="s">
        <v>69</v>
      </c>
      <c r="C443" s="113" t="s">
        <v>109</v>
      </c>
      <c r="D443" s="114" t="s">
        <v>70</v>
      </c>
      <c r="E443" s="113" t="s">
        <v>71</v>
      </c>
      <c r="F443" s="115">
        <v>43557.643553240741</v>
      </c>
      <c r="G443" s="115">
        <v>43941</v>
      </c>
      <c r="H443" s="113" t="s">
        <v>180</v>
      </c>
      <c r="I443" s="138">
        <v>53322.6</v>
      </c>
      <c r="J443" s="139">
        <v>50560.12</v>
      </c>
      <c r="K443" s="138">
        <v>50552.8582969321</v>
      </c>
      <c r="L443" s="139">
        <v>53322.6</v>
      </c>
      <c r="M443" s="129">
        <v>0.94805688951600009</v>
      </c>
      <c r="N443" s="129">
        <v>5.3542701909000005E-2</v>
      </c>
      <c r="O443" s="113" t="s">
        <v>72</v>
      </c>
      <c r="P443" s="157">
        <v>7.3206616759999999E-3</v>
      </c>
      <c r="Q443" s="116"/>
      <c r="R443" s="117"/>
    </row>
    <row r="444" spans="2:18" x14ac:dyDescent="0.25">
      <c r="B444" s="112" t="s">
        <v>69</v>
      </c>
      <c r="C444" s="113" t="s">
        <v>109</v>
      </c>
      <c r="D444" s="114" t="s">
        <v>70</v>
      </c>
      <c r="E444" s="113" t="s">
        <v>71</v>
      </c>
      <c r="F444" s="115">
        <v>43390.725648148145</v>
      </c>
      <c r="G444" s="115">
        <v>43941</v>
      </c>
      <c r="H444" s="113" t="s">
        <v>180</v>
      </c>
      <c r="I444" s="138">
        <v>53969.86</v>
      </c>
      <c r="J444" s="139">
        <v>50007.18</v>
      </c>
      <c r="K444" s="138">
        <v>50552.970841262097</v>
      </c>
      <c r="L444" s="139">
        <v>53969.86</v>
      </c>
      <c r="M444" s="129">
        <v>0.93668893788600005</v>
      </c>
      <c r="N444" s="129">
        <v>5.3538406680000004E-2</v>
      </c>
      <c r="O444" s="113" t="s">
        <v>72</v>
      </c>
      <c r="P444" s="157">
        <v>7.3206779730000003E-3</v>
      </c>
      <c r="Q444" s="116"/>
      <c r="R444" s="117"/>
    </row>
    <row r="445" spans="2:18" x14ac:dyDescent="0.25">
      <c r="B445" s="112" t="s">
        <v>69</v>
      </c>
      <c r="C445" s="113" t="s">
        <v>109</v>
      </c>
      <c r="D445" s="114" t="s">
        <v>70</v>
      </c>
      <c r="E445" s="113" t="s">
        <v>71</v>
      </c>
      <c r="F445" s="115">
        <v>43643.510451388887</v>
      </c>
      <c r="G445" s="115">
        <v>44012</v>
      </c>
      <c r="H445" s="113" t="s">
        <v>180</v>
      </c>
      <c r="I445" s="138">
        <v>104713.7</v>
      </c>
      <c r="J445" s="139">
        <v>100012.74</v>
      </c>
      <c r="K445" s="138">
        <v>100075.88082817029</v>
      </c>
      <c r="L445" s="139">
        <v>104713.7</v>
      </c>
      <c r="M445" s="129">
        <v>0.95570952824900002</v>
      </c>
      <c r="N445" s="129">
        <v>4.7312224925E-2</v>
      </c>
      <c r="O445" s="113" t="s">
        <v>72</v>
      </c>
      <c r="P445" s="157">
        <v>1.4492190751E-2</v>
      </c>
      <c r="Q445" s="116"/>
      <c r="R445" s="117"/>
    </row>
    <row r="446" spans="2:18" x14ac:dyDescent="0.25">
      <c r="B446" s="112" t="s">
        <v>69</v>
      </c>
      <c r="C446" s="113" t="s">
        <v>109</v>
      </c>
      <c r="D446" s="114" t="s">
        <v>70</v>
      </c>
      <c r="E446" s="113" t="s">
        <v>71</v>
      </c>
      <c r="F446" s="115">
        <v>43390.725937499999</v>
      </c>
      <c r="G446" s="115">
        <v>43941</v>
      </c>
      <c r="H446" s="113" t="s">
        <v>180</v>
      </c>
      <c r="I446" s="138">
        <v>53969.86</v>
      </c>
      <c r="J446" s="139">
        <v>50007.18</v>
      </c>
      <c r="K446" s="138">
        <v>50552.970841262097</v>
      </c>
      <c r="L446" s="139">
        <v>53969.86</v>
      </c>
      <c r="M446" s="129">
        <v>0.93668893788600005</v>
      </c>
      <c r="N446" s="129">
        <v>5.3538406680000004E-2</v>
      </c>
      <c r="O446" s="113" t="s">
        <v>72</v>
      </c>
      <c r="P446" s="157">
        <v>7.3206779730000003E-3</v>
      </c>
      <c r="Q446" s="116"/>
      <c r="R446" s="117"/>
    </row>
    <row r="447" spans="2:18" x14ac:dyDescent="0.25">
      <c r="B447" s="112" t="s">
        <v>69</v>
      </c>
      <c r="C447" s="113" t="s">
        <v>109</v>
      </c>
      <c r="D447" s="114" t="s">
        <v>70</v>
      </c>
      <c r="E447" s="113" t="s">
        <v>71</v>
      </c>
      <c r="F447" s="115">
        <v>43643.510833333334</v>
      </c>
      <c r="G447" s="115">
        <v>44012</v>
      </c>
      <c r="H447" s="113" t="s">
        <v>180</v>
      </c>
      <c r="I447" s="138">
        <v>104713.7</v>
      </c>
      <c r="J447" s="139">
        <v>100012.74</v>
      </c>
      <c r="K447" s="138">
        <v>100075.88082817029</v>
      </c>
      <c r="L447" s="139">
        <v>104713.7</v>
      </c>
      <c r="M447" s="129">
        <v>0.95570952824900002</v>
      </c>
      <c r="N447" s="129">
        <v>4.7312224925E-2</v>
      </c>
      <c r="O447" s="113" t="s">
        <v>72</v>
      </c>
      <c r="P447" s="157">
        <v>1.4492190751E-2</v>
      </c>
      <c r="Q447" s="116"/>
      <c r="R447" s="117"/>
    </row>
    <row r="448" spans="2:18" x14ac:dyDescent="0.25">
      <c r="B448" s="118" t="s">
        <v>110</v>
      </c>
      <c r="C448" s="119"/>
      <c r="D448" s="119"/>
      <c r="E448" s="119"/>
      <c r="F448" s="119"/>
      <c r="G448" s="119"/>
      <c r="H448" s="116"/>
      <c r="I448" s="143">
        <v>726666.90999999992</v>
      </c>
      <c r="J448" s="144">
        <v>687505.28</v>
      </c>
      <c r="K448" s="143">
        <v>689751.97543824394</v>
      </c>
      <c r="L448" s="144">
        <v>726666.90999999992</v>
      </c>
      <c r="M448" s="116"/>
      <c r="N448" s="116"/>
      <c r="O448" s="116"/>
      <c r="P448" s="158">
        <v>9.9884378893000017E-2</v>
      </c>
      <c r="Q448" s="119" t="s">
        <v>73</v>
      </c>
      <c r="R448" s="130">
        <v>2.1389843664545584E-2</v>
      </c>
    </row>
    <row r="449" spans="2:18" x14ac:dyDescent="0.25">
      <c r="B449" s="112" t="s">
        <v>69</v>
      </c>
      <c r="C449" s="113" t="s">
        <v>86</v>
      </c>
      <c r="D449" s="114" t="s">
        <v>70</v>
      </c>
      <c r="E449" s="113" t="s">
        <v>71</v>
      </c>
      <c r="F449" s="115">
        <v>43713.701782407406</v>
      </c>
      <c r="G449" s="115">
        <v>44445</v>
      </c>
      <c r="H449" s="113" t="s">
        <v>180</v>
      </c>
      <c r="I449" s="138">
        <v>110028</v>
      </c>
      <c r="J449" s="139">
        <v>100000</v>
      </c>
      <c r="K449" s="138">
        <v>100338.8364606736</v>
      </c>
      <c r="L449" s="139">
        <v>110028</v>
      </c>
      <c r="M449" s="129">
        <v>0.91193911059599997</v>
      </c>
      <c r="N449" s="129">
        <v>5.0626339780000001E-2</v>
      </c>
      <c r="O449" s="113" t="s">
        <v>72</v>
      </c>
      <c r="P449" s="157">
        <v>1.4530269888E-2</v>
      </c>
      <c r="Q449" s="116"/>
      <c r="R449" s="117"/>
    </row>
    <row r="450" spans="2:18" x14ac:dyDescent="0.25">
      <c r="B450" s="112" t="s">
        <v>69</v>
      </c>
      <c r="C450" s="113" t="s">
        <v>86</v>
      </c>
      <c r="D450" s="114" t="s">
        <v>70</v>
      </c>
      <c r="E450" s="113" t="s">
        <v>71</v>
      </c>
      <c r="F450" s="115">
        <v>43713.702268518522</v>
      </c>
      <c r="G450" s="115">
        <v>44445</v>
      </c>
      <c r="H450" s="113" t="s">
        <v>180</v>
      </c>
      <c r="I450" s="138">
        <v>110028</v>
      </c>
      <c r="J450" s="139">
        <v>100000</v>
      </c>
      <c r="K450" s="138">
        <v>100338.8364606736</v>
      </c>
      <c r="L450" s="139">
        <v>110028</v>
      </c>
      <c r="M450" s="129">
        <v>0.91193911059599997</v>
      </c>
      <c r="N450" s="129">
        <v>5.0626339780000001E-2</v>
      </c>
      <c r="O450" s="113" t="s">
        <v>72</v>
      </c>
      <c r="P450" s="157">
        <v>1.4530269888E-2</v>
      </c>
      <c r="Q450" s="116"/>
      <c r="R450" s="117"/>
    </row>
    <row r="451" spans="2:18" x14ac:dyDescent="0.25">
      <c r="B451" s="112" t="s">
        <v>69</v>
      </c>
      <c r="C451" s="113" t="s">
        <v>86</v>
      </c>
      <c r="D451" s="114" t="s">
        <v>70</v>
      </c>
      <c r="E451" s="113" t="s">
        <v>71</v>
      </c>
      <c r="F451" s="115">
        <v>43650.69730324074</v>
      </c>
      <c r="G451" s="115">
        <v>44200</v>
      </c>
      <c r="H451" s="113" t="s">
        <v>180</v>
      </c>
      <c r="I451" s="138">
        <v>107911</v>
      </c>
      <c r="J451" s="139">
        <v>100000</v>
      </c>
      <c r="K451" s="138">
        <v>101225.635984718</v>
      </c>
      <c r="L451" s="139">
        <v>107911</v>
      </c>
      <c r="M451" s="129">
        <v>0.93804742783099992</v>
      </c>
      <c r="N451" s="129">
        <v>5.1825299881E-2</v>
      </c>
      <c r="O451" s="113" t="s">
        <v>72</v>
      </c>
      <c r="P451" s="157">
        <v>1.4658689120999999E-2</v>
      </c>
      <c r="Q451" s="116"/>
      <c r="R451" s="117"/>
    </row>
    <row r="452" spans="2:18" x14ac:dyDescent="0.25">
      <c r="B452" s="112" t="s">
        <v>69</v>
      </c>
      <c r="C452" s="113" t="s">
        <v>86</v>
      </c>
      <c r="D452" s="114" t="s">
        <v>70</v>
      </c>
      <c r="E452" s="113" t="s">
        <v>71</v>
      </c>
      <c r="F452" s="115">
        <v>43713.702627314815</v>
      </c>
      <c r="G452" s="115">
        <v>44445</v>
      </c>
      <c r="H452" s="113" t="s">
        <v>180</v>
      </c>
      <c r="I452" s="138">
        <v>110028</v>
      </c>
      <c r="J452" s="139">
        <v>100000</v>
      </c>
      <c r="K452" s="138">
        <v>100338.8364606736</v>
      </c>
      <c r="L452" s="139">
        <v>110028</v>
      </c>
      <c r="M452" s="129">
        <v>0.91193911059599997</v>
      </c>
      <c r="N452" s="129">
        <v>5.0626339780000001E-2</v>
      </c>
      <c r="O452" s="113" t="s">
        <v>72</v>
      </c>
      <c r="P452" s="157">
        <v>1.4530269888E-2</v>
      </c>
      <c r="Q452" s="116"/>
      <c r="R452" s="117"/>
    </row>
    <row r="453" spans="2:18" x14ac:dyDescent="0.25">
      <c r="B453" s="112" t="s">
        <v>69</v>
      </c>
      <c r="C453" s="113" t="s">
        <v>86</v>
      </c>
      <c r="D453" s="114" t="s">
        <v>70</v>
      </c>
      <c r="E453" s="113" t="s">
        <v>71</v>
      </c>
      <c r="F453" s="115">
        <v>43650.697557870371</v>
      </c>
      <c r="G453" s="115">
        <v>44200</v>
      </c>
      <c r="H453" s="113" t="s">
        <v>180</v>
      </c>
      <c r="I453" s="138">
        <v>107911</v>
      </c>
      <c r="J453" s="139">
        <v>100000</v>
      </c>
      <c r="K453" s="138">
        <v>101225.635984718</v>
      </c>
      <c r="L453" s="139">
        <v>107911</v>
      </c>
      <c r="M453" s="129">
        <v>0.93804742783099992</v>
      </c>
      <c r="N453" s="129">
        <v>5.1825299881E-2</v>
      </c>
      <c r="O453" s="113" t="s">
        <v>72</v>
      </c>
      <c r="P453" s="157">
        <v>1.4658689120999999E-2</v>
      </c>
      <c r="Q453" s="116"/>
      <c r="R453" s="117"/>
    </row>
    <row r="454" spans="2:18" x14ac:dyDescent="0.25">
      <c r="B454" s="112" t="s">
        <v>69</v>
      </c>
      <c r="C454" s="113" t="s">
        <v>86</v>
      </c>
      <c r="D454" s="114" t="s">
        <v>70</v>
      </c>
      <c r="E454" s="113" t="s">
        <v>71</v>
      </c>
      <c r="F454" s="115">
        <v>43713.702928240738</v>
      </c>
      <c r="G454" s="115">
        <v>44445</v>
      </c>
      <c r="H454" s="113" t="s">
        <v>180</v>
      </c>
      <c r="I454" s="138">
        <v>110028</v>
      </c>
      <c r="J454" s="139">
        <v>100000</v>
      </c>
      <c r="K454" s="138">
        <v>100338.8364606736</v>
      </c>
      <c r="L454" s="139">
        <v>110028</v>
      </c>
      <c r="M454" s="129">
        <v>0.91193911059599997</v>
      </c>
      <c r="N454" s="129">
        <v>5.0626339780000001E-2</v>
      </c>
      <c r="O454" s="113" t="s">
        <v>72</v>
      </c>
      <c r="P454" s="157">
        <v>1.4530269888E-2</v>
      </c>
      <c r="Q454" s="116"/>
      <c r="R454" s="117"/>
    </row>
    <row r="455" spans="2:18" x14ac:dyDescent="0.25">
      <c r="B455" s="118" t="s">
        <v>87</v>
      </c>
      <c r="C455" s="119"/>
      <c r="D455" s="119"/>
      <c r="E455" s="119"/>
      <c r="F455" s="119"/>
      <c r="G455" s="119"/>
      <c r="H455" s="116"/>
      <c r="I455" s="143">
        <v>655934</v>
      </c>
      <c r="J455" s="144">
        <v>600000</v>
      </c>
      <c r="K455" s="143">
        <v>603806.61781213037</v>
      </c>
      <c r="L455" s="144">
        <v>655934</v>
      </c>
      <c r="M455" s="116"/>
      <c r="N455" s="116"/>
      <c r="O455" s="116"/>
      <c r="P455" s="158">
        <v>8.7438457793999988E-2</v>
      </c>
      <c r="Q455" s="119" t="s">
        <v>73</v>
      </c>
      <c r="R455" s="130">
        <v>1.9856355875338978E-2</v>
      </c>
    </row>
    <row r="456" spans="2:18" x14ac:dyDescent="0.25">
      <c r="B456" s="112" t="s">
        <v>69</v>
      </c>
      <c r="C456" s="113" t="s">
        <v>213</v>
      </c>
      <c r="D456" s="114" t="s">
        <v>70</v>
      </c>
      <c r="E456" s="113" t="s">
        <v>71</v>
      </c>
      <c r="F456" s="115">
        <v>43706.669363425928</v>
      </c>
      <c r="G456" s="115">
        <v>44014</v>
      </c>
      <c r="H456" s="113" t="s">
        <v>180</v>
      </c>
      <c r="I456" s="138">
        <v>104573.97</v>
      </c>
      <c r="J456" s="139">
        <v>100775.28</v>
      </c>
      <c r="K456" s="138">
        <v>100061.10973945</v>
      </c>
      <c r="L456" s="139">
        <v>104573.97</v>
      </c>
      <c r="M456" s="129">
        <v>0.95684528128199997</v>
      </c>
      <c r="N456" s="129">
        <v>4.5760218553999997E-2</v>
      </c>
      <c r="O456" s="113" t="s">
        <v>72</v>
      </c>
      <c r="P456" s="157">
        <v>1.4490051719E-2</v>
      </c>
      <c r="Q456" s="116"/>
      <c r="R456" s="117"/>
    </row>
    <row r="457" spans="2:18" x14ac:dyDescent="0.25">
      <c r="B457" s="112" t="s">
        <v>69</v>
      </c>
      <c r="C457" s="113" t="s">
        <v>213</v>
      </c>
      <c r="D457" s="114" t="s">
        <v>70</v>
      </c>
      <c r="E457" s="113" t="s">
        <v>71</v>
      </c>
      <c r="F457" s="115">
        <v>43707.659907407404</v>
      </c>
      <c r="G457" s="115">
        <v>44014</v>
      </c>
      <c r="H457" s="113" t="s">
        <v>180</v>
      </c>
      <c r="I457" s="138">
        <v>104573.97</v>
      </c>
      <c r="J457" s="139">
        <v>100787.64</v>
      </c>
      <c r="K457" s="138">
        <v>100061.10973945</v>
      </c>
      <c r="L457" s="139">
        <v>104573.97</v>
      </c>
      <c r="M457" s="129">
        <v>0.95684528128199997</v>
      </c>
      <c r="N457" s="129">
        <v>4.5760218553999997E-2</v>
      </c>
      <c r="O457" s="113" t="s">
        <v>72</v>
      </c>
      <c r="P457" s="157">
        <v>1.4490051719E-2</v>
      </c>
      <c r="Q457" s="116"/>
      <c r="R457" s="117"/>
    </row>
    <row r="458" spans="2:18" x14ac:dyDescent="0.25">
      <c r="B458" s="112" t="s">
        <v>69</v>
      </c>
      <c r="C458" s="113" t="s">
        <v>213</v>
      </c>
      <c r="D458" s="114" t="s">
        <v>70</v>
      </c>
      <c r="E458" s="113" t="s">
        <v>71</v>
      </c>
      <c r="F458" s="115">
        <v>43707.660266203704</v>
      </c>
      <c r="G458" s="115">
        <v>44014</v>
      </c>
      <c r="H458" s="113" t="s">
        <v>180</v>
      </c>
      <c r="I458" s="138">
        <v>104573.97</v>
      </c>
      <c r="J458" s="139">
        <v>100787.64</v>
      </c>
      <c r="K458" s="138">
        <v>100061.10973945</v>
      </c>
      <c r="L458" s="139">
        <v>104573.97</v>
      </c>
      <c r="M458" s="129">
        <v>0.95684528128199997</v>
      </c>
      <c r="N458" s="129">
        <v>4.5760218553999997E-2</v>
      </c>
      <c r="O458" s="113" t="s">
        <v>72</v>
      </c>
      <c r="P458" s="157">
        <v>1.4490051719E-2</v>
      </c>
      <c r="Q458" s="116"/>
      <c r="R458" s="117"/>
    </row>
    <row r="459" spans="2:18" x14ac:dyDescent="0.25">
      <c r="B459" s="118" t="s">
        <v>148</v>
      </c>
      <c r="C459" s="119"/>
      <c r="D459" s="119"/>
      <c r="E459" s="119"/>
      <c r="F459" s="119"/>
      <c r="G459" s="119"/>
      <c r="H459" s="116"/>
      <c r="I459" s="143">
        <v>313721.91000000003</v>
      </c>
      <c r="J459" s="144">
        <v>302350.56</v>
      </c>
      <c r="K459" s="143">
        <v>300183.32921835</v>
      </c>
      <c r="L459" s="144">
        <v>313721.91000000003</v>
      </c>
      <c r="M459" s="116"/>
      <c r="N459" s="116"/>
      <c r="O459" s="116"/>
      <c r="P459" s="158">
        <v>4.3470155157000007E-2</v>
      </c>
      <c r="Q459" s="119" t="s">
        <v>73</v>
      </c>
      <c r="R459" s="130">
        <v>1.6026071466031612E-2</v>
      </c>
    </row>
    <row r="460" spans="2:18" x14ac:dyDescent="0.25">
      <c r="B460" s="112" t="s">
        <v>69</v>
      </c>
      <c r="C460" s="113" t="s">
        <v>88</v>
      </c>
      <c r="D460" s="114" t="s">
        <v>70</v>
      </c>
      <c r="E460" s="113" t="s">
        <v>71</v>
      </c>
      <c r="F460" s="115">
        <v>43643.721319444441</v>
      </c>
      <c r="G460" s="115">
        <v>43887</v>
      </c>
      <c r="H460" s="113" t="s">
        <v>180</v>
      </c>
      <c r="I460" s="138">
        <v>25000</v>
      </c>
      <c r="J460" s="139">
        <v>24272.45</v>
      </c>
      <c r="K460" s="138">
        <v>24553.1656171381</v>
      </c>
      <c r="L460" s="139">
        <v>25000</v>
      </c>
      <c r="M460" s="129">
        <v>0.98212662468599998</v>
      </c>
      <c r="N460" s="129">
        <v>4.5170238081E-2</v>
      </c>
      <c r="O460" s="113" t="s">
        <v>72</v>
      </c>
      <c r="P460" s="157">
        <v>3.555593583E-3</v>
      </c>
      <c r="Q460" s="116"/>
      <c r="R460" s="117"/>
    </row>
    <row r="461" spans="2:18" x14ac:dyDescent="0.25">
      <c r="B461" s="112" t="s">
        <v>69</v>
      </c>
      <c r="C461" s="113" t="s">
        <v>88</v>
      </c>
      <c r="D461" s="114" t="s">
        <v>70</v>
      </c>
      <c r="E461" s="113" t="s">
        <v>71</v>
      </c>
      <c r="F461" s="115">
        <v>43643.708518518521</v>
      </c>
      <c r="G461" s="115">
        <v>43860</v>
      </c>
      <c r="H461" s="113" t="s">
        <v>180</v>
      </c>
      <c r="I461" s="138">
        <v>30000</v>
      </c>
      <c r="J461" s="139">
        <v>29223.88</v>
      </c>
      <c r="K461" s="138">
        <v>29561.153920287401</v>
      </c>
      <c r="L461" s="139">
        <v>30000</v>
      </c>
      <c r="M461" s="129">
        <v>0.98537179734299996</v>
      </c>
      <c r="N461" s="129">
        <v>4.5074276109999999E-2</v>
      </c>
      <c r="O461" s="113" t="s">
        <v>72</v>
      </c>
      <c r="P461" s="157">
        <v>4.2808105000000001E-3</v>
      </c>
      <c r="Q461" s="116"/>
      <c r="R461" s="117"/>
    </row>
    <row r="462" spans="2:18" x14ac:dyDescent="0.25">
      <c r="B462" s="112" t="s">
        <v>69</v>
      </c>
      <c r="C462" s="113" t="s">
        <v>88</v>
      </c>
      <c r="D462" s="114" t="s">
        <v>70</v>
      </c>
      <c r="E462" s="113" t="s">
        <v>71</v>
      </c>
      <c r="F462" s="115">
        <v>43643.722557870373</v>
      </c>
      <c r="G462" s="115">
        <v>43892</v>
      </c>
      <c r="H462" s="113" t="s">
        <v>180</v>
      </c>
      <c r="I462" s="138">
        <v>30000</v>
      </c>
      <c r="J462" s="139">
        <v>29116.19</v>
      </c>
      <c r="K462" s="138">
        <v>29450.2717575565</v>
      </c>
      <c r="L462" s="139">
        <v>30000</v>
      </c>
      <c r="M462" s="129">
        <v>0.98167572525199998</v>
      </c>
      <c r="N462" s="129">
        <v>4.4808651238999998E-2</v>
      </c>
      <c r="O462" s="113" t="s">
        <v>72</v>
      </c>
      <c r="P462" s="157">
        <v>4.2647534290000001E-3</v>
      </c>
      <c r="Q462" s="116"/>
      <c r="R462" s="117"/>
    </row>
    <row r="463" spans="2:18" x14ac:dyDescent="0.25">
      <c r="B463" s="112" t="s">
        <v>69</v>
      </c>
      <c r="C463" s="113" t="s">
        <v>88</v>
      </c>
      <c r="D463" s="114" t="s">
        <v>70</v>
      </c>
      <c r="E463" s="113" t="s">
        <v>71</v>
      </c>
      <c r="F463" s="115">
        <v>43643.709826388891</v>
      </c>
      <c r="G463" s="115">
        <v>43860</v>
      </c>
      <c r="H463" s="113" t="s">
        <v>180</v>
      </c>
      <c r="I463" s="138">
        <v>50000</v>
      </c>
      <c r="J463" s="139">
        <v>48706.47</v>
      </c>
      <c r="K463" s="138">
        <v>49268.591763470002</v>
      </c>
      <c r="L463" s="139">
        <v>50000</v>
      </c>
      <c r="M463" s="129">
        <v>0.98537183526899996</v>
      </c>
      <c r="N463" s="129">
        <v>4.5074155765999997E-2</v>
      </c>
      <c r="O463" s="113" t="s">
        <v>72</v>
      </c>
      <c r="P463" s="157">
        <v>7.1346844410000001E-3</v>
      </c>
      <c r="Q463" s="116"/>
      <c r="R463" s="117"/>
    </row>
    <row r="464" spans="2:18" x14ac:dyDescent="0.25">
      <c r="B464" s="112" t="s">
        <v>69</v>
      </c>
      <c r="C464" s="113" t="s">
        <v>88</v>
      </c>
      <c r="D464" s="114" t="s">
        <v>70</v>
      </c>
      <c r="E464" s="113" t="s">
        <v>71</v>
      </c>
      <c r="F464" s="115">
        <v>43643.723182870373</v>
      </c>
      <c r="G464" s="115">
        <v>43892</v>
      </c>
      <c r="H464" s="113" t="s">
        <v>180</v>
      </c>
      <c r="I464" s="138">
        <v>25000</v>
      </c>
      <c r="J464" s="139">
        <v>24263.49</v>
      </c>
      <c r="K464" s="138">
        <v>24541.8920886124</v>
      </c>
      <c r="L464" s="139">
        <v>25000</v>
      </c>
      <c r="M464" s="129">
        <v>0.98167568354400003</v>
      </c>
      <c r="N464" s="129">
        <v>4.4808756449000002E-2</v>
      </c>
      <c r="O464" s="113" t="s">
        <v>72</v>
      </c>
      <c r="P464" s="157">
        <v>3.5539610399999999E-3</v>
      </c>
      <c r="Q464" s="116"/>
      <c r="R464" s="117"/>
    </row>
    <row r="465" spans="2:18" x14ac:dyDescent="0.25">
      <c r="B465" s="112" t="s">
        <v>69</v>
      </c>
      <c r="C465" s="113" t="s">
        <v>88</v>
      </c>
      <c r="D465" s="114" t="s">
        <v>70</v>
      </c>
      <c r="E465" s="113" t="s">
        <v>71</v>
      </c>
      <c r="F465" s="115">
        <v>43643.71020833333</v>
      </c>
      <c r="G465" s="115">
        <v>43860</v>
      </c>
      <c r="H465" s="113" t="s">
        <v>180</v>
      </c>
      <c r="I465" s="138">
        <v>50000</v>
      </c>
      <c r="J465" s="139">
        <v>48706.47</v>
      </c>
      <c r="K465" s="138">
        <v>49268.591763470002</v>
      </c>
      <c r="L465" s="139">
        <v>50000</v>
      </c>
      <c r="M465" s="129">
        <v>0.98537183526899996</v>
      </c>
      <c r="N465" s="129">
        <v>4.5074155765999997E-2</v>
      </c>
      <c r="O465" s="113" t="s">
        <v>72</v>
      </c>
      <c r="P465" s="157">
        <v>7.1346844410000001E-3</v>
      </c>
      <c r="Q465" s="116"/>
      <c r="R465" s="117"/>
    </row>
    <row r="466" spans="2:18" x14ac:dyDescent="0.25">
      <c r="B466" s="112" t="s">
        <v>69</v>
      </c>
      <c r="C466" s="113" t="s">
        <v>88</v>
      </c>
      <c r="D466" s="114" t="s">
        <v>70</v>
      </c>
      <c r="E466" s="113" t="s">
        <v>71</v>
      </c>
      <c r="F466" s="115">
        <v>43662.687418981484</v>
      </c>
      <c r="G466" s="115">
        <v>43887</v>
      </c>
      <c r="H466" s="113" t="s">
        <v>180</v>
      </c>
      <c r="I466" s="138">
        <v>25000</v>
      </c>
      <c r="J466" s="139">
        <v>24317.3</v>
      </c>
      <c r="K466" s="138">
        <v>24545.789994846498</v>
      </c>
      <c r="L466" s="139">
        <v>25000</v>
      </c>
      <c r="M466" s="129">
        <v>0.98183159979400003</v>
      </c>
      <c r="N466" s="129">
        <v>4.5939740285000003E-2</v>
      </c>
      <c r="O466" s="113" t="s">
        <v>72</v>
      </c>
      <c r="P466" s="157">
        <v>3.5545255039999999E-3</v>
      </c>
      <c r="Q466" s="116"/>
      <c r="R466" s="117"/>
    </row>
    <row r="467" spans="2:18" x14ac:dyDescent="0.25">
      <c r="B467" s="112" t="s">
        <v>69</v>
      </c>
      <c r="C467" s="113" t="s">
        <v>88</v>
      </c>
      <c r="D467" s="114" t="s">
        <v>70</v>
      </c>
      <c r="E467" s="113" t="s">
        <v>71</v>
      </c>
      <c r="F467" s="115">
        <v>43643.707962962966</v>
      </c>
      <c r="G467" s="115">
        <v>43815</v>
      </c>
      <c r="H467" s="113" t="s">
        <v>180</v>
      </c>
      <c r="I467" s="138">
        <v>56000</v>
      </c>
      <c r="J467" s="139">
        <v>54618.42</v>
      </c>
      <c r="K467" s="138">
        <v>55260.676566816997</v>
      </c>
      <c r="L467" s="139">
        <v>56000</v>
      </c>
      <c r="M467" s="129">
        <v>0.98679779583599991</v>
      </c>
      <c r="N467" s="129">
        <v>4.5939694397000005E-2</v>
      </c>
      <c r="O467" s="113" t="s">
        <v>72</v>
      </c>
      <c r="P467" s="157">
        <v>8.0024103629999996E-3</v>
      </c>
      <c r="Q467" s="116"/>
      <c r="R467" s="117"/>
    </row>
    <row r="468" spans="2:18" x14ac:dyDescent="0.25">
      <c r="B468" s="118" t="s">
        <v>89</v>
      </c>
      <c r="C468" s="119"/>
      <c r="D468" s="119"/>
      <c r="E468" s="119"/>
      <c r="F468" s="119"/>
      <c r="G468" s="119"/>
      <c r="H468" s="116"/>
      <c r="I468" s="143">
        <v>291000</v>
      </c>
      <c r="J468" s="144">
        <v>283224.67</v>
      </c>
      <c r="K468" s="143">
        <v>286450.13347219792</v>
      </c>
      <c r="L468" s="144">
        <v>291000</v>
      </c>
      <c r="M468" s="116"/>
      <c r="N468" s="116"/>
      <c r="O468" s="116"/>
      <c r="P468" s="158">
        <v>4.1481423300999999E-2</v>
      </c>
      <c r="Q468" s="119" t="s">
        <v>73</v>
      </c>
      <c r="R468" s="130">
        <v>2.5175292245931962E-3</v>
      </c>
    </row>
    <row r="469" spans="2:18" x14ac:dyDescent="0.25">
      <c r="B469" s="112" t="s">
        <v>107</v>
      </c>
      <c r="C469" s="113" t="s">
        <v>214</v>
      </c>
      <c r="D469" s="114" t="s">
        <v>70</v>
      </c>
      <c r="E469" s="113" t="s">
        <v>181</v>
      </c>
      <c r="F469" s="115">
        <v>43734.498240740744</v>
      </c>
      <c r="G469" s="115">
        <v>43760</v>
      </c>
      <c r="H469" s="113" t="s">
        <v>180</v>
      </c>
      <c r="I469" s="138">
        <v>200000</v>
      </c>
      <c r="J469" s="139">
        <v>199732.78</v>
      </c>
      <c r="K469" s="138">
        <v>199773.86752054689</v>
      </c>
      <c r="L469" s="139">
        <v>200000</v>
      </c>
      <c r="M469" s="129">
        <v>0.99886933760300001</v>
      </c>
      <c r="N469" s="129">
        <v>1.8946581223000001E-2</v>
      </c>
      <c r="O469" s="113" t="s">
        <v>215</v>
      </c>
      <c r="P469" s="157">
        <v>2.8929657887000002E-2</v>
      </c>
      <c r="Q469" s="116"/>
      <c r="R469" s="117"/>
    </row>
    <row r="470" spans="2:18" x14ac:dyDescent="0.25">
      <c r="B470" s="118" t="s">
        <v>216</v>
      </c>
      <c r="C470" s="119"/>
      <c r="D470" s="119"/>
      <c r="E470" s="119"/>
      <c r="F470" s="119"/>
      <c r="G470" s="119"/>
      <c r="H470" s="116"/>
      <c r="I470" s="143">
        <v>200000</v>
      </c>
      <c r="J470" s="144">
        <v>199732.78</v>
      </c>
      <c r="K470" s="143">
        <v>199773.86752054689</v>
      </c>
      <c r="L470" s="144">
        <v>200000</v>
      </c>
      <c r="M470" s="116"/>
      <c r="N470" s="116"/>
      <c r="O470" s="116"/>
      <c r="P470" s="158">
        <v>2.8929657887000002E-2</v>
      </c>
      <c r="Q470" s="119" t="s">
        <v>73</v>
      </c>
      <c r="R470" s="117"/>
    </row>
    <row r="471" spans="2:18" x14ac:dyDescent="0.25">
      <c r="B471" s="112" t="s">
        <v>69</v>
      </c>
      <c r="C471" s="113" t="s">
        <v>90</v>
      </c>
      <c r="D471" s="114" t="s">
        <v>70</v>
      </c>
      <c r="E471" s="113" t="s">
        <v>71</v>
      </c>
      <c r="F471" s="115">
        <v>43711.646238425928</v>
      </c>
      <c r="G471" s="115">
        <v>43805</v>
      </c>
      <c r="H471" s="113" t="s">
        <v>180</v>
      </c>
      <c r="I471" s="138">
        <v>101501</v>
      </c>
      <c r="J471" s="139">
        <v>100261.38</v>
      </c>
      <c r="K471" s="138">
        <v>100615.8832852543</v>
      </c>
      <c r="L471" s="139">
        <v>101501</v>
      </c>
      <c r="M471" s="129">
        <v>0.99127972419200006</v>
      </c>
      <c r="N471" s="129">
        <v>4.8870976397000006E-2</v>
      </c>
      <c r="O471" s="113" t="s">
        <v>72</v>
      </c>
      <c r="P471" s="157">
        <v>1.4570389599E-2</v>
      </c>
      <c r="Q471" s="116"/>
      <c r="R471" s="117"/>
    </row>
    <row r="472" spans="2:18" x14ac:dyDescent="0.25">
      <c r="B472" s="112" t="s">
        <v>108</v>
      </c>
      <c r="C472" s="113" t="s">
        <v>90</v>
      </c>
      <c r="D472" s="114" t="s">
        <v>70</v>
      </c>
      <c r="E472" s="113" t="s">
        <v>71</v>
      </c>
      <c r="F472" s="115">
        <v>43402.654861111114</v>
      </c>
      <c r="G472" s="115">
        <v>45763</v>
      </c>
      <c r="H472" s="113" t="s">
        <v>180</v>
      </c>
      <c r="I472" s="138">
        <v>59446.7</v>
      </c>
      <c r="J472" s="139">
        <v>41081.089999999997</v>
      </c>
      <c r="K472" s="138">
        <v>41476.8822759178</v>
      </c>
      <c r="L472" s="139">
        <v>59446.7</v>
      </c>
      <c r="M472" s="129">
        <v>0.69771547076499996</v>
      </c>
      <c r="N472" s="129">
        <v>7.1826066722000009E-2</v>
      </c>
      <c r="O472" s="113" t="s">
        <v>72</v>
      </c>
      <c r="P472" s="157">
        <v>6.006351228E-3</v>
      </c>
      <c r="Q472" s="116"/>
      <c r="R472" s="117"/>
    </row>
    <row r="473" spans="2:18" x14ac:dyDescent="0.25">
      <c r="B473" s="112" t="s">
        <v>69</v>
      </c>
      <c r="C473" s="113" t="s">
        <v>90</v>
      </c>
      <c r="D473" s="114" t="s">
        <v>70</v>
      </c>
      <c r="E473" s="113" t="s">
        <v>71</v>
      </c>
      <c r="F473" s="115">
        <v>43593.693483796298</v>
      </c>
      <c r="G473" s="115">
        <v>44319</v>
      </c>
      <c r="H473" s="113" t="s">
        <v>180</v>
      </c>
      <c r="I473" s="138">
        <v>61093</v>
      </c>
      <c r="J473" s="139">
        <v>55075.19</v>
      </c>
      <c r="K473" s="138">
        <v>55522.267026293499</v>
      </c>
      <c r="L473" s="139">
        <v>61093</v>
      </c>
      <c r="M473" s="129">
        <v>0.90881552757799999</v>
      </c>
      <c r="N473" s="129">
        <v>5.6144832675999998E-2</v>
      </c>
      <c r="O473" s="113" t="s">
        <v>72</v>
      </c>
      <c r="P473" s="157">
        <v>8.0402918069999996E-3</v>
      </c>
      <c r="Q473" s="116"/>
      <c r="R473" s="117"/>
    </row>
    <row r="474" spans="2:18" x14ac:dyDescent="0.25">
      <c r="B474" s="112" t="s">
        <v>69</v>
      </c>
      <c r="C474" s="113" t="s">
        <v>90</v>
      </c>
      <c r="D474" s="114" t="s">
        <v>70</v>
      </c>
      <c r="E474" s="113" t="s">
        <v>71</v>
      </c>
      <c r="F474" s="115">
        <v>43410.558576388888</v>
      </c>
      <c r="G474" s="115">
        <v>44251</v>
      </c>
      <c r="H474" s="113" t="s">
        <v>180</v>
      </c>
      <c r="I474" s="138">
        <v>57555</v>
      </c>
      <c r="J474" s="139">
        <v>50640.79</v>
      </c>
      <c r="K474" s="138">
        <v>50348.070025797497</v>
      </c>
      <c r="L474" s="139">
        <v>57555</v>
      </c>
      <c r="M474" s="129">
        <v>0.87478186127699997</v>
      </c>
      <c r="N474" s="129">
        <v>6.1363575702000003E-2</v>
      </c>
      <c r="O474" s="113" t="s">
        <v>72</v>
      </c>
      <c r="P474" s="157">
        <v>7.2910058720000006E-3</v>
      </c>
      <c r="Q474" s="116"/>
      <c r="R474" s="117"/>
    </row>
    <row r="475" spans="2:18" x14ac:dyDescent="0.25">
      <c r="B475" s="112" t="s">
        <v>108</v>
      </c>
      <c r="C475" s="113" t="s">
        <v>90</v>
      </c>
      <c r="D475" s="114" t="s">
        <v>70</v>
      </c>
      <c r="E475" s="113" t="s">
        <v>71</v>
      </c>
      <c r="F475" s="115">
        <v>43613.527546296296</v>
      </c>
      <c r="G475" s="115">
        <v>45763</v>
      </c>
      <c r="H475" s="113" t="s">
        <v>180</v>
      </c>
      <c r="I475" s="138">
        <v>14487.76</v>
      </c>
      <c r="J475" s="139">
        <v>10069.84</v>
      </c>
      <c r="K475" s="138">
        <v>10139.7825329805</v>
      </c>
      <c r="L475" s="139">
        <v>14487.76</v>
      </c>
      <c r="M475" s="129">
        <v>0.69988614754699996</v>
      </c>
      <c r="N475" s="129">
        <v>7.7130507553000008E-2</v>
      </c>
      <c r="O475" s="113" t="s">
        <v>72</v>
      </c>
      <c r="P475" s="157">
        <v>1.4683624209999998E-3</v>
      </c>
      <c r="Q475" s="116"/>
      <c r="R475" s="117"/>
    </row>
    <row r="476" spans="2:18" x14ac:dyDescent="0.25">
      <c r="B476" s="112" t="s">
        <v>108</v>
      </c>
      <c r="C476" s="113" t="s">
        <v>90</v>
      </c>
      <c r="D476" s="114" t="s">
        <v>70</v>
      </c>
      <c r="E476" s="113" t="s">
        <v>71</v>
      </c>
      <c r="F476" s="115">
        <v>43399.569872685184</v>
      </c>
      <c r="G476" s="115">
        <v>45365</v>
      </c>
      <c r="H476" s="113" t="s">
        <v>180</v>
      </c>
      <c r="I476" s="138">
        <v>77669.38</v>
      </c>
      <c r="J476" s="139">
        <v>57089.58</v>
      </c>
      <c r="K476" s="138">
        <v>56090.2404833498</v>
      </c>
      <c r="L476" s="139">
        <v>77669.38</v>
      </c>
      <c r="M476" s="129">
        <v>0.72216670820999995</v>
      </c>
      <c r="N476" s="129">
        <v>7.1874259007999999E-2</v>
      </c>
      <c r="O476" s="113" t="s">
        <v>72</v>
      </c>
      <c r="P476" s="157">
        <v>8.1225411919999997E-3</v>
      </c>
      <c r="Q476" s="116"/>
      <c r="R476" s="117"/>
    </row>
    <row r="477" spans="2:18" x14ac:dyDescent="0.25">
      <c r="B477" s="112" t="s">
        <v>108</v>
      </c>
      <c r="C477" s="113" t="s">
        <v>90</v>
      </c>
      <c r="D477" s="114" t="s">
        <v>70</v>
      </c>
      <c r="E477" s="113" t="s">
        <v>71</v>
      </c>
      <c r="F477" s="115">
        <v>43588.585752314815</v>
      </c>
      <c r="G477" s="115">
        <v>45763</v>
      </c>
      <c r="H477" s="113" t="s">
        <v>180</v>
      </c>
      <c r="I477" s="138">
        <v>36219.279999999999</v>
      </c>
      <c r="J477" s="139">
        <v>25046.25</v>
      </c>
      <c r="K477" s="138">
        <v>25348.859618732498</v>
      </c>
      <c r="L477" s="139">
        <v>36219.279999999999</v>
      </c>
      <c r="M477" s="129">
        <v>0.69987199134600009</v>
      </c>
      <c r="N477" s="129">
        <v>7.7135226419999994E-2</v>
      </c>
      <c r="O477" s="113" t="s">
        <v>72</v>
      </c>
      <c r="P477" s="157">
        <v>3.6708196410000001E-3</v>
      </c>
      <c r="Q477" s="116"/>
      <c r="R477" s="117"/>
    </row>
    <row r="478" spans="2:18" x14ac:dyDescent="0.25">
      <c r="B478" s="112" t="s">
        <v>69</v>
      </c>
      <c r="C478" s="113" t="s">
        <v>90</v>
      </c>
      <c r="D478" s="114" t="s">
        <v>70</v>
      </c>
      <c r="E478" s="113" t="s">
        <v>71</v>
      </c>
      <c r="F478" s="115">
        <v>43711.645949074074</v>
      </c>
      <c r="G478" s="115">
        <v>43805</v>
      </c>
      <c r="H478" s="113" t="s">
        <v>180</v>
      </c>
      <c r="I478" s="138">
        <v>101501</v>
      </c>
      <c r="J478" s="139">
        <v>100261.38</v>
      </c>
      <c r="K478" s="138">
        <v>100615.8832852543</v>
      </c>
      <c r="L478" s="139">
        <v>101501</v>
      </c>
      <c r="M478" s="129">
        <v>0.99127972419200006</v>
      </c>
      <c r="N478" s="129">
        <v>4.8870976397000006E-2</v>
      </c>
      <c r="O478" s="113" t="s">
        <v>72</v>
      </c>
      <c r="P478" s="157">
        <v>1.4570389599E-2</v>
      </c>
      <c r="Q478" s="116"/>
      <c r="R478" s="117"/>
    </row>
    <row r="479" spans="2:18" x14ac:dyDescent="0.25">
      <c r="B479" s="112" t="s">
        <v>108</v>
      </c>
      <c r="C479" s="113" t="s">
        <v>90</v>
      </c>
      <c r="D479" s="114" t="s">
        <v>70</v>
      </c>
      <c r="E479" s="113" t="s">
        <v>71</v>
      </c>
      <c r="F479" s="115">
        <v>43399.577719907407</v>
      </c>
      <c r="G479" s="115">
        <v>45763</v>
      </c>
      <c r="H479" s="113" t="s">
        <v>180</v>
      </c>
      <c r="I479" s="138">
        <v>90656.12</v>
      </c>
      <c r="J479" s="139">
        <v>62588.11</v>
      </c>
      <c r="K479" s="138">
        <v>63230.356799358</v>
      </c>
      <c r="L479" s="139">
        <v>90656.12</v>
      </c>
      <c r="M479" s="129">
        <v>0.69747477389699997</v>
      </c>
      <c r="N479" s="129">
        <v>7.1907509455999996E-2</v>
      </c>
      <c r="O479" s="113" t="s">
        <v>72</v>
      </c>
      <c r="P479" s="157">
        <v>9.1565158800000004E-3</v>
      </c>
      <c r="Q479" s="116"/>
      <c r="R479" s="117"/>
    </row>
    <row r="480" spans="2:18" x14ac:dyDescent="0.25">
      <c r="B480" s="112" t="s">
        <v>69</v>
      </c>
      <c r="C480" s="113" t="s">
        <v>90</v>
      </c>
      <c r="D480" s="114" t="s">
        <v>70</v>
      </c>
      <c r="E480" s="113" t="s">
        <v>71</v>
      </c>
      <c r="F480" s="115">
        <v>43593.690057870372</v>
      </c>
      <c r="G480" s="115">
        <v>44319</v>
      </c>
      <c r="H480" s="113" t="s">
        <v>180</v>
      </c>
      <c r="I480" s="138">
        <v>61093</v>
      </c>
      <c r="J480" s="139">
        <v>55075.19</v>
      </c>
      <c r="K480" s="138">
        <v>55522.267026293499</v>
      </c>
      <c r="L480" s="139">
        <v>61093</v>
      </c>
      <c r="M480" s="129">
        <v>0.90881552757799999</v>
      </c>
      <c r="N480" s="129">
        <v>5.6144832675999998E-2</v>
      </c>
      <c r="O480" s="113" t="s">
        <v>72</v>
      </c>
      <c r="P480" s="157">
        <v>8.0402918069999996E-3</v>
      </c>
      <c r="Q480" s="116"/>
      <c r="R480" s="117"/>
    </row>
    <row r="481" spans="2:18" x14ac:dyDescent="0.25">
      <c r="B481" s="159" t="s">
        <v>91</v>
      </c>
      <c r="C481" s="160"/>
      <c r="D481" s="160"/>
      <c r="E481" s="160"/>
      <c r="F481" s="160"/>
      <c r="G481" s="160"/>
      <c r="H481" s="124"/>
      <c r="I481" s="161">
        <v>661222.24</v>
      </c>
      <c r="J481" s="162">
        <v>557188.80000000005</v>
      </c>
      <c r="K481" s="161">
        <v>558910.49235923169</v>
      </c>
      <c r="L481" s="162">
        <v>661222.24</v>
      </c>
      <c r="M481" s="124"/>
      <c r="N481" s="124"/>
      <c r="O481" s="124"/>
      <c r="P481" s="163">
        <v>8.0936959046000012E-2</v>
      </c>
      <c r="Q481" s="160" t="s">
        <v>73</v>
      </c>
      <c r="R481" s="164">
        <v>6.0182454559516456E-3</v>
      </c>
    </row>
    <row r="482" spans="2:18" x14ac:dyDescent="0.25">
      <c r="B482" s="120"/>
      <c r="C482" s="110"/>
      <c r="D482" s="110"/>
      <c r="E482" s="110"/>
      <c r="F482" s="121" t="s">
        <v>92</v>
      </c>
      <c r="G482" s="121"/>
      <c r="H482" s="121"/>
      <c r="I482" s="148">
        <v>840350.4</v>
      </c>
      <c r="J482" s="121" t="s">
        <v>93</v>
      </c>
      <c r="K482" s="149" t="s">
        <v>93</v>
      </c>
      <c r="L482" s="121" t="s">
        <v>93</v>
      </c>
      <c r="M482" s="110"/>
      <c r="N482" s="110"/>
      <c r="O482" s="110"/>
      <c r="P482" s="165">
        <v>0.1217</v>
      </c>
      <c r="Q482" s="110"/>
      <c r="R482" s="111"/>
    </row>
    <row r="483" spans="2:18" x14ac:dyDescent="0.25">
      <c r="B483" s="122"/>
      <c r="C483" s="116"/>
      <c r="D483" s="116"/>
      <c r="E483" s="116"/>
      <c r="F483" s="119" t="s">
        <v>94</v>
      </c>
      <c r="G483" s="119"/>
      <c r="H483" s="119"/>
      <c r="I483" s="143">
        <v>11455.994927648901</v>
      </c>
      <c r="J483" s="119" t="s">
        <v>93</v>
      </c>
      <c r="K483" s="152" t="s">
        <v>93</v>
      </c>
      <c r="L483" s="119" t="s">
        <v>93</v>
      </c>
      <c r="M483" s="116"/>
      <c r="N483" s="116"/>
      <c r="O483" s="116"/>
      <c r="P483" s="116"/>
      <c r="Q483" s="116"/>
      <c r="R483" s="131"/>
    </row>
    <row r="484" spans="2:18" x14ac:dyDescent="0.25">
      <c r="B484" s="122"/>
      <c r="C484" s="116"/>
      <c r="D484" s="116"/>
      <c r="E484" s="116"/>
      <c r="F484" s="119" t="s">
        <v>95</v>
      </c>
      <c r="G484" s="119"/>
      <c r="H484" s="119"/>
      <c r="I484" s="143">
        <v>1139.7442009908</v>
      </c>
      <c r="J484" s="119" t="s">
        <v>93</v>
      </c>
      <c r="K484" s="152" t="s">
        <v>93</v>
      </c>
      <c r="L484" s="119" t="s">
        <v>93</v>
      </c>
      <c r="M484" s="116"/>
      <c r="N484" s="116"/>
      <c r="O484" s="116"/>
      <c r="P484" s="116"/>
      <c r="Q484" s="116"/>
      <c r="R484" s="131"/>
    </row>
    <row r="485" spans="2:18" x14ac:dyDescent="0.25">
      <c r="B485" s="123"/>
      <c r="C485" s="124"/>
      <c r="D485" s="124"/>
      <c r="E485" s="124"/>
      <c r="F485" s="125" t="s">
        <v>96</v>
      </c>
      <c r="G485" s="125"/>
      <c r="H485" s="125"/>
      <c r="I485" s="162">
        <v>7583844.1707266597</v>
      </c>
      <c r="J485" s="162">
        <v>6035563.6200000029</v>
      </c>
      <c r="K485" s="162">
        <v>6065153.574484745</v>
      </c>
      <c r="L485" s="162">
        <v>6733177.5200000014</v>
      </c>
      <c r="M485" s="124"/>
      <c r="N485" s="124"/>
      <c r="O485" s="124"/>
      <c r="P485" s="166">
        <v>1</v>
      </c>
      <c r="Q485" s="167"/>
      <c r="R485" s="127"/>
    </row>
  </sheetData>
  <mergeCells count="8">
    <mergeCell ref="B381:R381"/>
    <mergeCell ref="B382:R382"/>
    <mergeCell ref="B383:R383"/>
    <mergeCell ref="B2:R2"/>
    <mergeCell ref="B3:R3"/>
    <mergeCell ref="B4:R4"/>
    <mergeCell ref="B5:R5"/>
    <mergeCell ref="B380:R380"/>
  </mergeCells>
  <hyperlinks>
    <hyperlink ref="A1" location="INDICE!A1" display="INDICE" xr:uid="{DD3F4B20-8830-4284-ADF0-153AC9D59580}"/>
  </hyperlinks>
  <pageMargins left="0.7" right="0.7" top="0.75" bottom="0.75" header="0.3" footer="0.3"/>
  <pageSetup paperSize="9" orientation="portrait"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0D5J0NhjN2CO0nwCj9a5kt6r/I0v93qAx/ZRkPOl74I=</DigestValue>
    </Reference>
    <Reference Type="http://www.w3.org/2000/09/xmldsig#Object" URI="#idOfficeObject">
      <DigestMethod Algorithm="http://www.w3.org/2001/04/xmlenc#sha256"/>
      <DigestValue>Fw4UQxDueHD9DkqyDumaKTI+PMLbxJKFPk//SCqEuBQ=</DigestValue>
    </Reference>
    <Reference Type="http://uri.etsi.org/01903#SignedProperties" URI="#idSignedProperties">
      <Transforms>
        <Transform Algorithm="http://www.w3.org/TR/2001/REC-xml-c14n-20010315"/>
      </Transforms>
      <DigestMethod Algorithm="http://www.w3.org/2001/04/xmlenc#sha256"/>
      <DigestValue>Rbf1dz3fxo1/CiynRQ7z365LgfaG4osTKFWmH5gKHA0=</DigestValue>
    </Reference>
  </SignedInfo>
  <SignatureValue>z49as6YeY8K917aAunKT3thn1sdyqEY3DoDf8XmAFsuHTPQ1v2mG6NC1EhOrHKWjjeF4eDmOa0AH
1z7JYETe3Oc8qHrZj77OHjMLIf66REODNMSlmaXHUXCcyPNQQgr+aU9m+c3jDUCCj2gCJA9IOY50
QVJhCGphBkWeT+CW25YUdWJ+t374GqVrMeT+ElbP9sca+GpiX3bIY0bHgFQ05pWZLHmAp/HtO082
elcscW1EwqphgvshP4KfkjezLkO8v1KMXav0mRV7sZNeNVJwHVxZ6c6Y+tCcUP2U7A2A4YdjcbKZ
JKhqNemnplLdW8Z4Alaz+k01zQmyhzlbigLgNw==</SignatureValue>
  <KeyInfo>
    <X509Data>
      <X509Certificate>MIIH6zCCBdOgAwIBAgIIWNl38kf8QYswDQYJKoZIhvcNAQELBQAwWzEXMBUGA1UEBRMOUlVDIDgwMDUwMTcyLTExGjAYBgNVBAMTEUNBLURPQ1VNRU5UQSBTLkEuMRcwFQYDVQQKEw5ET0NVTUVOVEEgUy5BLjELMAkGA1UEBhMCUFkwHhcNMTkwNzE4MTg0NTAyWhcNMjEwNzE3MTg1NTAyWjCBkTELMAkGA1UEBhMCUFkxDjAMBgNVBAQMBUdFTEFZMRIwEAYDVQQFEwlDSTIwNTgwNjcxFTATBgNVBCoMDEVMSUFTIE1JR1VFTDEXMBUGA1UECgwOUEVSU09OQSBGSVNJQ0ExETAPBgNVBAsMCEZJUk1BIEYyMRswGQYDVQQDDBJFTElBUyBNSUdVRUwgR0VMQVkwggEiMA0GCSqGSIb3DQEBAQUAA4IBDwAwggEKAoIBAQDWg6y9wVxPFbaqb4PpRbgoy4iy6lrB+5ngjZBxYbXNbREqr+3MrcRCl/Y+gmnjBZG/9UuAi12O0e3Q0Zc874kLQezV3HZYO+s9viobXTVKcfagvFGqMmaa4GSX6TQzORBoQ3a7ePahXEJqwxmL8wJnt4zgFgedW5u3i4FXDRttWyVDmdwNHZXv4goE3kJHc3rArYtJdOrHRmEWiTtEq8+Y5PXfhOg4ESTJRpVUpvRjbBsI4QZKMOAiw3xwLljVnjDwMc1uAMyzSvIyl1Wmv0vG1CW+xpaNUx+PTV4j5ZxtTk/KS9xjFniZrA08i2int6hVQSf5RMgDAY0iAUwCmJB5AgMBAAGjggN6MIIDdjAMBgNVHRMBAf8EAjAAMA4GA1UdDwEB/wQEAwIF4DAqBgNVHSUBAf8EIDAeBggrBgEFBQcDAQYIKwYBBQUHAwIGCCsGAQUFBwMEMB0GA1UdDgQWBBS11nX/zBr8gECbQDyM8+1+B4stXzCBlgYIKwYBBQUHAQEEgYkwgYYwOQYIKwYBBQUHMAGGLWh0dHA6Ly93d3cuZG9jdW1lbnRhLmNvbS5weS9maXJtYWRpZ2l0YWwvb3NjcDBJBggrBgEFBQcwAoY9aHR0cHM6Ly93d3cuZG9jdW1lbnRhLmNvbS5weS9maXJtYWRpZ2l0YWwvZGVzY2FyZ2FzL2NhZG9jLmNydDAfBgNVHSMEGDAWgBRAJqwmXGKPxvUCVOSNwRom1u6lsjBPBgNVHR8ESDBGMESgQqBAhj5odHRwczovL3d3dy5kb2N1bWVudGEuY29tLnB5L2Zpcm1hZGlnaXRhbC9kZXNjYXJnYXMvY3JsZG9jLmNybDAfBgNVHREEGDAWgRRlZ2VsYXlAY2FkaWVtLmNvbS5weTCCAd0GA1UdIASCAdQwggHQMIIBzAYOKwYBBAGC+TsBAQEGAQEwggG4MD8GCCsGAQUFBwIBFjNodHRwczovL3d3dy5kb2N1bWVudGEuY29tLnB5L2Zpcm1hZGlnaXRhbC9kZXNjYXJnYXMwgcAGCCsGAQUFBwICMIGzGoGwRXN0ZSBlcyB1biBjZXJ0aWZpY2FkbyBkZSBwZXJzb25hIGbtc2ljYSBjdXlhIGNsYXZlIHByaXZhZGEgZXN04SBjb250ZW5pZGEgZW4gdW4gbfNkdWxvIGRlIGhhcmR3YXJlIHNlZ3VybyB5IHN1IGZpbmFsaWRhZCBlcyBhdXRlbnRpY2FyIGEgc3UgdGl0dWxhciBvIGdlbmVyYXIgZmlybWFzIGRpZ2l0YWxlcy4wgbEGCCsGAQUFBwICMIGkGoGhVGhpcyBpcyBhbiBlbmQgdXNlciBjZXJ0aWZpY2F0ZSB3aG9zZSBwcml2YXRlIGtleSBpcyBlbWJlZGRlZCB3aXRoaW4gYSBzZWN1cmUgaGFyZHdhcmUgbW9kdWxlIHRoYXQgYWltcyB0byBhdXRoZW50aWNhdGUgaXRzIG93bmVyIG9yIGdlbmVyYXRlIGRpZ2l0YWwgc2lnbmF0dXJlcy4wDQYJKoZIhvcNAQELBQADggIBAMNthzt/ym5Xo/YZGcvlAqhn6SX2gk1GipdQySc7sTXIsxAfjjwB59i6VPpHfQOH3pOMbeqB2mVyadt0t4DNARuKl3WMYJLQLQcFgcZVY3gSq5NwyGG1XB1FaMQRn/5PHwf42w3etQW1Ua9x/8x10yhF6lik5pefiGH0ndVvZHtasZe4h4iPA4h2Js6FbFT3A0xj3iFQxtetUr+FUH851w4GngCErrszbywOm2dt8RdRzILFfDFGsfPLUBxMXWx52/6Eq7L58KM8LNplaQIItSjG/s+YkFSWdnx2la4eXORjnwgTCWokRDYggASgF/N+eLKqr7v0Tpy+9KR8X3CJjb51YE4ar5rkzdVPheSzwbZh2+F5ahZvsBI3I1bm7mqjw7kc9ZhTGP47NU10/G26e6xWH1VHUDioAK+RHDQe4QuVMRPLs00ztp03wcBhQBgQJeecgtAIRC2RUzaxBVtDJLTdPO2qF6kHfAsRHqzoPOootPo+g7mqHNoJg5YCQSZQdNLaOhNkLPnQUkoJrSQ17QdDU2oAZANogmp3YDAPvYV9J60gz58avF6bSZYv7otwNS3eQUZkSoAsw/CCU7TaFFxvwBDYslFTIYYz82QKswkozYSVjmZjJiiqsv3isQXVDpPO4w2KVilUS1Z602ifHnUaYfv+zvDOHvVYjLlTw4t7</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Transform>
          <Transform Algorithm="http://www.w3.org/TR/2001/REC-xml-c14n-20010315"/>
        </Transforms>
        <DigestMethod Algorithm="http://www.w3.org/2001/04/xmlenc#sha256"/>
        <DigestValue>nG+msgEohjQDOa++JCDcTko0wDFIImj3YCxyijh8Ilo=</DigestValue>
      </Reference>
      <Reference URI="/xl/calcChain.xml?ContentType=application/vnd.openxmlformats-officedocument.spreadsheetml.calcChain+xml">
        <DigestMethod Algorithm="http://www.w3.org/2001/04/xmlenc#sha256"/>
        <DigestValue>vtxp0wZXtHWhJqXIQRTZPxsYtxJUH9B/+JkHjM2V7mo=</DigestValue>
      </Reference>
      <Reference URI="/xl/printerSettings/printerSettings1.bin?ContentType=application/vnd.openxmlformats-officedocument.spreadsheetml.printerSettings">
        <DigestMethod Algorithm="http://www.w3.org/2001/04/xmlenc#sha256"/>
        <DigestValue>8uuDiYskLg0ZBuBN8EWDPaFPiGHM9zXZIatAQICPsmQ=</DigestValue>
      </Reference>
      <Reference URI="/xl/printerSettings/printerSettings2.bin?ContentType=application/vnd.openxmlformats-officedocument.spreadsheetml.printerSettings">
        <DigestMethod Algorithm="http://www.w3.org/2001/04/xmlenc#sha256"/>
        <DigestValue>uz/qIlFr/UwynZFcgTPJpVnax7pTcsoFR5EL4f/g+RM=</DigestValue>
      </Reference>
      <Reference URI="/xl/printerSettings/printerSettings3.bin?ContentType=application/vnd.openxmlformats-officedocument.spreadsheetml.printerSettings">
        <DigestMethod Algorithm="http://www.w3.org/2001/04/xmlenc#sha256"/>
        <DigestValue>8uuDiYskLg0ZBuBN8EWDPaFPiGHM9zXZIatAQICPsmQ=</DigestValue>
      </Reference>
      <Reference URI="/xl/printerSettings/printerSettings4.bin?ContentType=application/vnd.openxmlformats-officedocument.spreadsheetml.printerSettings">
        <DigestMethod Algorithm="http://www.w3.org/2001/04/xmlenc#sha256"/>
        <DigestValue>8uuDiYskLg0ZBuBN8EWDPaFPiGHM9zXZIatAQICPsmQ=</DigestValue>
      </Reference>
      <Reference URI="/xl/sharedStrings.xml?ContentType=application/vnd.openxmlformats-officedocument.spreadsheetml.sharedStrings+xml">
        <DigestMethod Algorithm="http://www.w3.org/2001/04/xmlenc#sha256"/>
        <DigestValue>Vl0jgb04MjDbsYYvJZqJdtgKUiVzpbspSxWworBTumU=</DigestValue>
      </Reference>
      <Reference URI="/xl/styles.xml?ContentType=application/vnd.openxmlformats-officedocument.spreadsheetml.styles+xml">
        <DigestMethod Algorithm="http://www.w3.org/2001/04/xmlenc#sha256"/>
        <DigestValue>vjiTbsVZxNcPP1OlRC94ijuYJBouypNGwa0oILb2Q/A=</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+kb+q0PiXpbaECN18rVHiqQ4Z2TQduRWBgG3X6UzuXY=</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sheet1.xml?ContentType=application/vnd.openxmlformats-officedocument.spreadsheetml.worksheet+xml">
        <DigestMethod Algorithm="http://www.w3.org/2001/04/xmlenc#sha256"/>
        <DigestValue>yztaNktbJdxUF2vHuBhg1F269z17uf58lzrOXoxi4AQ=</DigestValue>
      </Reference>
      <Reference URI="/xl/worksheets/sheet2.xml?ContentType=application/vnd.openxmlformats-officedocument.spreadsheetml.worksheet+xml">
        <DigestMethod Algorithm="http://www.w3.org/2001/04/xmlenc#sha256"/>
        <DigestValue>b3vuU22pt+rCIelvkqaPvu/EZYS8rxouDKStA7oVSh4=</DigestValue>
      </Reference>
      <Reference URI="/xl/worksheets/sheet3.xml?ContentType=application/vnd.openxmlformats-officedocument.spreadsheetml.worksheet+xml">
        <DigestMethod Algorithm="http://www.w3.org/2001/04/xmlenc#sha256"/>
        <DigestValue>hxwv+j0B6XQnKIO6Ev8A9LFkoCzK+4QiWguTL0AaT3w=</DigestValue>
      </Reference>
      <Reference URI="/xl/worksheets/sheet4.xml?ContentType=application/vnd.openxmlformats-officedocument.spreadsheetml.worksheet+xml">
        <DigestMethod Algorithm="http://www.w3.org/2001/04/xmlenc#sha256"/>
        <DigestValue>njb809yMwsSv9NKPdZx7vwrW7wJwGmplPZZKDL+CNW4=</DigestValue>
      </Reference>
      <Reference URI="/xl/worksheets/sheet5.xml?ContentType=application/vnd.openxmlformats-officedocument.spreadsheetml.worksheet+xml">
        <DigestMethod Algorithm="http://www.w3.org/2001/04/xmlenc#sha256"/>
        <DigestValue>xCzlXAwhvOwEyrXQ3Sq7A2105TOKahmj731/xb90n3Y=</DigestValue>
      </Reference>
      <Reference URI="/xl/worksheets/sheet6.xml?ContentType=application/vnd.openxmlformats-officedocument.spreadsheetml.worksheet+xml">
        <DigestMethod Algorithm="http://www.w3.org/2001/04/xmlenc#sha256"/>
        <DigestValue>HzNocPqVH2OuyWWd5qLKl6qs+AhNttHedKbsH2Z3TyQ=</DigestValue>
      </Reference>
      <Reference URI="/xl/worksheets/sheet7.xml?ContentType=application/vnd.openxmlformats-officedocument.spreadsheetml.worksheet+xml">
        <DigestMethod Algorithm="http://www.w3.org/2001/04/xmlenc#sha256"/>
        <DigestValue>T3DDhKRiTL2r2j1UbiRi2xwMukY5n4begiCxxPWa594=</DigestValue>
      </Reference>
      <Reference URI="/xl/worksheets/sheet8.xml?ContentType=application/vnd.openxmlformats-officedocument.spreadsheetml.worksheet+xml">
        <DigestMethod Algorithm="http://www.w3.org/2001/04/xmlenc#sha256"/>
        <DigestValue>R4T0dyPywVu2AD6F6t38y+wchKvqmL4MD7b+I+SGbNg=</DigestValue>
      </Reference>
    </Manifest>
    <SignatureProperties>
      <SignatureProperty Id="idSignatureTime" Target="#idPackageSignature">
        <mdssi:SignatureTime xmlns:mdssi="http://schemas.openxmlformats.org/package/2006/digital-signature">
          <mdssi:Format>YYYY-MM-DDThh:mm:ssTZD</mdssi:Format>
          <mdssi:Value>2020-10-30T17:22:56Z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16.0.13231/21</OfficeVersion>
          <ApplicationVersion>16.0.13231</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2020-10-30T17:22:56Z</xd:SigningTime>
          <xd:SigningCertificate>
            <xd:Cert>
              <xd:CertDigest>
                <DigestMethod Algorithm="http://www.w3.org/2001/04/xmlenc#sha256"/>
                <DigestValue>CWUKyEKmd7Nz2f6Zni8ZCveGHCC+/Eky/4OdoZZoOD8=</DigestValue>
              </xd:CertDigest>
              <xd:IssuerSerial>
                <X509IssuerName>C=PY, O=DOCUMENTA S.A., CN=CA-DOCUMENTA S.A., SERIALNUMBER=RUC 80050172-1</X509IssuerName>
                <X509SerialNumber>6402280227757375883</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Aprobó este documento</xd:Description>
            </xd:CommitmentTypeId>
            <xd:AllSignedDataObjects/>
          </xd:CommitmentTypeIndication>
        </xd:SignedDataObjectProperties>
      </xd: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zN6Bj5+cyUwNaf4YhOXlPj2+2xCON5NBDoT+Oa1ZzHc=</DigestValue>
    </Reference>
    <Reference Type="http://www.w3.org/2000/09/xmldsig#Object" URI="#idOfficeObject">
      <DigestMethod Algorithm="http://www.w3.org/2001/04/xmlenc#sha256"/>
      <DigestValue>aU1MviI1tk8xzjXzZ2XviD9sVz8FcKBk5BK1K2aKxms=</DigestValue>
    </Reference>
    <Reference Type="http://uri.etsi.org/01903#SignedProperties" URI="#idSignedProperties">
      <Transforms>
        <Transform Algorithm="http://www.w3.org/TR/2001/REC-xml-c14n-20010315"/>
      </Transforms>
      <DigestMethod Algorithm="http://www.w3.org/2001/04/xmlenc#sha256"/>
      <DigestValue>KZbKnaVG6JSaQCiNOhJw+BANulUlFjGw4FSJI1nzxVs=</DigestValue>
    </Reference>
  </SignedInfo>
  <SignatureValue>ditkOWPdj2uSbrytqXLqe8gBdSGl8wJLRkKcSIn/T9nRb+VaKSzkw9f/f9Ce1ofsE/xCQTy1nd/6
S75aWuesPEjOpJiFFHTCafeLC2sGONGFPwlGsuAL7ZBwJ5K+6b8lH2VcP2/YoSJXSkdQFrJUOFPU
Q41RprNbk45ayhHCpqvDJQ4ymuK0MLRXEnAX63fJzhDL2XO/V49gsDXDfN0+YufD8354f3CvNHwn
fKCQds5Fv0NJlwEW1ILJyAb4Pbx6mOWHm3EKUZqeZpx+Uduu+AgawYv3betxLKBOqWt0M3I1OmJC
OVme3Fuf9qxgtF3tVj7OkJ3fpLI25QtIezu1MQ==</SignatureValue>
  <KeyInfo>
    <X509Data>
      <X509Certificate>MIIH/jCCBeagAwIBAgIIQPxi1FMrlgwwDQYJKoZIhvcNAQELBQAwWzEXMBUGA1UEBRMOUlVDIDgwMDUwMTcyLTExGjAYBgNVBAMTEUNBLURPQ1VNRU5UQSBTLkEuMRcwFQYDVQQKEw5ET0NVTUVOVEEgUy5BLjELMAkGA1UEBhMCUFkwHhcNMTkwNTI0MTgxMTE0WhcNMjEwNTIzMTgyMTE0WjCBozELMAkGA1UEBhMCUFkxGDAWBgNVBAQMD1VHQVJURSBWSUxMQUxCQTESMBAGA1UEBRMJQ0kzODUzNzgyMRQwEgYDVQQqDAtKT1JHRSBSQU1PTjEXMBUGA1UECgwOUEVSU09OQSBGSVNJQ0ExETAPBgNVBAsMCEZJUk1BIEYyMSQwIgYDVQQDDBtKT1JHRSBSQU1PTiBVR0FSVEUgVklMTEFMQkEwggEiMA0GCSqGSIb3DQEBAQUAA4IBDwAwggEKAoIBAQDgVXF3+bFpiMN7KxrOFf9TXmqHe3or+aamfLZKLjeowQiQE/C5LB9EdMlwBh888yX2eX1nSmkWYddHSJ+S63YFjKCEo0RUAvSSt7FEaGPMEj7B9Hivjdj+aRFGvUZ/AUtMsPA7eVyMdMGPpPda3IvEmAHjonTEmTMuBwqi59KPXzYpubhlao3dGpIF/b/Nf3eiAk9f+7YxFBNLxrwpbBhzE7l1YJObc5pJyC15qP0kPAFd5Hq+FL7Rzvs7Cq5tLUV/ilB0gkZuwkMUpiIhvfhtUtH0aE8lOm4RmxPB6nGAeDXCb/Y126wycmVXUPPO7TJYj/wT7OyOg/FWJBELyVu5AgMBAAGjggN7MIIDdzAMBgNVHRMBAf8EAjAAMA4GA1UdDwEB/wQEAwIF4DAqBgNVHSUBAf8EIDAeBggrBgEFBQcDAQYIKwYBBQUHAwIGCCsGAQUFBwMEMB0GA1UdDgQWBBReAWzX3U4TDbbz0VxDGNuet/lgPTCBlgYIKwYBBQUHAQEEgYkwgYYwOQYIKwYBBQUHMAGGLWh0dHA6Ly93d3cuZG9jdW1lbnRhLmNvbS5weS9maXJtYWRpZ2l0YWwvb3NjcDBJBggrBgEFBQcwAoY9aHR0cHM6Ly93d3cuZG9jdW1lbnRhLmNvbS5weS9maXJtYWRpZ2l0YWwvZGVzY2FyZ2FzL2NhZG9jLmNydDAfBgNVHSMEGDAWgBRAJqwmXGKPxvUCVOSNwRom1u6lsjBPBgNVHR8ESDBGMESgQqBAhj5odHRwczovL3d3dy5kb2N1bWVudGEuY29tLnB5L2Zpcm1hZGlnaXRhbC9kZXNjYXJnYXMvY3JsZG9jLmNybDAgBgNVHREEGTAXgRVqdWdhcnRlQGNhZGllbS5jb20ucHkwggHdBgNVHSAEggHUMIIB0DCCAcwGDisGAQQBgvk7AQEBBgEBMIIBuDA/BggrBgEFBQcCARYzaHR0cHM6Ly93d3cuZG9jdW1lbnRhLmNvbS5weS9maXJtYWRpZ2l0YWwvZGVzY2FyZ2FzMIHABggrBgEFBQcCAjCBsxqBsEVzdGUgZXMgdW4gY2VydGlmaWNhZG8gZGUgcGVyc29uYSBm7XNpY2EgY3V5YSBjbGF2ZSBwcml2YWRhIGVzdOEgY29udGVuaWRhIGVuIHVuIG3zZHVsbyBkZSBoYXJkd2FyZSBzZWd1cm8geSBzdSBmaW5hbGlkYWQgZXMgYXV0ZW50aWNhciBhIHN1IHRpdHVsYXIgbyBnZW5lcmFyIGZpcm1hcyBkaWdpdGFsZXMuMIGxBggrBgEFBQcCAjCBpBqBoVRoaXMgaXMgYW4gZW5kIHVzZXIgY2VydGlmaWNhdGUgd2hvc2UgcHJpdmF0ZSBrZXkgaXMgZW1iZWRkZWQgd2l0aGluIGEgc2VjdXJlIGhhcmR3YXJlIG1vZHVsZSB0aGF0IGFpbXMgdG8gYXV0aGVudGljYXRlIGl0cyBvd25lciBvciBnZW5lcmF0ZSBkaWdpdGFsIHNpZ25hdHVyZXMuMA0GCSqGSIb3DQEBCwUAA4ICAQANZ2cTpCkkoeG0dmw02CogsWdu7g7CqvzPdaxH6eD7460gwO7+tLAeZefxW4/2SG8ct3yE3stuRl+Ep6wUXaZJac95ufnDO107yjGmS0KV8icAzWLxX8VKoPz+c8spELjgXXX8COnqfNWNr0Gmi27d/ZqTPRKCgKkl1Z7qs7aVn1dP1Hv5hKYDosQ5IqaR2JC/jtOrhungX5V6hCD9sFjuITzFIHM7YSv0J+J10r8YsTzjLFlBzW/nPqS4f1jSfYjPTu/Bo9H+Awbj1q2wlaByHkDQ355mLyvvkIFGkjkCwSKkcovVSw4A6cSxm1v2BTXVxF75+JGLEsx64cH8LBkWdzwxNgnaW1OwXEYoEdPDp4IyBSn7rbB+ldNUy9dHcxL5BFL6YGsis24HJ16i76PGtCPeXcHSza8K7eVtTEQyhV3g8/DfsH+6ByxNlJMOVuu6pPPrgtxlT48l3wfwYxPB2+SF4wj+bsgaw5TEXo4aqOWBJs8Y2aqt9fjNu852kUIYFFeyv8NR+FuLMO5ZSTG+ID+rHocVQgYk1QiZKz+OJtEJGoCcsg5PYnDMAoIw7tZ5RPI/gdmt3PYh2OxPuxO3D+sshjGkPlRGD2FRNRlLccfGk0QvekEoUTD6HJCl67SSpuxVrjiTBwRo41EA5QQ2QhSNBv9c44gxnvaSYEtYC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Transform>
          <Transform Algorithm="http://www.w3.org/TR/2001/REC-xml-c14n-20010315"/>
        </Transforms>
        <DigestMethod Algorithm="http://www.w3.org/2001/04/xmlenc#sha256"/>
        <DigestValue>nG+msgEohjQDOa++JCDcTko0wDFIImj3YCxyijh8Ilo=</DigestValue>
      </Reference>
      <Reference URI="/xl/calcChain.xml?ContentType=application/vnd.openxmlformats-officedocument.spreadsheetml.calcChain+xml">
        <DigestMethod Algorithm="http://www.w3.org/2001/04/xmlenc#sha256"/>
        <DigestValue>vtxp0wZXtHWhJqXIQRTZPxsYtxJUH9B/+JkHjM2V7mo=</DigestValue>
      </Reference>
      <Reference URI="/xl/printerSettings/printerSettings1.bin?ContentType=application/vnd.openxmlformats-officedocument.spreadsheetml.printerSettings">
        <DigestMethod Algorithm="http://www.w3.org/2001/04/xmlenc#sha256"/>
        <DigestValue>8uuDiYskLg0ZBuBN8EWDPaFPiGHM9zXZIatAQICPsmQ=</DigestValue>
      </Reference>
      <Reference URI="/xl/printerSettings/printerSettings2.bin?ContentType=application/vnd.openxmlformats-officedocument.spreadsheetml.printerSettings">
        <DigestMethod Algorithm="http://www.w3.org/2001/04/xmlenc#sha256"/>
        <DigestValue>uz/qIlFr/UwynZFcgTPJpVnax7pTcsoFR5EL4f/g+RM=</DigestValue>
      </Reference>
      <Reference URI="/xl/printerSettings/printerSettings3.bin?ContentType=application/vnd.openxmlformats-officedocument.spreadsheetml.printerSettings">
        <DigestMethod Algorithm="http://www.w3.org/2001/04/xmlenc#sha256"/>
        <DigestValue>8uuDiYskLg0ZBuBN8EWDPaFPiGHM9zXZIatAQICPsmQ=</DigestValue>
      </Reference>
      <Reference URI="/xl/printerSettings/printerSettings4.bin?ContentType=application/vnd.openxmlformats-officedocument.spreadsheetml.printerSettings">
        <DigestMethod Algorithm="http://www.w3.org/2001/04/xmlenc#sha256"/>
        <DigestValue>8uuDiYskLg0ZBuBN8EWDPaFPiGHM9zXZIatAQICPsmQ=</DigestValue>
      </Reference>
      <Reference URI="/xl/sharedStrings.xml?ContentType=application/vnd.openxmlformats-officedocument.spreadsheetml.sharedStrings+xml">
        <DigestMethod Algorithm="http://www.w3.org/2001/04/xmlenc#sha256"/>
        <DigestValue>Vl0jgb04MjDbsYYvJZqJdtgKUiVzpbspSxWworBTumU=</DigestValue>
      </Reference>
      <Reference URI="/xl/styles.xml?ContentType=application/vnd.openxmlformats-officedocument.spreadsheetml.styles+xml">
        <DigestMethod Algorithm="http://www.w3.org/2001/04/xmlenc#sha256"/>
        <DigestValue>vjiTbsVZxNcPP1OlRC94ijuYJBouypNGwa0oILb2Q/A=</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+kb+q0PiXpbaECN18rVHiqQ4Z2TQduRWBgG3X6UzuXY=</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sheet1.xml?ContentType=application/vnd.openxmlformats-officedocument.spreadsheetml.worksheet+xml">
        <DigestMethod Algorithm="http://www.w3.org/2001/04/xmlenc#sha256"/>
        <DigestValue>yztaNktbJdxUF2vHuBhg1F269z17uf58lzrOXoxi4AQ=</DigestValue>
      </Reference>
      <Reference URI="/xl/worksheets/sheet2.xml?ContentType=application/vnd.openxmlformats-officedocument.spreadsheetml.worksheet+xml">
        <DigestMethod Algorithm="http://www.w3.org/2001/04/xmlenc#sha256"/>
        <DigestValue>b3vuU22pt+rCIelvkqaPvu/EZYS8rxouDKStA7oVSh4=</DigestValue>
      </Reference>
      <Reference URI="/xl/worksheets/sheet3.xml?ContentType=application/vnd.openxmlformats-officedocument.spreadsheetml.worksheet+xml">
        <DigestMethod Algorithm="http://www.w3.org/2001/04/xmlenc#sha256"/>
        <DigestValue>hxwv+j0B6XQnKIO6Ev8A9LFkoCzK+4QiWguTL0AaT3w=</DigestValue>
      </Reference>
      <Reference URI="/xl/worksheets/sheet4.xml?ContentType=application/vnd.openxmlformats-officedocument.spreadsheetml.worksheet+xml">
        <DigestMethod Algorithm="http://www.w3.org/2001/04/xmlenc#sha256"/>
        <DigestValue>njb809yMwsSv9NKPdZx7vwrW7wJwGmplPZZKDL+CNW4=</DigestValue>
      </Reference>
      <Reference URI="/xl/worksheets/sheet5.xml?ContentType=application/vnd.openxmlformats-officedocument.spreadsheetml.worksheet+xml">
        <DigestMethod Algorithm="http://www.w3.org/2001/04/xmlenc#sha256"/>
        <DigestValue>xCzlXAwhvOwEyrXQ3Sq7A2105TOKahmj731/xb90n3Y=</DigestValue>
      </Reference>
      <Reference URI="/xl/worksheets/sheet6.xml?ContentType=application/vnd.openxmlformats-officedocument.spreadsheetml.worksheet+xml">
        <DigestMethod Algorithm="http://www.w3.org/2001/04/xmlenc#sha256"/>
        <DigestValue>HzNocPqVH2OuyWWd5qLKl6qs+AhNttHedKbsH2Z3TyQ=</DigestValue>
      </Reference>
      <Reference URI="/xl/worksheets/sheet7.xml?ContentType=application/vnd.openxmlformats-officedocument.spreadsheetml.worksheet+xml">
        <DigestMethod Algorithm="http://www.w3.org/2001/04/xmlenc#sha256"/>
        <DigestValue>T3DDhKRiTL2r2j1UbiRi2xwMukY5n4begiCxxPWa594=</DigestValue>
      </Reference>
      <Reference URI="/xl/worksheets/sheet8.xml?ContentType=application/vnd.openxmlformats-officedocument.spreadsheetml.worksheet+xml">
        <DigestMethod Algorithm="http://www.w3.org/2001/04/xmlenc#sha256"/>
        <DigestValue>R4T0dyPywVu2AD6F6t38y+wchKvqmL4MD7b+I+SGbNg=</DigestValue>
      </Reference>
    </Manifest>
    <SignatureProperties>
      <SignatureProperty Id="idSignatureTime" Target="#idPackageSignature">
        <mdssi:SignatureTime xmlns:mdssi="http://schemas.openxmlformats.org/package/2006/digital-signature">
          <mdssi:Format>YYYY-MM-DDThh:mm:ssTZD</mdssi:Format>
          <mdssi:Value>2020-10-30T17:38:06Z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Contador</SignatureComments>
          <WindowsVersion>10.0</WindowsVersion>
          <OfficeVersion>16.0.13231/21</OfficeVersion>
          <ApplicationVersion>16.0.13231</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2020-10-30T17:38:06Z</xd:SigningTime>
          <xd:SigningCertificate>
            <xd:Cert>
              <xd:CertDigest>
                <DigestMethod Algorithm="http://www.w3.org/2001/04/xmlenc#sha256"/>
                <DigestValue>3Mh5jPhpDcLfFZMhTPcIy4jVUZnZEEG/vrfjrOTEqtU=</DigestValue>
              </xd:CertDigest>
              <xd:IssuerSerial>
                <X509IssuerName>C=PY, O=DOCUMENTA S.A., CN=CA-DOCUMENTA S.A., SERIALNUMBER=RUC 80050172-1</X509IssuerName>
                <X509SerialNumber>4682726376626427404</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http://uri.etsi.org/01903/v1.2.2#ProofOfOrigin</xd:Identifier>
              <xd:Description>Creó y aprobó este documento</xd:Description>
            </xd:CommitmentTypeId>
            <xd:AllSignedDataObjects/>
            <xd:CommitmentTypeQualifiers>
              <xd:CommitmentTypeQualifier>Contador</xd:CommitmentTypeQualifier>
            </xd:CommitmentTypeQualifiers>
          </xd:CommitmentTypeIndication>
        </xd:SignedDataObject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CARATULA</vt:lpstr>
      <vt:lpstr>INDICE</vt:lpstr>
      <vt:lpstr>01</vt:lpstr>
      <vt:lpstr>02</vt:lpstr>
      <vt:lpstr>03</vt:lpstr>
      <vt:lpstr>04</vt:lpstr>
      <vt:lpstr>05</vt:lpstr>
      <vt:lpstr>06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2020-10-30T15:47:41Z</dcterms:modified>
</cp:coreProperties>
</file>