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filterPrivacy="1"/>
  <xr:revisionPtr revIDLastSave="1237" documentId="10_ncr:200_{D1F3AB3F-82D3-4BC3-A989-9AFF5617213C}" xr6:coauthVersionLast="47" xr6:coauthVersionMax="47" xr10:uidLastSave="{2B3E4280-45C9-4696-BC2A-B8810EBB547D}"/>
  <bookViews>
    <workbookView xWindow="-120" yWindow="-120" windowWidth="20730" windowHeight="11160" tabRatio="914" activeTab="7" xr2:uid="{00000000-000D-0000-FFFF-FFFF00000000}"/>
  </bookViews>
  <sheets>
    <sheet name="CARATULA" sheetId="18" r:id="rId1"/>
    <sheet name="INDICE" sheetId="17" r:id="rId2"/>
    <sheet name="01" sheetId="1" r:id="rId3"/>
    <sheet name="02" sheetId="2" r:id="rId4"/>
    <sheet name="03" sheetId="3" r:id="rId5"/>
    <sheet name="04" sheetId="4" r:id="rId6"/>
    <sheet name="05" sheetId="5" r:id="rId7"/>
    <sheet name="06" sheetId="9" r:id="rId8"/>
  </sheets>
  <definedNames>
    <definedName name="OLE_LINK2" localSheetId="6">'05'!$B$6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1" i="9" l="1"/>
  <c r="I19" i="9"/>
  <c r="I18" i="9"/>
  <c r="D87" i="5"/>
  <c r="I17" i="9" l="1"/>
  <c r="L21" i="9"/>
  <c r="K21" i="9"/>
  <c r="J21" i="9"/>
  <c r="C109" i="5" l="1"/>
  <c r="C110" i="5" s="1"/>
  <c r="C20" i="4"/>
  <c r="B2" i="2" l="1"/>
  <c r="B2" i="3" s="1"/>
  <c r="B2" i="4" s="1"/>
  <c r="B2" i="5" s="1"/>
  <c r="B3" i="9" s="1"/>
  <c r="C23" i="4"/>
  <c r="B4" i="2" l="1"/>
  <c r="B4" i="3" s="1"/>
  <c r="B4" i="4" s="1"/>
  <c r="C105" i="5" l="1"/>
  <c r="C17" i="1"/>
  <c r="C12" i="1"/>
  <c r="C12" i="3"/>
  <c r="C18" i="1" l="1"/>
  <c r="C18" i="2" l="1"/>
  <c r="C11" i="2" l="1"/>
  <c r="C7" i="2" l="1"/>
  <c r="C7" i="4" s="1"/>
  <c r="D86" i="5" s="1"/>
  <c r="C102" i="5" s="1"/>
  <c r="C115" i="5" l="1"/>
  <c r="C122" i="5" s="1"/>
  <c r="C108" i="5"/>
  <c r="C116" i="5"/>
  <c r="C123" i="5"/>
  <c r="C124" i="5" s="1"/>
  <c r="C117" i="5" l="1"/>
  <c r="D89" i="5"/>
  <c r="E8" i="3" l="1"/>
  <c r="C13" i="3" s="1"/>
  <c r="C28" i="4" l="1"/>
  <c r="C30" i="4" l="1"/>
  <c r="C19" i="2" l="1"/>
  <c r="D13" i="3" s="1"/>
  <c r="E14" i="3" s="1"/>
</calcChain>
</file>

<file path=xl/sharedStrings.xml><?xml version="1.0" encoding="utf-8"?>
<sst xmlns="http://schemas.openxmlformats.org/spreadsheetml/2006/main" count="223" uniqueCount="160">
  <si>
    <t>ACTIVO</t>
  </si>
  <si>
    <t>Cuentas a cobrar</t>
  </si>
  <si>
    <t>TOTAL ACTIVO BRUTO</t>
  </si>
  <si>
    <t>PASIVO</t>
  </si>
  <si>
    <t xml:space="preserve">Acreedores por Operaciones </t>
  </si>
  <si>
    <t xml:space="preserve">Rescates a pagar </t>
  </si>
  <si>
    <t xml:space="preserve">TOTAL ACTIVO NETO </t>
  </si>
  <si>
    <t>CUOTAS PARTES EN CIRCULACIÓN</t>
  </si>
  <si>
    <t xml:space="preserve">VALOR CUOTA PARTE AL CIERRE </t>
  </si>
  <si>
    <t>INGRESO</t>
  </si>
  <si>
    <t>TOTAL INGRESOS</t>
  </si>
  <si>
    <t>EGRESOS</t>
  </si>
  <si>
    <t>Comisión por Administración</t>
  </si>
  <si>
    <t>Diferencia de Cambio</t>
  </si>
  <si>
    <t>Comisión por Corretaje</t>
  </si>
  <si>
    <t>TOTAL EGRESOS</t>
  </si>
  <si>
    <t>RESULTADO DEL EJERCICIO</t>
  </si>
  <si>
    <t>CUENTA</t>
  </si>
  <si>
    <t>APORTANTES</t>
  </si>
  <si>
    <t>RESULTADO</t>
  </si>
  <si>
    <t>SALDO AL INICIO</t>
  </si>
  <si>
    <t>MOVIMIENTO DEL PERÍODO</t>
  </si>
  <si>
    <t>Suscripciones</t>
  </si>
  <si>
    <t>Rescates</t>
  </si>
  <si>
    <t>Resultado del período</t>
  </si>
  <si>
    <t>SALDO AL FINAL DEL PERÍODO</t>
  </si>
  <si>
    <t>CONCEPTO</t>
  </si>
  <si>
    <t>Causas de las variaciones del efectivo</t>
  </si>
  <si>
    <t>Actividades Operativas</t>
  </si>
  <si>
    <t>Cambios en activos y pasivos operativos</t>
  </si>
  <si>
    <t>(Aumento) Disminución Intereses a Cobrar</t>
  </si>
  <si>
    <t>Aumento (Disminución) en Acreedores por operación</t>
  </si>
  <si>
    <t>Aumento (Disminución) en Otros Pasivos</t>
  </si>
  <si>
    <t>Flujo neto de efectivo generado por actividades operativas</t>
  </si>
  <si>
    <t>Actividades de financiación</t>
  </si>
  <si>
    <t xml:space="preserve">Rescates </t>
  </si>
  <si>
    <t>Flujo neto de efectivo generado por (utilizado) en actividades de financiación</t>
  </si>
  <si>
    <t>Saldo Final de efectivo</t>
  </si>
  <si>
    <t>Efectivo al inicio del periodo</t>
  </si>
  <si>
    <t>Devolución a disponibilidades</t>
  </si>
  <si>
    <t>Compra de Instrumentos</t>
  </si>
  <si>
    <t>Comisiones pagadas</t>
  </si>
  <si>
    <t>Vencimiento de Instrumentos</t>
  </si>
  <si>
    <t>Tipo de cambio comprador</t>
  </si>
  <si>
    <t xml:space="preserve">Tipo de cambio vendedor       </t>
  </si>
  <si>
    <t>Otros</t>
  </si>
  <si>
    <t>MES</t>
  </si>
  <si>
    <t>TOTAL</t>
  </si>
  <si>
    <t>VALOR CUOTA</t>
  </si>
  <si>
    <t>PATRIMONIO NETO DEL FONDO</t>
  </si>
  <si>
    <t>N° DE PARTICIPES</t>
  </si>
  <si>
    <t>1er. TRIMESTRE</t>
  </si>
  <si>
    <t>Enero</t>
  </si>
  <si>
    <t>Febrero</t>
  </si>
  <si>
    <t>Marzo</t>
  </si>
  <si>
    <t>CUENTAS</t>
  </si>
  <si>
    <t>% De las Inversiones con Relac. al Pat. Neto del Fondo</t>
  </si>
  <si>
    <t>Instrumento</t>
  </si>
  <si>
    <t>Emisor</t>
  </si>
  <si>
    <t>Sector</t>
  </si>
  <si>
    <t>País</t>
  </si>
  <si>
    <t>Fecha
Compra</t>
  </si>
  <si>
    <t>Fecha
 Vto.</t>
  </si>
  <si>
    <t>Moneda</t>
  </si>
  <si>
    <t>Monto</t>
  </si>
  <si>
    <t>Val. Compra</t>
  </si>
  <si>
    <t>Val. Contable</t>
  </si>
  <si>
    <t>Val. Nominal</t>
  </si>
  <si>
    <t>Tasa</t>
  </si>
  <si>
    <t>Financiero</t>
  </si>
  <si>
    <t>Paraguay</t>
  </si>
  <si>
    <t>PYG</t>
  </si>
  <si>
    <t>BONOS</t>
  </si>
  <si>
    <t>TOTAL DISPONIBILIDADES</t>
  </si>
  <si>
    <t>TOTAL COMISION ACUMULADA</t>
  </si>
  <si>
    <t>(-) TOTAL DEVOLUCION DE COMISION</t>
  </si>
  <si>
    <t>TOTAL GENERAL</t>
  </si>
  <si>
    <t>COMPOSICIÓN DE LAS INVERSIONES DEL FONDO</t>
  </si>
  <si>
    <t>% Precio de Mercado</t>
  </si>
  <si>
    <t>% De las Inversiones por Grupo Económico</t>
  </si>
  <si>
    <t>% De las Inversiones en Relac. al Pat. Neto del Emisor</t>
  </si>
  <si>
    <t>Intereses vencimientos de cupones</t>
  </si>
  <si>
    <t>Intereses Devengados</t>
  </si>
  <si>
    <t>Ganancia ordinaria del período</t>
  </si>
  <si>
    <t>(Aumento) Disminución Deudores por operaciones</t>
  </si>
  <si>
    <t>TOTAL PASIVO</t>
  </si>
  <si>
    <t>Núcleo S.A.</t>
  </si>
  <si>
    <t>ESTADO DEL ACTIVO NETO</t>
  </si>
  <si>
    <t>ESTADO DE INGRESOS Y EGRESOS</t>
  </si>
  <si>
    <t>ESTADO DE VARIACIÓN DEL ACTIVO NETO</t>
  </si>
  <si>
    <t>ESTADO DE FLUJO DE EFECTIVO</t>
  </si>
  <si>
    <t>En Gs.</t>
  </si>
  <si>
    <t>NOTAS A LOS ESTADOS FINANCIEROS</t>
  </si>
  <si>
    <t>1) Información Básica del Fondo</t>
  </si>
  <si>
    <t>2) Información sobre la Administradora</t>
  </si>
  <si>
    <t xml:space="preserve">    2.1) Información General</t>
  </si>
  <si>
    <t xml:space="preserve">    2.2) Entidad encargada de la Custodia</t>
  </si>
  <si>
    <t>3) Criterios Contables Aplicados</t>
  </si>
  <si>
    <t>Los estados financieros se han preparado de acuerdo con normas contables y criterios de valuación dictados por la Comisión Nacional de Valores y con normas de información financiera vigentes en el Paraguay.</t>
  </si>
  <si>
    <t>No se incurrió en ningún cambio de procedimientos en la aplicación contable y/o estimación contable en referencia a los Estados Contables anteriores al presente.</t>
  </si>
  <si>
    <t>La valorización de las inversiones aplicadas en el fondo están constituidas por el valor de compra más el devengado a la fecha de cada periodo informado.</t>
  </si>
  <si>
    <t>La entidad aplica el principio de lo devengado para el reconocimiento de los ingresos y la imputación de costos.</t>
  </si>
  <si>
    <t>Los resultados por ajuste de precio o venta de inversiones sobre la par, si hubieran, se reconocen como ingresos extraordinarios.</t>
  </si>
  <si>
    <t>El informe corresponde al Fondo Mutuo Disponible Renta Fija en Guaraníes, por ende las operaciones están realizadas exclusivamente en moneda local.</t>
  </si>
  <si>
    <t>a) Posición en Moneda Extranjera:</t>
  </si>
  <si>
    <t>b) Diferencia de Cambio en Moneda Extranjera:</t>
  </si>
  <si>
    <t>La comisión de administración que se está utilizando es de 3,3% anual IVA incluido. Esta comisión se calcula diariamente de los fondos bajo manejo y se pagan mensualmente a la administradora, generalmente el primer día hábil siguiente al cierre del mes anterior.</t>
  </si>
  <si>
    <t>_Gastos Operacionales y comisión de la Sociedad Administradora:</t>
  </si>
  <si>
    <t>_Información Estadística</t>
  </si>
  <si>
    <t>4) Composición de las Cuentas</t>
  </si>
  <si>
    <t>Resultado por Tenencia</t>
  </si>
  <si>
    <t>ESTADO DE INGRESO Y EGRESOS</t>
  </si>
  <si>
    <t>01</t>
  </si>
  <si>
    <t>02</t>
  </si>
  <si>
    <t>03</t>
  </si>
  <si>
    <t>04</t>
  </si>
  <si>
    <t>05</t>
  </si>
  <si>
    <t>06</t>
  </si>
  <si>
    <t>INDICE</t>
  </si>
  <si>
    <r>
      <t>PARAGUAY FUNDS ADMINISTRADORA DE FONDOS MUTUOS S.A. ha sido constituida por Escritura Pública Nº 41, de fecha 20 de octubre de 2006, pasada ante la Esc. Karen Alice Notario Frutos, en la que constan su denominación, domicilio, duración, objeto, formas de administración y demás requisitos legales para su funcionamiento, inscripta en la Dirección General de los Registros Públicos en la Sección Personas Jurídicas y Asociaciones bajo el Nº 212, folio 2859, Serie “D”, en fecha 19 de febrero de 2007; y en el registro Público de Comercio, bajo el Nº 112, Serie “E”, folio 873 y siguientes, Sección Contratos, en fecha 19 de febrero de 2007. Posteriormente complementada por Escritura Pública Nº 3 de fecha 11 de enero de 2007, autorizada por la N. P. Karen Alice Notario Frutos, de cuyo testimonio se tomó razón en la Dirección General de los Registros Públicos, Sección Personas Jurídicas y Asociaciones, bajo el Nº 23, al folio 2872, Serie “D”, y en el Registro Público de Comercio, bajo el Nº 113, Serie “E”, al folio 886 y siguientes, Sección Contratos, ambas del 19 de febrero de 2007. Y por Escritura Pública Complementaria Nº 125, de fecha 24 de julio de 2008, pasada ante el Esc. Martín José Troche Robbiani, inscripta en la Dirección General de los Registros Públicos en la Sección Personas Jurídicas y Asociaciones bajo el Nº 355, folio 4420 y siguientes, Serie ”B”; y en el registro Público de Comercio, bajo el Nº 534, Serie “D”, folio 5488, Sección Contratos, en fecha 24/07/2008. Por Escritura Pública Nº 489 de fecha 29/07/2013 y Escritura Pública Complementaria Nº 984 de fecha 07/11/2013, pasada ante el Esc. Luis Enrique Peroni Giralt, se ha formalizado la Protocolización de las Actas de Asambleas Generales Extraordinaria de accionistas Nº 11/2012 de fecha 18/10/2012 y culminada luego del cuarto intermedio según Acta Nº 12/2012 de fecha 15/11/2012 en la que se modificó la denominación social por CADIEM Administradora de Fondos Mutuos S.A.</t>
    </r>
    <r>
      <rPr>
        <b/>
        <sz val="11"/>
        <color theme="1"/>
        <rFont val="Museo Sans 100"/>
        <family val="3"/>
      </rPr>
      <t xml:space="preserve"> </t>
    </r>
    <r>
      <rPr>
        <sz val="11"/>
        <color theme="1"/>
        <rFont val="Museo Sans 100"/>
        <family val="3"/>
      </rPr>
      <t>y se modificaron sus estatutos sociales y la Asamblea General Ordinaria Nº 13/2013 de fecha 30/04/2013, la cual pasó a cuarto intermedio y prosiguió según Acta Nº 14/2013 de fecha 30/05/2013; inscriptas en la Dirección Gral. de Registros Públicos en el Registro de Personas Jurídicas y Asociaciones bajo el Nº 1399 folio 14709 y siguientes, Serie E, en fecha 27/11/2013; y en el Registro Público de Comercio, Reg. de Contratos, bajo el Nº 366, al folio 2825 y siguientes, Serie H, en fecha 27/11/2013. Por Escritura Pública Nº 1227 de fecha 28/12/2016, pasada ante el Esc. Luis Enrique Peroni Giralt, se ha formalizado la Protocolización de las Actas de Asambleas Generales Extraordinaria de accionistas Nº 17/2016 de fecha 30/03/2016 en la que se modificó la denominación social por CADIEM Administradora de Fondos Patrimoniales de Inversión S.A. y se modificaron sus estatutos sociales; inscriptas en la Dirección Gral. de Registros Públicos en el Registro de Personas Jurídicas y Asociaciones bajo el Nº 1 folio 01 y siguientes, Serie Comercial, en fecha 02/02/2017; y en el Registro Público de Comercio, Reg. de Contratos, bajo el Nº 01, al folio 1 al 20, Serie Comercial, en fecha 02/02/2017.</t>
    </r>
  </si>
  <si>
    <r>
      <t xml:space="preserve">    </t>
    </r>
    <r>
      <rPr>
        <b/>
        <sz val="11"/>
        <color theme="1"/>
        <rFont val="Museo Sans 100"/>
        <family val="3"/>
      </rPr>
      <t xml:space="preserve">4.1) </t>
    </r>
    <r>
      <rPr>
        <b/>
        <u/>
        <sz val="11"/>
        <color theme="1"/>
        <rFont val="Museo Sans 100"/>
        <family val="3"/>
      </rPr>
      <t>Disponibilidades:</t>
    </r>
    <r>
      <rPr>
        <sz val="11"/>
        <color theme="1"/>
        <rFont val="Museo Sans 100"/>
        <family val="3"/>
      </rPr>
      <t xml:space="preserve"> Esta cuenta esta compuesta por los saldos en los bancos a la fecha de estos estados financieros</t>
    </r>
  </si>
  <si>
    <r>
      <t xml:space="preserve">Resultado por tenencia de inversiones </t>
    </r>
    <r>
      <rPr>
        <b/>
        <sz val="11"/>
        <color theme="1"/>
        <rFont val="Museo Sans 100"/>
        <family val="3"/>
      </rPr>
      <t>(Nota 4.4)</t>
    </r>
  </si>
  <si>
    <r>
      <t xml:space="preserve">Otros Ingresos </t>
    </r>
    <r>
      <rPr>
        <b/>
        <sz val="11"/>
        <color theme="1"/>
        <rFont val="Museo Sans 100"/>
        <family val="3"/>
      </rPr>
      <t>(Nota 4.5)</t>
    </r>
  </si>
  <si>
    <r>
      <t xml:space="preserve">Otros Egresos </t>
    </r>
    <r>
      <rPr>
        <b/>
        <sz val="11"/>
        <color theme="1"/>
        <rFont val="Museo Sans 100"/>
        <family val="3"/>
      </rPr>
      <t>(Nota 4.5)</t>
    </r>
  </si>
  <si>
    <r>
      <t xml:space="preserve">Disponibilidades </t>
    </r>
    <r>
      <rPr>
        <b/>
        <sz val="11"/>
        <color rgb="FF000000"/>
        <rFont val="Museo Sans 100"/>
        <family val="3"/>
      </rPr>
      <t>(Nota 4.1)</t>
    </r>
  </si>
  <si>
    <r>
      <t xml:space="preserve">Comisiones a pagar a la administradora </t>
    </r>
    <r>
      <rPr>
        <b/>
        <sz val="11"/>
        <color rgb="FF000000"/>
        <rFont val="Museo Sans 100"/>
        <family val="3"/>
      </rPr>
      <t>(Nota 4.3)</t>
    </r>
  </si>
  <si>
    <r>
      <t xml:space="preserve">El Fondo Mutuo solo opera en moneda local, por eso no cuenta con reporte sobre </t>
    </r>
    <r>
      <rPr>
        <i/>
        <u/>
        <sz val="11"/>
        <color theme="1"/>
        <rFont val="Museo Sans 100"/>
        <family val="3"/>
      </rPr>
      <t>Posición en Moneda Extranjera.</t>
    </r>
  </si>
  <si>
    <r>
      <t xml:space="preserve">El Fondo Mutuo opera de forma exclusiva en moneda local, razón por la cual no arroja con </t>
    </r>
    <r>
      <rPr>
        <i/>
        <u/>
        <sz val="11"/>
        <color theme="1"/>
        <rFont val="Museo Sans 100"/>
        <family val="3"/>
      </rPr>
      <t>Diferencia de Cambio en Moneda Extranjera</t>
    </r>
  </si>
  <si>
    <r>
      <t xml:space="preserve">    </t>
    </r>
    <r>
      <rPr>
        <b/>
        <sz val="11"/>
        <color theme="1"/>
        <rFont val="Museo Sans 100"/>
        <family val="3"/>
      </rPr>
      <t xml:space="preserve">4.4) </t>
    </r>
    <r>
      <rPr>
        <b/>
        <u/>
        <sz val="11"/>
        <color theme="1"/>
        <rFont val="Museo Sans 100"/>
        <family val="3"/>
      </rPr>
      <t>Resultado por Tenencia de Inversiones</t>
    </r>
    <r>
      <rPr>
        <u/>
        <sz val="11"/>
        <color theme="1"/>
        <rFont val="Museo Sans 100"/>
        <family val="3"/>
      </rPr>
      <t>:</t>
    </r>
    <r>
      <rPr>
        <sz val="11"/>
        <color theme="1"/>
        <rFont val="Museo Sans 100"/>
        <family val="3"/>
      </rPr>
      <t xml:space="preserve"> Esta cuenta se compone por el rendimiento de las inversiones de títulos en el período, con resultados negativos por constituir inversiones con vencimientos múltiples en el período.</t>
    </r>
  </si>
  <si>
    <t>Intereses Op Repo</t>
  </si>
  <si>
    <t>Cadiem AFPISA, es la encargada de la custodia de activos del Fondo. Todos los títulos físicos son resguardados en una Caja de Seguridad en el Banco Familiar SAECA.</t>
  </si>
  <si>
    <t>Ventas de Instrumentos</t>
  </si>
  <si>
    <t>% Según Reglamento Interno</t>
  </si>
  <si>
    <t>ANEXO I</t>
  </si>
  <si>
    <r>
      <t xml:space="preserve">Inversiones </t>
    </r>
    <r>
      <rPr>
        <b/>
        <u/>
        <sz val="11"/>
        <color theme="10"/>
        <rFont val="Museo Sans 100"/>
        <family val="3"/>
      </rPr>
      <t>Anexo I</t>
    </r>
  </si>
  <si>
    <t>07</t>
  </si>
  <si>
    <t>Las 4 Notas y el Anexo I, II que acompañan son parte integrante de estos Estados Financieros</t>
  </si>
  <si>
    <t>Contratos en Reporto</t>
  </si>
  <si>
    <r>
      <t xml:space="preserve">    </t>
    </r>
    <r>
      <rPr>
        <b/>
        <sz val="11"/>
        <color theme="1"/>
        <rFont val="Museo Sans 100"/>
        <family val="3"/>
      </rPr>
      <t xml:space="preserve">4.3) </t>
    </r>
    <r>
      <rPr>
        <b/>
        <u/>
        <sz val="11"/>
        <color theme="1"/>
        <rFont val="Museo Sans 100"/>
        <family val="3"/>
      </rPr>
      <t>Comisión a Pagar a la Administradora</t>
    </r>
    <r>
      <rPr>
        <u/>
        <sz val="11"/>
        <color theme="1"/>
        <rFont val="Museo Sans 100"/>
        <family val="3"/>
      </rPr>
      <t>:</t>
    </r>
    <r>
      <rPr>
        <sz val="11"/>
        <color theme="1"/>
        <rFont val="Museo Sans 100"/>
        <family val="3"/>
      </rPr>
      <t xml:space="preserve"> Esta compuesta por los saldos de las comisiones por administración del fondo del mes.</t>
    </r>
  </si>
  <si>
    <t>ÍNDICE</t>
  </si>
  <si>
    <t>COMPOSICIÓN DE LAS INVERSIONES DEL FONDO ANEXO I</t>
  </si>
  <si>
    <t>COMPOSICIÓN DE LAS INVERSIONES OP REPO ANEXO II</t>
  </si>
  <si>
    <t>TOTAL 31/12/2021</t>
  </si>
  <si>
    <t>TOTAL 31/03/2022</t>
  </si>
  <si>
    <t xml:space="preserve">El período que cubre los Estados Contables es del 01 de enero al 31 de marzo del 2022 de forma comparativa con el mismo periodo del año anterior. </t>
  </si>
  <si>
    <t>Cementos Concepción S.A.E.</t>
  </si>
  <si>
    <t>FONDO MUTUO PARA TODOS RENTA FIJA EN GUARANÍES</t>
  </si>
  <si>
    <r>
      <rPr>
        <b/>
        <sz val="16"/>
        <color theme="1"/>
        <rFont val="Museo Sans 100"/>
        <family val="3"/>
      </rPr>
      <t xml:space="preserve">ESTADOS FINANCIEROS
FONDO MUTUO PARA TODOS RENTA FIJA EN GUARANÍES
</t>
    </r>
    <r>
      <rPr>
        <u/>
        <sz val="14"/>
        <color theme="1"/>
        <rFont val="Museo Sans 100"/>
        <family val="3"/>
      </rPr>
      <t>s/ Res. N° 30 /2021</t>
    </r>
    <r>
      <rPr>
        <sz val="11"/>
        <color theme="1"/>
        <rFont val="Museo Sans 100"/>
        <family val="3"/>
      </rPr>
      <t xml:space="preserve">
</t>
    </r>
    <r>
      <rPr>
        <b/>
        <sz val="9"/>
        <color theme="1"/>
        <rFont val="Museo Sans 100"/>
        <family val="3"/>
      </rPr>
      <t xml:space="preserve">(*) </t>
    </r>
    <r>
      <rPr>
        <sz val="9"/>
        <color theme="1"/>
        <rFont val="Museo Sans 100"/>
        <family val="3"/>
      </rPr>
      <t>El Fondo fue constituido el 20/12/2021 y por eso no cuenta con cifras comparativas</t>
    </r>
  </si>
  <si>
    <t>Correspondiente al 31/03/2022</t>
  </si>
  <si>
    <t>LA ADMINISTRADORA será responsable de la administración del FONDO MUTUO PARA TODOS RENTA FIJA EN GUARANÍES, que en adelante se denominará FONDO PARA TODOS, registrado en la Comisión Nacional de Valores de conformidad con la Resolución Nº 51 E/21 de fecha 20 de diciembre del 2021, el cual se regirá por el REGLAMENTO INTERNO, aprobado por Resolución 51 E/21 de fecha 20 de diciembre del 2021. El objeto del FONDO PARA TODOS será invertir en instrumentos de deuda. Está dirigido a personas físicas y jurídicas con horizonte de inversión acordes con la política de inversión del fondo. El riesgo del inversionista estará determinado por la naturaleza de los instrumentos en los que se inviertan los activos del FONDO PARA TODOS, de acuerdo con lo expuesto en la política de inversiones y diversificación de estas.</t>
  </si>
  <si>
    <t>Financiera UENO</t>
  </si>
  <si>
    <t>Matriculación</t>
  </si>
  <si>
    <r>
      <t xml:space="preserve">    </t>
    </r>
    <r>
      <rPr>
        <b/>
        <sz val="11"/>
        <color theme="1"/>
        <rFont val="Museo Sans 100"/>
        <family val="3"/>
      </rPr>
      <t xml:space="preserve">4.2) </t>
    </r>
    <r>
      <rPr>
        <b/>
        <u/>
        <sz val="11"/>
        <color theme="1"/>
        <rFont val="Museo Sans 100"/>
        <family val="3"/>
      </rPr>
      <t>Acreedores por Operación:</t>
    </r>
    <r>
      <rPr>
        <sz val="11"/>
        <color theme="1"/>
        <rFont val="Museo Sans 100"/>
        <family val="3"/>
      </rPr>
      <t xml:space="preserve"> Corresponde al cobro por matriculación que le cobra por única vez a cada cuota partista</t>
    </r>
  </si>
  <si>
    <t>Automaq S.A.E.C.A.</t>
  </si>
  <si>
    <t>Biotec del Paraguay S.A.</t>
  </si>
  <si>
    <t>Credicentro S.A.E.C.A</t>
  </si>
  <si>
    <t>Electroban S.A.E.C.A.</t>
  </si>
  <si>
    <t>Gas Corona S.A.E.C.A.</t>
  </si>
  <si>
    <t>Izaguirre Barrail Inversora S.A.E.C.A.</t>
  </si>
  <si>
    <t>OTROS PASIVOS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</si>
</sst>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 #,##0_ ;_ * \-#,##0_ ;_ * &quot;-&quot;_ ;_ @_ "/>
    <numFmt numFmtId="43" formatCode="_ * #,##0.00_ ;_ * \-#,##0.00_ ;_ * &quot;-&quot;??_ ;_ @_ "/>
    <numFmt numFmtId="164" formatCode="_ * #,##0.000000_ ;_ * \-#,##0.000000_ ;_ * &quot;-&quot;_ ;_ @_ "/>
    <numFmt numFmtId="165" formatCode="_ * #,##0.00_ ;_ * \-#,##0.00_ ;_ * &quot;-&quot;_ ;_ @_ "/>
    <numFmt numFmtId="166" formatCode="dd\ mmmmm\ yyyy"/>
    <numFmt numFmtId="167" formatCode="_ * #,##0.000000_ ;_ * \-#,##0.000000_ ;_ * &quot;-&quot;??????_ ;_ @_ "/>
    <numFmt numFmtId="168" formatCode="_(* #,##0.00_);_(* \(#,##0.00\);_(* &quot;-&quot;??_);_(@_)"/>
    <numFmt numFmtId="169" formatCode="#,##0.00#;\(#,##0.00#\-\)"/>
  </numFmts>
  <fonts count="30" x14ac:knownFonts="1">
    <font>
      <sz val="11"/>
      <color theme="1"/>
      <name val="Calibri"/>
      <family val="2"/>
      <scheme val="minor"/>
    </font>
    <font>
      <sz val="11"/>
      <color theme="1"/>
      <name val="Calibri"/>
      <family val="2"/>
      <scheme val="minor"/>
    </font>
    <font>
      <sz val="10"/>
      <name val="Arial"/>
      <family val="2"/>
    </font>
    <font>
      <sz val="10"/>
      <name val="Verdana"/>
      <family val="2"/>
    </font>
    <font>
      <sz val="8"/>
      <name val="Verdana"/>
      <family val="2"/>
    </font>
    <font>
      <sz val="10"/>
      <color indexed="8"/>
      <name val="Arial"/>
      <family val="2"/>
    </font>
    <font>
      <u/>
      <sz val="11"/>
      <color theme="10"/>
      <name val="Calibri"/>
      <family val="2"/>
      <scheme val="minor"/>
    </font>
    <font>
      <sz val="11"/>
      <color theme="1"/>
      <name val="Museo Sans 100"/>
      <family val="3"/>
    </font>
    <font>
      <b/>
      <sz val="16"/>
      <color theme="1"/>
      <name val="Museo Sans 100"/>
      <family val="3"/>
    </font>
    <font>
      <u/>
      <sz val="14"/>
      <color theme="1"/>
      <name val="Museo Sans 100"/>
      <family val="3"/>
    </font>
    <font>
      <u/>
      <sz val="11"/>
      <color theme="10"/>
      <name val="Museo Sans 100"/>
      <family val="3"/>
    </font>
    <font>
      <b/>
      <sz val="11"/>
      <color theme="1"/>
      <name val="Museo Sans 100"/>
      <family val="3"/>
    </font>
    <font>
      <u/>
      <sz val="11"/>
      <color theme="1"/>
      <name val="Museo Sans 100"/>
      <family val="3"/>
    </font>
    <font>
      <b/>
      <sz val="11"/>
      <name val="Museo Sans 100"/>
      <family val="3"/>
    </font>
    <font>
      <sz val="11"/>
      <name val="Museo Sans 100"/>
      <family val="3"/>
    </font>
    <font>
      <b/>
      <sz val="11"/>
      <color indexed="8"/>
      <name val="Museo Sans 100"/>
      <family val="3"/>
    </font>
    <font>
      <sz val="11"/>
      <color indexed="8"/>
      <name val="Museo Sans 100"/>
      <family val="3"/>
    </font>
    <font>
      <b/>
      <u/>
      <sz val="11"/>
      <color indexed="8"/>
      <name val="Museo Sans 100"/>
      <family val="3"/>
    </font>
    <font>
      <b/>
      <u/>
      <sz val="11"/>
      <color theme="1"/>
      <name val="Museo Sans 100"/>
      <family val="3"/>
    </font>
    <font>
      <b/>
      <sz val="8"/>
      <color theme="1"/>
      <name val="Museo Sans 100"/>
      <family val="3"/>
    </font>
    <font>
      <b/>
      <sz val="11"/>
      <color rgb="FF000000"/>
      <name val="Museo Sans 100"/>
      <family val="3"/>
    </font>
    <font>
      <sz val="11"/>
      <color rgb="FF000000"/>
      <name val="Museo Sans 100"/>
      <family val="3"/>
    </font>
    <font>
      <b/>
      <sz val="8"/>
      <color indexed="72"/>
      <name val="Museo Sans 100"/>
      <family val="3"/>
    </font>
    <font>
      <i/>
      <u/>
      <sz val="11"/>
      <color theme="1"/>
      <name val="Museo Sans 100"/>
      <family val="3"/>
    </font>
    <font>
      <b/>
      <sz val="11"/>
      <color indexed="72"/>
      <name val="Museo Sans 100"/>
      <family val="3"/>
    </font>
    <font>
      <sz val="11"/>
      <color theme="1"/>
      <name val="Century Gothic"/>
      <family val="2"/>
    </font>
    <font>
      <b/>
      <u/>
      <sz val="11"/>
      <color theme="10"/>
      <name val="Museo Sans 100"/>
      <family val="3"/>
    </font>
    <font>
      <b/>
      <sz val="9"/>
      <color theme="1"/>
      <name val="Museo Sans 100"/>
      <family val="3"/>
    </font>
    <font>
      <sz val="9"/>
      <color theme="1"/>
      <name val="Museo Sans 100"/>
      <family val="3"/>
    </font>
    <font>
      <sz val="11"/>
      <color indexed="72"/>
      <name val="Museo Sans 100"/>
      <family val="3"/>
    </font>
  </fonts>
  <fills count="4">
    <fill>
      <patternFill patternType="none"/>
    </fill>
    <fill>
      <patternFill patternType="gray125"/>
    </fill>
    <fill>
      <patternFill patternType="solid">
        <fgColor rgb="FFFFFFFF"/>
        <bgColor indexed="64"/>
      </patternFill>
    </fill>
    <fill>
      <patternFill patternType="solid">
        <fgColor theme="9"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1">
    <xf numFmtId="0" fontId="0" fillId="0" borderId="0"/>
    <xf numFmtId="41" fontId="1" fillId="0" borderId="0" applyFont="0" applyFill="0" applyBorder="0" applyAlignment="0" applyProtection="0"/>
    <xf numFmtId="0" fontId="2" fillId="0" borderId="0" applyNumberFormat="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3" fillId="0" borderId="0"/>
    <xf numFmtId="0" fontId="3" fillId="0" borderId="0"/>
    <xf numFmtId="9" fontId="4" fillId="0" borderId="0" applyFont="0" applyFill="0" applyBorder="0" applyAlignment="0" applyProtection="0"/>
    <xf numFmtId="168" fontId="4" fillId="0" borderId="0" applyFont="0" applyFill="0" applyBorder="0" applyAlignment="0" applyProtection="0"/>
    <xf numFmtId="0" fontId="5" fillId="0" borderId="0"/>
    <xf numFmtId="0" fontId="6" fillId="0" borderId="0" applyNumberFormat="0" applyFill="0" applyBorder="0" applyAlignment="0" applyProtection="0"/>
  </cellStyleXfs>
  <cellXfs count="193">
    <xf numFmtId="0" fontId="0" fillId="0" borderId="0" xfId="0"/>
    <xf numFmtId="0" fontId="7" fillId="0" borderId="0" xfId="0" applyFont="1"/>
    <xf numFmtId="0" fontId="10" fillId="0" borderId="0" xfId="10" applyFont="1"/>
    <xf numFmtId="0" fontId="11" fillId="0" borderId="1" xfId="0" applyFont="1" applyBorder="1" applyAlignment="1">
      <alignment horizontal="center" vertical="center"/>
    </xf>
    <xf numFmtId="14" fontId="11" fillId="0" borderId="1" xfId="0" applyNumberFormat="1" applyFont="1" applyBorder="1" applyAlignment="1">
      <alignment horizontal="center" vertical="center"/>
    </xf>
    <xf numFmtId="0" fontId="7" fillId="0" borderId="1" xfId="0" applyFont="1" applyBorder="1" applyAlignment="1">
      <alignment horizontal="justify" vertical="center"/>
    </xf>
    <xf numFmtId="165" fontId="7" fillId="0" borderId="1" xfId="1" applyNumberFormat="1" applyFont="1" applyBorder="1" applyAlignment="1">
      <alignment horizontal="center"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41" fontId="7" fillId="0" borderId="3" xfId="1" applyFont="1" applyBorder="1" applyAlignment="1">
      <alignment horizontal="center" vertical="center"/>
    </xf>
    <xf numFmtId="41" fontId="7" fillId="0" borderId="4" xfId="1" applyFont="1" applyBorder="1" applyAlignment="1">
      <alignment horizontal="center" vertical="center"/>
    </xf>
    <xf numFmtId="0" fontId="7" fillId="0" borderId="3" xfId="0" applyFont="1" applyBorder="1"/>
    <xf numFmtId="0" fontId="11" fillId="0" borderId="0" xfId="0" applyFont="1"/>
    <xf numFmtId="41" fontId="11" fillId="0" borderId="1" xfId="1" applyFont="1" applyBorder="1" applyAlignment="1">
      <alignment horizontal="center" vertical="center"/>
    </xf>
    <xf numFmtId="41" fontId="7" fillId="0" borderId="1" xfId="1" applyFont="1" applyBorder="1"/>
    <xf numFmtId="41" fontId="7" fillId="0" borderId="0" xfId="1" applyFont="1"/>
    <xf numFmtId="41" fontId="7" fillId="0" borderId="0" xfId="0" applyNumberFormat="1" applyFont="1"/>
    <xf numFmtId="0" fontId="11" fillId="0" borderId="0" xfId="0" applyFont="1" applyAlignment="1">
      <alignment wrapText="1"/>
    </xf>
    <xf numFmtId="0" fontId="7" fillId="0" borderId="2" xfId="0" applyFont="1" applyBorder="1"/>
    <xf numFmtId="41" fontId="7" fillId="0" borderId="2" xfId="1" applyFont="1" applyBorder="1"/>
    <xf numFmtId="41" fontId="7" fillId="0" borderId="3" xfId="1" applyFont="1" applyBorder="1"/>
    <xf numFmtId="0" fontId="7" fillId="0" borderId="4" xfId="0" applyFont="1" applyBorder="1"/>
    <xf numFmtId="41" fontId="7" fillId="0" borderId="4" xfId="1" applyFont="1" applyBorder="1"/>
    <xf numFmtId="0" fontId="11" fillId="0" borderId="1" xfId="0" applyFont="1" applyBorder="1"/>
    <xf numFmtId="0" fontId="7" fillId="0" borderId="0" xfId="0" applyFont="1" applyAlignment="1"/>
    <xf numFmtId="0" fontId="7" fillId="0" borderId="0" xfId="0" applyFont="1" applyAlignment="1">
      <alignment wrapText="1"/>
    </xf>
    <xf numFmtId="41" fontId="7" fillId="0" borderId="2" xfId="1" applyFont="1" applyBorder="1" applyAlignment="1">
      <alignment horizontal="center" vertical="center"/>
    </xf>
    <xf numFmtId="0" fontId="7" fillId="0" borderId="0" xfId="0" applyFont="1" applyAlignment="1">
      <alignment horizontal="left" wrapText="1"/>
    </xf>
    <xf numFmtId="164" fontId="7" fillId="0" borderId="2" xfId="1" applyNumberFormat="1" applyFont="1" applyBorder="1" applyAlignment="1">
      <alignment horizontal="center" vertical="center"/>
    </xf>
    <xf numFmtId="164" fontId="7" fillId="0" borderId="3" xfId="1" applyNumberFormat="1" applyFont="1" applyBorder="1" applyAlignment="1">
      <alignment horizontal="center" vertical="center"/>
    </xf>
    <xf numFmtId="164" fontId="7" fillId="0" borderId="4" xfId="1" applyNumberFormat="1" applyFont="1" applyBorder="1" applyAlignment="1">
      <alignment horizontal="center" vertical="center"/>
    </xf>
    <xf numFmtId="0" fontId="7" fillId="0" borderId="1" xfId="0" applyFont="1" applyBorder="1"/>
    <xf numFmtId="165" fontId="7" fillId="0" borderId="0" xfId="1" applyNumberFormat="1" applyFont="1"/>
    <xf numFmtId="43" fontId="7" fillId="0" borderId="0" xfId="0" applyNumberFormat="1" applyFont="1"/>
    <xf numFmtId="0" fontId="18" fillId="0" borderId="8" xfId="0" applyFont="1" applyBorder="1"/>
    <xf numFmtId="0" fontId="7" fillId="0" borderId="8" xfId="0" applyFont="1" applyBorder="1"/>
    <xf numFmtId="0" fontId="11" fillId="0" borderId="8" xfId="0" applyFont="1" applyBorder="1"/>
    <xf numFmtId="0" fontId="11" fillId="0" borderId="1" xfId="0" applyFont="1" applyBorder="1" applyAlignment="1">
      <alignment horizontal="left" vertical="center" wrapText="1"/>
    </xf>
    <xf numFmtId="0" fontId="11" fillId="0" borderId="0" xfId="0" applyFont="1" applyAlignment="1">
      <alignment horizontal="left" vertical="center" wrapText="1"/>
    </xf>
    <xf numFmtId="0" fontId="11" fillId="0" borderId="1" xfId="0" applyFont="1" applyBorder="1" applyAlignment="1">
      <alignment horizontal="left" wrapText="1"/>
    </xf>
    <xf numFmtId="0" fontId="11" fillId="0" borderId="0" xfId="0" applyFont="1" applyAlignment="1">
      <alignment horizontal="left" wrapText="1"/>
    </xf>
    <xf numFmtId="165" fontId="7" fillId="0" borderId="0" xfId="0" applyNumberFormat="1" applyFont="1"/>
    <xf numFmtId="0" fontId="11" fillId="0" borderId="1" xfId="0" applyFont="1" applyBorder="1" applyAlignment="1">
      <alignment horizontal="center"/>
    </xf>
    <xf numFmtId="0" fontId="11" fillId="0" borderId="2" xfId="0" applyFont="1" applyBorder="1"/>
    <xf numFmtId="0" fontId="11" fillId="0" borderId="4" xfId="0" applyFont="1" applyBorder="1"/>
    <xf numFmtId="14" fontId="11" fillId="0" borderId="1" xfId="0" applyNumberFormat="1" applyFont="1" applyBorder="1" applyAlignment="1">
      <alignment horizontal="center"/>
    </xf>
    <xf numFmtId="0" fontId="11" fillId="0" borderId="5" xfId="0" applyFont="1" applyBorder="1"/>
    <xf numFmtId="0" fontId="20" fillId="2" borderId="1" xfId="0" applyFont="1" applyFill="1" applyBorder="1" applyAlignment="1">
      <alignment horizontal="center" vertical="center"/>
    </xf>
    <xf numFmtId="14" fontId="20" fillId="2" borderId="1" xfId="0" applyNumberFormat="1" applyFont="1" applyFill="1" applyBorder="1" applyAlignment="1">
      <alignment horizontal="center" vertical="center"/>
    </xf>
    <xf numFmtId="0" fontId="21" fillId="2" borderId="3" xfId="0" applyFont="1" applyFill="1" applyBorder="1" applyAlignment="1">
      <alignment vertical="center"/>
    </xf>
    <xf numFmtId="41" fontId="21" fillId="2" borderId="8" xfId="1" applyFont="1" applyFill="1" applyBorder="1" applyAlignment="1">
      <alignment horizontal="center" vertical="center"/>
    </xf>
    <xf numFmtId="0" fontId="20" fillId="2" borderId="4" xfId="0" applyFont="1" applyFill="1" applyBorder="1" applyAlignment="1">
      <alignment vertical="center"/>
    </xf>
    <xf numFmtId="0" fontId="20" fillId="2" borderId="1" xfId="0" applyFont="1" applyFill="1" applyBorder="1" applyAlignment="1">
      <alignment vertical="center"/>
    </xf>
    <xf numFmtId="0" fontId="21" fillId="2" borderId="2" xfId="0" applyFont="1" applyFill="1" applyBorder="1" applyAlignment="1">
      <alignment vertical="center"/>
    </xf>
    <xf numFmtId="0" fontId="21" fillId="2" borderId="3" xfId="0" applyFont="1" applyFill="1" applyBorder="1" applyAlignment="1">
      <alignment horizontal="left" vertical="center"/>
    </xf>
    <xf numFmtId="164" fontId="20" fillId="2" borderId="1" xfId="1" applyNumberFormat="1" applyFont="1" applyFill="1" applyBorder="1" applyAlignment="1">
      <alignment horizontal="center" vertical="center"/>
    </xf>
    <xf numFmtId="164" fontId="7" fillId="0" borderId="0" xfId="1" applyNumberFormat="1" applyFont="1"/>
    <xf numFmtId="167" fontId="7" fillId="0" borderId="0" xfId="0" applyNumberFormat="1" applyFont="1"/>
    <xf numFmtId="41" fontId="11" fillId="0" borderId="1" xfId="1" applyFont="1" applyBorder="1"/>
    <xf numFmtId="41" fontId="11" fillId="0" borderId="2" xfId="1" applyFont="1" applyBorder="1"/>
    <xf numFmtId="41" fontId="11" fillId="0" borderId="3" xfId="1" applyFont="1" applyBorder="1"/>
    <xf numFmtId="41" fontId="11" fillId="0" borderId="1" xfId="1" applyFont="1" applyBorder="1" applyAlignment="1">
      <alignment horizontal="center" vertical="center" wrapText="1"/>
    </xf>
    <xf numFmtId="41" fontId="7" fillId="0" borderId="9" xfId="1" applyFont="1" applyBorder="1" applyAlignment="1">
      <alignment horizontal="center"/>
    </xf>
    <xf numFmtId="41" fontId="11" fillId="0" borderId="1" xfId="1" applyFont="1" applyBorder="1" applyAlignment="1">
      <alignment horizontal="center"/>
    </xf>
    <xf numFmtId="41" fontId="11" fillId="0" borderId="6" xfId="1" applyFont="1" applyBorder="1"/>
    <xf numFmtId="41" fontId="21" fillId="0" borderId="3" xfId="1" applyFont="1" applyBorder="1" applyAlignment="1">
      <alignment horizontal="center" vertical="center"/>
    </xf>
    <xf numFmtId="41" fontId="21" fillId="2" borderId="3" xfId="1" applyFont="1" applyFill="1" applyBorder="1" applyAlignment="1">
      <alignment horizontal="center" vertical="center"/>
    </xf>
    <xf numFmtId="41" fontId="21" fillId="2" borderId="4" xfId="1" applyFont="1" applyFill="1" applyBorder="1" applyAlignment="1">
      <alignment horizontal="center" vertical="center"/>
    </xf>
    <xf numFmtId="41" fontId="20" fillId="2" borderId="1" xfId="1" applyFont="1" applyFill="1" applyBorder="1" applyAlignment="1">
      <alignment horizontal="center" vertical="center"/>
    </xf>
    <xf numFmtId="41" fontId="21" fillId="2" borderId="2" xfId="1" applyFont="1" applyFill="1" applyBorder="1" applyAlignment="1">
      <alignment horizontal="center" vertical="center"/>
    </xf>
    <xf numFmtId="0" fontId="10" fillId="0" borderId="0" xfId="10" applyNumberFormat="1" applyFont="1" applyFill="1" applyBorder="1" applyAlignment="1"/>
    <xf numFmtId="0" fontId="10" fillId="0" borderId="0" xfId="10" applyFont="1" applyAlignment="1"/>
    <xf numFmtId="0" fontId="11" fillId="0" borderId="4" xfId="0" applyFont="1" applyBorder="1" applyAlignment="1">
      <alignment horizontal="center" vertical="center"/>
    </xf>
    <xf numFmtId="41" fontId="11" fillId="0" borderId="1" xfId="1" applyFont="1" applyFill="1" applyBorder="1"/>
    <xf numFmtId="41" fontId="7" fillId="0" borderId="2" xfId="1" applyFont="1" applyFill="1" applyBorder="1"/>
    <xf numFmtId="41" fontId="7" fillId="0" borderId="3" xfId="1" applyFont="1" applyFill="1" applyBorder="1"/>
    <xf numFmtId="41" fontId="11" fillId="0" borderId="4" xfId="1" applyFont="1" applyFill="1" applyBorder="1"/>
    <xf numFmtId="41" fontId="7" fillId="0" borderId="4" xfId="1" applyFont="1" applyFill="1" applyBorder="1"/>
    <xf numFmtId="0" fontId="11" fillId="0" borderId="2" xfId="0" applyFont="1" applyFill="1" applyBorder="1"/>
    <xf numFmtId="0" fontId="7" fillId="0" borderId="3" xfId="0" applyFont="1" applyBorder="1" applyAlignment="1"/>
    <xf numFmtId="41" fontId="7" fillId="0" borderId="2" xfId="1" applyFont="1" applyBorder="1" applyAlignment="1"/>
    <xf numFmtId="14" fontId="20" fillId="2" borderId="0" xfId="0" applyNumberFormat="1" applyFont="1" applyFill="1" applyBorder="1" applyAlignment="1">
      <alignment horizontal="center" vertical="center"/>
    </xf>
    <xf numFmtId="41" fontId="21" fillId="2" borderId="0" xfId="1" applyFont="1" applyFill="1" applyBorder="1" applyAlignment="1">
      <alignment horizontal="center" vertical="center"/>
    </xf>
    <xf numFmtId="0" fontId="7" fillId="0" borderId="0" xfId="0" applyFont="1" applyBorder="1"/>
    <xf numFmtId="41" fontId="21" fillId="0" borderId="3" xfId="1" applyFont="1" applyFill="1" applyBorder="1" applyAlignment="1">
      <alignment horizontal="center" vertical="center"/>
    </xf>
    <xf numFmtId="41" fontId="20" fillId="2" borderId="0" xfId="1" applyFont="1" applyFill="1" applyBorder="1" applyAlignment="1">
      <alignment horizontal="center" vertical="center"/>
    </xf>
    <xf numFmtId="164" fontId="20" fillId="2" borderId="0" xfId="1" applyNumberFormat="1" applyFont="1" applyFill="1" applyBorder="1" applyAlignment="1">
      <alignment horizontal="center" vertical="center"/>
    </xf>
    <xf numFmtId="164" fontId="20" fillId="0" borderId="1" xfId="1" applyNumberFormat="1" applyFont="1" applyFill="1" applyBorder="1" applyAlignment="1">
      <alignment horizontal="center" vertical="center"/>
    </xf>
    <xf numFmtId="3" fontId="22" fillId="0" borderId="0" xfId="0" applyNumberFormat="1" applyFont="1" applyFill="1" applyBorder="1" applyAlignment="1" applyProtection="1">
      <alignment vertical="top"/>
    </xf>
    <xf numFmtId="41" fontId="7" fillId="0" borderId="0" xfId="1" applyFont="1" applyBorder="1"/>
    <xf numFmtId="0" fontId="11" fillId="3" borderId="0" xfId="0" applyFont="1" applyFill="1"/>
    <xf numFmtId="49" fontId="7" fillId="0" borderId="0" xfId="0" applyNumberFormat="1" applyFont="1" applyAlignment="1">
      <alignment horizontal="center" vertical="center"/>
    </xf>
    <xf numFmtId="0" fontId="14" fillId="0" borderId="0" xfId="0" applyNumberFormat="1" applyFont="1" applyFill="1" applyBorder="1" applyAlignment="1" applyProtection="1">
      <alignment horizontal="left" vertical="top" wrapText="1"/>
    </xf>
    <xf numFmtId="0" fontId="24" fillId="0" borderId="0" xfId="0" applyNumberFormat="1" applyFont="1" applyFill="1" applyBorder="1" applyAlignment="1" applyProtection="1">
      <alignment vertical="top" wrapText="1"/>
    </xf>
    <xf numFmtId="0" fontId="7" fillId="0" borderId="0" xfId="0" applyNumberFormat="1" applyFont="1" applyFill="1" applyBorder="1" applyAlignment="1"/>
    <xf numFmtId="166" fontId="24" fillId="0" borderId="0" xfId="0" applyNumberFormat="1" applyFont="1" applyFill="1" applyBorder="1" applyAlignment="1" applyProtection="1">
      <alignment vertical="top" wrapText="1"/>
    </xf>
    <xf numFmtId="0" fontId="24" fillId="0" borderId="0" xfId="0" applyNumberFormat="1" applyFont="1" applyFill="1" applyBorder="1" applyAlignment="1" applyProtection="1">
      <alignment wrapText="1"/>
    </xf>
    <xf numFmtId="0" fontId="24" fillId="0" borderId="1" xfId="0" applyNumberFormat="1" applyFont="1" applyFill="1" applyBorder="1" applyAlignment="1" applyProtection="1">
      <alignment horizontal="center" vertical="center" wrapText="1"/>
    </xf>
    <xf numFmtId="0" fontId="16" fillId="0" borderId="10" xfId="0" applyFont="1" applyBorder="1" applyAlignment="1">
      <alignment horizontal="center" vertical="top"/>
    </xf>
    <xf numFmtId="0" fontId="16" fillId="0" borderId="11" xfId="0" applyFont="1" applyBorder="1" applyAlignment="1">
      <alignment vertical="top"/>
    </xf>
    <xf numFmtId="0" fontId="16" fillId="0" borderId="11" xfId="0" applyFont="1" applyBorder="1" applyAlignment="1">
      <alignment horizontal="center" vertical="top"/>
    </xf>
    <xf numFmtId="0" fontId="16" fillId="0" borderId="11" xfId="0" applyFont="1" applyBorder="1" applyAlignment="1">
      <alignment horizontal="left" vertical="top"/>
    </xf>
    <xf numFmtId="0" fontId="16" fillId="0" borderId="12" xfId="0" applyFont="1" applyBorder="1" applyAlignment="1">
      <alignment horizontal="left" vertical="top"/>
    </xf>
    <xf numFmtId="0" fontId="16" fillId="0" borderId="8" xfId="0" applyFont="1" applyBorder="1" applyAlignment="1">
      <alignment horizontal="center" vertical="top"/>
    </xf>
    <xf numFmtId="0" fontId="16" fillId="0" borderId="9" xfId="0" applyFont="1" applyBorder="1" applyAlignment="1">
      <alignment horizontal="left" vertical="top"/>
    </xf>
    <xf numFmtId="0" fontId="15" fillId="0" borderId="0" xfId="0" applyFont="1" applyAlignment="1">
      <alignment vertical="top"/>
    </xf>
    <xf numFmtId="0" fontId="15" fillId="0" borderId="9" xfId="0" applyFont="1" applyBorder="1" applyAlignment="1">
      <alignment horizontal="left" vertical="top"/>
    </xf>
    <xf numFmtId="0" fontId="16" fillId="0" borderId="10" xfId="0" applyFont="1" applyBorder="1" applyAlignment="1">
      <alignment horizontal="left" vertical="top"/>
    </xf>
    <xf numFmtId="0" fontId="15" fillId="0" borderId="11" xfId="0" applyFont="1" applyBorder="1" applyAlignment="1">
      <alignment vertical="top"/>
    </xf>
    <xf numFmtId="3" fontId="15" fillId="0" borderId="11" xfId="0" applyNumberFormat="1" applyFont="1" applyBorder="1" applyAlignment="1">
      <alignment horizontal="right" vertical="top"/>
    </xf>
    <xf numFmtId="0" fontId="16" fillId="0" borderId="8" xfId="0" applyFont="1" applyBorder="1" applyAlignment="1">
      <alignment horizontal="left" vertical="top"/>
    </xf>
    <xf numFmtId="0" fontId="16" fillId="0" borderId="13" xfId="0" applyFont="1" applyBorder="1" applyAlignment="1">
      <alignment horizontal="left" vertical="top"/>
    </xf>
    <xf numFmtId="0" fontId="16" fillId="0" borderId="14" xfId="0" applyFont="1" applyBorder="1" applyAlignment="1">
      <alignment horizontal="left" vertical="top"/>
    </xf>
    <xf numFmtId="0" fontId="17" fillId="0" borderId="14" xfId="0" applyFont="1" applyBorder="1" applyAlignment="1">
      <alignment vertical="top"/>
    </xf>
    <xf numFmtId="0" fontId="16" fillId="0" borderId="15" xfId="0" applyFont="1" applyBorder="1" applyAlignment="1">
      <alignment horizontal="left" vertical="top"/>
    </xf>
    <xf numFmtId="0" fontId="10" fillId="2" borderId="4" xfId="10" applyFont="1" applyFill="1" applyBorder="1" applyAlignment="1">
      <alignment vertical="center"/>
    </xf>
    <xf numFmtId="0" fontId="7" fillId="3" borderId="0" xfId="0" applyFont="1" applyFill="1"/>
    <xf numFmtId="41" fontId="25" fillId="0" borderId="0" xfId="1" applyFont="1" applyBorder="1"/>
    <xf numFmtId="0" fontId="7" fillId="0" borderId="0" xfId="0" applyFont="1" applyBorder="1" applyAlignment="1"/>
    <xf numFmtId="41" fontId="7" fillId="0" borderId="0" xfId="0" applyNumberFormat="1" applyFont="1" applyBorder="1" applyAlignment="1"/>
    <xf numFmtId="41" fontId="20" fillId="0" borderId="1" xfId="1" applyFont="1" applyFill="1" applyBorder="1" applyAlignment="1">
      <alignment horizontal="center" vertical="center"/>
    </xf>
    <xf numFmtId="41" fontId="7" fillId="0" borderId="0" xfId="0" applyNumberFormat="1" applyFont="1" applyAlignment="1"/>
    <xf numFmtId="164" fontId="7" fillId="0" borderId="0" xfId="1" applyNumberFormat="1" applyFont="1" applyBorder="1" applyAlignment="1">
      <alignment horizontal="right" vertical="center"/>
    </xf>
    <xf numFmtId="41" fontId="21" fillId="0" borderId="0" xfId="1" applyFont="1" applyBorder="1"/>
    <xf numFmtId="41" fontId="7" fillId="0" borderId="0" xfId="1" applyFont="1" applyBorder="1" applyAlignment="1">
      <alignment horizontal="center" vertical="center"/>
    </xf>
    <xf numFmtId="41" fontId="7" fillId="0" borderId="0" xfId="0" applyNumberFormat="1" applyFont="1" applyFill="1" applyBorder="1" applyAlignment="1"/>
    <xf numFmtId="0" fontId="16" fillId="0" borderId="0" xfId="0" applyFont="1" applyBorder="1" applyAlignment="1">
      <alignment vertical="top"/>
    </xf>
    <xf numFmtId="0" fontId="16" fillId="0" borderId="0" xfId="0" applyFont="1" applyBorder="1" applyAlignment="1">
      <alignment horizontal="center" vertical="top"/>
    </xf>
    <xf numFmtId="0" fontId="16" fillId="0" borderId="0" xfId="0" applyFont="1" applyBorder="1" applyAlignment="1">
      <alignment horizontal="left" vertical="top"/>
    </xf>
    <xf numFmtId="0" fontId="15" fillId="0" borderId="0" xfId="0" applyFont="1" applyBorder="1" applyAlignment="1">
      <alignment vertical="top"/>
    </xf>
    <xf numFmtId="3" fontId="15" fillId="0" borderId="0" xfId="0" applyNumberFormat="1" applyFont="1" applyBorder="1" applyAlignment="1">
      <alignment horizontal="right" vertical="top"/>
    </xf>
    <xf numFmtId="169" fontId="15" fillId="0" borderId="11" xfId="0" applyNumberFormat="1" applyFont="1" applyBorder="1" applyAlignment="1">
      <alignment vertical="top"/>
    </xf>
    <xf numFmtId="0" fontId="15" fillId="0" borderId="0" xfId="0" applyFont="1" applyBorder="1" applyAlignment="1">
      <alignment horizontal="right" vertical="top"/>
    </xf>
    <xf numFmtId="0" fontId="7" fillId="0" borderId="0" xfId="0" applyFont="1" applyAlignment="1">
      <alignment horizontal="left" wrapText="1"/>
    </xf>
    <xf numFmtId="14" fontId="16" fillId="0" borderId="11" xfId="0" applyNumberFormat="1" applyFont="1" applyBorder="1" applyAlignment="1">
      <alignment horizontal="center" vertical="top"/>
    </xf>
    <xf numFmtId="0" fontId="7" fillId="0" borderId="0" xfId="0" applyFont="1" applyAlignment="1">
      <alignment vertical="top" wrapText="1"/>
    </xf>
    <xf numFmtId="0" fontId="29" fillId="0" borderId="0" xfId="0" applyNumberFormat="1" applyFont="1" applyFill="1" applyBorder="1" applyAlignment="1" applyProtection="1">
      <alignment wrapText="1"/>
    </xf>
    <xf numFmtId="14" fontId="16" fillId="0" borderId="0" xfId="0" applyNumberFormat="1" applyFont="1" applyBorder="1" applyAlignment="1">
      <alignment vertical="top"/>
    </xf>
    <xf numFmtId="14" fontId="16" fillId="0" borderId="0" xfId="0" applyNumberFormat="1" applyFont="1" applyBorder="1" applyAlignment="1">
      <alignment horizontal="center" vertical="top"/>
    </xf>
    <xf numFmtId="14" fontId="16" fillId="0" borderId="11" xfId="0" applyNumberFormat="1" applyFont="1" applyBorder="1" applyAlignment="1">
      <alignment horizontal="center" vertical="center"/>
    </xf>
    <xf numFmtId="14" fontId="16" fillId="0" borderId="0" xfId="0" applyNumberFormat="1" applyFont="1" applyBorder="1" applyAlignment="1">
      <alignment horizontal="center" vertical="center"/>
    </xf>
    <xf numFmtId="41" fontId="16" fillId="0" borderId="11" xfId="1" applyFont="1" applyBorder="1" applyAlignment="1">
      <alignment horizontal="right" vertical="top"/>
    </xf>
    <xf numFmtId="41" fontId="16" fillId="0" borderId="11" xfId="1" applyFont="1" applyBorder="1" applyAlignment="1">
      <alignment vertical="top"/>
    </xf>
    <xf numFmtId="41" fontId="16" fillId="0" borderId="0" xfId="1" applyFont="1" applyBorder="1" applyAlignment="1">
      <alignment horizontal="right" vertical="top"/>
    </xf>
    <xf numFmtId="41" fontId="16" fillId="0" borderId="0" xfId="1" applyFont="1" applyBorder="1" applyAlignment="1">
      <alignment vertical="top"/>
    </xf>
    <xf numFmtId="10" fontId="7" fillId="0" borderId="0" xfId="4" applyNumberFormat="1" applyFont="1"/>
    <xf numFmtId="10" fontId="16" fillId="0" borderId="11" xfId="4" applyNumberFormat="1" applyFont="1" applyBorder="1" applyAlignment="1">
      <alignment horizontal="center" vertical="top"/>
    </xf>
    <xf numFmtId="10" fontId="16" fillId="0" borderId="0" xfId="4" applyNumberFormat="1" applyFont="1" applyBorder="1" applyAlignment="1">
      <alignment horizontal="left" vertical="top"/>
    </xf>
    <xf numFmtId="10" fontId="16" fillId="0" borderId="0" xfId="4" applyNumberFormat="1" applyFont="1" applyBorder="1" applyAlignment="1">
      <alignment horizontal="center" vertical="top"/>
    </xf>
    <xf numFmtId="10" fontId="16" fillId="0" borderId="11" xfId="4" applyNumberFormat="1" applyFont="1" applyBorder="1" applyAlignment="1">
      <alignment vertical="top"/>
    </xf>
    <xf numFmtId="10" fontId="16" fillId="0" borderId="0" xfId="4" applyNumberFormat="1" applyFont="1" applyBorder="1" applyAlignment="1">
      <alignment vertical="top"/>
    </xf>
    <xf numFmtId="9" fontId="7" fillId="0" borderId="0" xfId="4" applyFont="1" applyFill="1" applyBorder="1" applyAlignment="1"/>
    <xf numFmtId="41" fontId="7" fillId="0" borderId="0" xfId="1" applyFont="1" applyFill="1" applyBorder="1" applyAlignment="1"/>
    <xf numFmtId="3" fontId="17" fillId="0" borderId="14" xfId="0" applyNumberFormat="1" applyFont="1" applyBorder="1" applyAlignment="1">
      <alignment vertical="top"/>
    </xf>
    <xf numFmtId="9" fontId="15" fillId="0" borderId="14" xfId="4" applyFont="1" applyBorder="1" applyAlignment="1">
      <alignment vertical="top"/>
    </xf>
    <xf numFmtId="0" fontId="7" fillId="3" borderId="10" xfId="0" applyFont="1" applyFill="1" applyBorder="1" applyAlignment="1">
      <alignment horizontal="center" vertical="center" wrapText="1"/>
    </xf>
    <xf numFmtId="0" fontId="7" fillId="3" borderId="11" xfId="0" applyFont="1" applyFill="1" applyBorder="1" applyAlignment="1">
      <alignment horizontal="center" vertical="center"/>
    </xf>
    <xf numFmtId="0" fontId="7" fillId="3" borderId="12"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13" xfId="0" applyFont="1" applyFill="1" applyBorder="1" applyAlignment="1">
      <alignment horizontal="center" vertical="center"/>
    </xf>
    <xf numFmtId="0" fontId="7" fillId="3" borderId="14" xfId="0" applyFont="1" applyFill="1" applyBorder="1" applyAlignment="1">
      <alignment horizontal="center" vertical="center"/>
    </xf>
    <xf numFmtId="0" fontId="7" fillId="3" borderId="15" xfId="0" applyFont="1" applyFill="1" applyBorder="1" applyAlignment="1">
      <alignment horizontal="center" vertical="center"/>
    </xf>
    <xf numFmtId="0" fontId="11" fillId="3" borderId="0" xfId="0" applyFont="1" applyFill="1" applyAlignment="1">
      <alignment horizontal="center"/>
    </xf>
    <xf numFmtId="0" fontId="19" fillId="0" borderId="0" xfId="0" applyFont="1" applyAlignment="1">
      <alignment horizontal="left"/>
    </xf>
    <xf numFmtId="0" fontId="7" fillId="0" borderId="0" xfId="0" applyFont="1" applyBorder="1" applyAlignment="1">
      <alignment horizontal="center"/>
    </xf>
    <xf numFmtId="0" fontId="18" fillId="0" borderId="0" xfId="0" applyFont="1" applyAlignment="1">
      <alignment horizontal="center"/>
    </xf>
    <xf numFmtId="0" fontId="11" fillId="0" borderId="0" xfId="0" applyFont="1" applyAlignment="1">
      <alignment horizontal="center"/>
    </xf>
    <xf numFmtId="0" fontId="11" fillId="0" borderId="2" xfId="0" applyFont="1" applyBorder="1" applyAlignment="1">
      <alignment horizontal="left" wrapText="1"/>
    </xf>
    <xf numFmtId="0" fontId="11" fillId="0" borderId="4" xfId="0" applyFont="1" applyBorder="1" applyAlignment="1">
      <alignment horizontal="left" wrapText="1"/>
    </xf>
    <xf numFmtId="41" fontId="11" fillId="0" borderId="2" xfId="1" applyFont="1" applyFill="1" applyBorder="1" applyAlignment="1">
      <alignment horizontal="center"/>
    </xf>
    <xf numFmtId="41" fontId="11" fillId="0" borderId="4" xfId="1" applyFont="1" applyFill="1" applyBorder="1" applyAlignment="1">
      <alignment horizontal="center"/>
    </xf>
    <xf numFmtId="0" fontId="7" fillId="0" borderId="0" xfId="0" applyFont="1" applyAlignment="1">
      <alignment horizontal="left" wrapText="1"/>
    </xf>
    <xf numFmtId="0" fontId="11" fillId="0" borderId="10" xfId="0" applyFont="1" applyBorder="1" applyAlignment="1">
      <alignment horizontal="left"/>
    </xf>
    <xf numFmtId="0" fontId="11" fillId="0" borderId="6" xfId="0" applyFont="1" applyBorder="1" applyAlignment="1">
      <alignment horizontal="left"/>
    </xf>
    <xf numFmtId="0" fontId="11" fillId="0" borderId="7" xfId="0" applyFont="1" applyBorder="1" applyAlignment="1">
      <alignment horizontal="left"/>
    </xf>
    <xf numFmtId="0" fontId="11" fillId="0" borderId="0" xfId="0" applyFont="1" applyAlignment="1">
      <alignment horizontal="left" wrapText="1"/>
    </xf>
    <xf numFmtId="0" fontId="11" fillId="0" borderId="0" xfId="0" applyFont="1" applyAlignment="1">
      <alignment horizontal="left"/>
    </xf>
    <xf numFmtId="0" fontId="7" fillId="0" borderId="0" xfId="0" applyFont="1" applyAlignment="1">
      <alignment horizontal="center" wrapText="1"/>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7" fillId="0" borderId="0" xfId="0" applyFont="1" applyAlignment="1">
      <alignment horizontal="left" vertical="top" wrapText="1"/>
    </xf>
    <xf numFmtId="0" fontId="7" fillId="0" borderId="10" xfId="0" applyFont="1" applyBorder="1" applyAlignment="1">
      <alignment horizontal="left" vertical="center"/>
    </xf>
    <xf numFmtId="0" fontId="7" fillId="0" borderId="12" xfId="0" applyFont="1" applyBorder="1" applyAlignment="1">
      <alignment horizontal="left" vertical="center"/>
    </xf>
    <xf numFmtId="0" fontId="7" fillId="0" borderId="13" xfId="0" applyFont="1" applyBorder="1" applyAlignment="1">
      <alignment horizontal="left" vertical="center"/>
    </xf>
    <xf numFmtId="0" fontId="7" fillId="0" borderId="15" xfId="0" applyFont="1" applyBorder="1" applyAlignment="1">
      <alignment horizontal="left" vertical="center"/>
    </xf>
    <xf numFmtId="0" fontId="11" fillId="0" borderId="0" xfId="0" applyFont="1" applyAlignment="1">
      <alignment horizontal="left" vertical="center" wrapText="1"/>
    </xf>
    <xf numFmtId="0" fontId="7" fillId="0" borderId="0" xfId="0" applyFont="1" applyAlignment="1">
      <alignment horizontal="left" vertical="center" wrapText="1"/>
    </xf>
    <xf numFmtId="0" fontId="18" fillId="0" borderId="0" xfId="0" applyFont="1" applyAlignment="1">
      <alignment horizontal="center" wrapText="1"/>
    </xf>
    <xf numFmtId="0" fontId="13" fillId="0" borderId="14" xfId="0" applyNumberFormat="1" applyFont="1" applyFill="1" applyBorder="1" applyAlignment="1" applyProtection="1">
      <alignment horizontal="center" vertical="top" wrapText="1"/>
    </xf>
    <xf numFmtId="0" fontId="13" fillId="0" borderId="1" xfId="0" applyNumberFormat="1" applyFont="1" applyFill="1" applyBorder="1" applyAlignment="1" applyProtection="1">
      <alignment horizontal="center" vertical="center"/>
    </xf>
    <xf numFmtId="14" fontId="13" fillId="0" borderId="1" xfId="0" applyNumberFormat="1" applyFont="1" applyFill="1" applyBorder="1" applyAlignment="1" applyProtection="1">
      <alignment horizontal="center" vertical="center"/>
    </xf>
  </cellXfs>
  <cellStyles count="11">
    <cellStyle name="Hipervínculo" xfId="10" builtinId="8"/>
    <cellStyle name="Millares [0]" xfId="1" builtinId="6"/>
    <cellStyle name="Millares [0] 2" xfId="3" xr:uid="{CA1E6C81-B413-441C-A440-8F99D266C71F}"/>
    <cellStyle name="Millares 2" xfId="8" xr:uid="{C7B6F4A7-0D07-4EBA-9738-8E1BDD7BAD6E}"/>
    <cellStyle name="Normal" xfId="0" builtinId="0"/>
    <cellStyle name="Normal 10" xfId="9" xr:uid="{FCE95D7B-5E7A-4FBC-9DA3-FA7A6391054A}"/>
    <cellStyle name="Normal 11" xfId="5" xr:uid="{6DEE41A6-C6CF-4935-8FD5-9AB6E42DDEBF}"/>
    <cellStyle name="Normal 2" xfId="2" xr:uid="{90BE483F-5CEF-4F2F-9D04-D05D94E5D190}"/>
    <cellStyle name="Normal 3" xfId="6" xr:uid="{AF09A1A4-806C-4584-9E84-33D92D8761AE}"/>
    <cellStyle name="Porcentaje" xfId="4" builtinId="5"/>
    <cellStyle name="Porcentaje 2" xfId="7" xr:uid="{62D33D5D-FE28-4C50-BE35-AAEFD4A4F6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68FEE-0EC3-44A8-B0C3-9B88118B4F8C}">
  <dimension ref="B2:F24"/>
  <sheetViews>
    <sheetView showGridLines="0" topLeftCell="A2" workbookViewId="0">
      <selection activeCell="B2" sqref="B2:F24"/>
    </sheetView>
  </sheetViews>
  <sheetFormatPr baseColWidth="10" defaultRowHeight="15" x14ac:dyDescent="0.25"/>
  <cols>
    <col min="1" max="1" width="3.5703125" style="1" customWidth="1"/>
    <col min="2" max="2" width="34.28515625" style="1" customWidth="1"/>
    <col min="3" max="6" width="19.28515625" style="1" customWidth="1"/>
    <col min="7" max="7" width="3.5703125" style="1" customWidth="1"/>
    <col min="8" max="16384" width="11.42578125" style="1"/>
  </cols>
  <sheetData>
    <row r="2" spans="2:6" x14ac:dyDescent="0.25">
      <c r="B2" s="155" t="s">
        <v>147</v>
      </c>
      <c r="C2" s="156"/>
      <c r="D2" s="156"/>
      <c r="E2" s="156"/>
      <c r="F2" s="157"/>
    </row>
    <row r="3" spans="2:6" x14ac:dyDescent="0.25">
      <c r="B3" s="158"/>
      <c r="C3" s="159"/>
      <c r="D3" s="159"/>
      <c r="E3" s="159"/>
      <c r="F3" s="160"/>
    </row>
    <row r="4" spans="2:6" x14ac:dyDescent="0.25">
      <c r="B4" s="158"/>
      <c r="C4" s="159"/>
      <c r="D4" s="159"/>
      <c r="E4" s="159"/>
      <c r="F4" s="160"/>
    </row>
    <row r="5" spans="2:6" x14ac:dyDescent="0.25">
      <c r="B5" s="158"/>
      <c r="C5" s="159"/>
      <c r="D5" s="159"/>
      <c r="E5" s="159"/>
      <c r="F5" s="160"/>
    </row>
    <row r="6" spans="2:6" x14ac:dyDescent="0.25">
      <c r="B6" s="158"/>
      <c r="C6" s="159"/>
      <c r="D6" s="159"/>
      <c r="E6" s="159"/>
      <c r="F6" s="160"/>
    </row>
    <row r="7" spans="2:6" x14ac:dyDescent="0.25">
      <c r="B7" s="158"/>
      <c r="C7" s="159"/>
      <c r="D7" s="159"/>
      <c r="E7" s="159"/>
      <c r="F7" s="160"/>
    </row>
    <row r="8" spans="2:6" x14ac:dyDescent="0.25">
      <c r="B8" s="158"/>
      <c r="C8" s="159"/>
      <c r="D8" s="159"/>
      <c r="E8" s="159"/>
      <c r="F8" s="160"/>
    </row>
    <row r="9" spans="2:6" x14ac:dyDescent="0.25">
      <c r="B9" s="158"/>
      <c r="C9" s="159"/>
      <c r="D9" s="159"/>
      <c r="E9" s="159"/>
      <c r="F9" s="160"/>
    </row>
    <row r="10" spans="2:6" x14ac:dyDescent="0.25">
      <c r="B10" s="158"/>
      <c r="C10" s="159"/>
      <c r="D10" s="159"/>
      <c r="E10" s="159"/>
      <c r="F10" s="160"/>
    </row>
    <row r="11" spans="2:6" x14ac:dyDescent="0.25">
      <c r="B11" s="158"/>
      <c r="C11" s="159"/>
      <c r="D11" s="159"/>
      <c r="E11" s="159"/>
      <c r="F11" s="160"/>
    </row>
    <row r="12" spans="2:6" x14ac:dyDescent="0.25">
      <c r="B12" s="158"/>
      <c r="C12" s="159"/>
      <c r="D12" s="159"/>
      <c r="E12" s="159"/>
      <c r="F12" s="160"/>
    </row>
    <row r="13" spans="2:6" x14ac:dyDescent="0.25">
      <c r="B13" s="158"/>
      <c r="C13" s="159"/>
      <c r="D13" s="159"/>
      <c r="E13" s="159"/>
      <c r="F13" s="160"/>
    </row>
    <row r="14" spans="2:6" x14ac:dyDescent="0.25">
      <c r="B14" s="158"/>
      <c r="C14" s="159"/>
      <c r="D14" s="159"/>
      <c r="E14" s="159"/>
      <c r="F14" s="160"/>
    </row>
    <row r="15" spans="2:6" x14ac:dyDescent="0.25">
      <c r="B15" s="158"/>
      <c r="C15" s="159"/>
      <c r="D15" s="159"/>
      <c r="E15" s="159"/>
      <c r="F15" s="160"/>
    </row>
    <row r="16" spans="2:6" x14ac:dyDescent="0.25">
      <c r="B16" s="158"/>
      <c r="C16" s="159"/>
      <c r="D16" s="159"/>
      <c r="E16" s="159"/>
      <c r="F16" s="160"/>
    </row>
    <row r="17" spans="2:6" x14ac:dyDescent="0.25">
      <c r="B17" s="158"/>
      <c r="C17" s="159"/>
      <c r="D17" s="159"/>
      <c r="E17" s="159"/>
      <c r="F17" s="160"/>
    </row>
    <row r="18" spans="2:6" x14ac:dyDescent="0.25">
      <c r="B18" s="158"/>
      <c r="C18" s="159"/>
      <c r="D18" s="159"/>
      <c r="E18" s="159"/>
      <c r="F18" s="160"/>
    </row>
    <row r="19" spans="2:6" x14ac:dyDescent="0.25">
      <c r="B19" s="158"/>
      <c r="C19" s="159"/>
      <c r="D19" s="159"/>
      <c r="E19" s="159"/>
      <c r="F19" s="160"/>
    </row>
    <row r="20" spans="2:6" x14ac:dyDescent="0.25">
      <c r="B20" s="158"/>
      <c r="C20" s="159"/>
      <c r="D20" s="159"/>
      <c r="E20" s="159"/>
      <c r="F20" s="160"/>
    </row>
    <row r="21" spans="2:6" x14ac:dyDescent="0.25">
      <c r="B21" s="158"/>
      <c r="C21" s="159"/>
      <c r="D21" s="159"/>
      <c r="E21" s="159"/>
      <c r="F21" s="160"/>
    </row>
    <row r="22" spans="2:6" x14ac:dyDescent="0.25">
      <c r="B22" s="158"/>
      <c r="C22" s="159"/>
      <c r="D22" s="159"/>
      <c r="E22" s="159"/>
      <c r="F22" s="160"/>
    </row>
    <row r="23" spans="2:6" x14ac:dyDescent="0.25">
      <c r="B23" s="158"/>
      <c r="C23" s="159"/>
      <c r="D23" s="159"/>
      <c r="E23" s="159"/>
      <c r="F23" s="160"/>
    </row>
    <row r="24" spans="2:6" x14ac:dyDescent="0.25">
      <c r="B24" s="161"/>
      <c r="C24" s="162"/>
      <c r="D24" s="162"/>
      <c r="E24" s="162"/>
      <c r="F24" s="163"/>
    </row>
  </sheetData>
  <mergeCells count="1">
    <mergeCell ref="B2:F2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4524A-59C7-456E-A84D-2578965AD61A}">
  <dimension ref="B2:C10"/>
  <sheetViews>
    <sheetView workbookViewId="0">
      <pane ySplit="2" topLeftCell="A3" activePane="bottomLeft" state="frozen"/>
      <selection activeCell="H13" sqref="H13"/>
      <selection pane="bottomLeft" activeCell="B3" sqref="B3"/>
    </sheetView>
  </sheetViews>
  <sheetFormatPr baseColWidth="10" defaultRowHeight="15" x14ac:dyDescent="0.25"/>
  <cols>
    <col min="1" max="1" width="3.5703125" style="1" customWidth="1"/>
    <col min="2" max="2" width="82.85546875" style="1" bestFit="1" customWidth="1"/>
    <col min="3" max="3" width="11.42578125" style="1"/>
    <col min="4" max="4" width="3.5703125" style="1" customWidth="1"/>
    <col min="5" max="16384" width="11.42578125" style="1"/>
  </cols>
  <sheetData>
    <row r="2" spans="2:3" x14ac:dyDescent="0.25">
      <c r="B2" s="164" t="s">
        <v>118</v>
      </c>
      <c r="C2" s="164"/>
    </row>
    <row r="3" spans="2:3" x14ac:dyDescent="0.25">
      <c r="B3" s="90" t="s">
        <v>146</v>
      </c>
      <c r="C3" s="116"/>
    </row>
    <row r="4" spans="2:3" x14ac:dyDescent="0.25">
      <c r="B4" s="2" t="s">
        <v>87</v>
      </c>
      <c r="C4" s="91" t="s">
        <v>112</v>
      </c>
    </row>
    <row r="5" spans="2:3" x14ac:dyDescent="0.25">
      <c r="B5" s="2" t="s">
        <v>111</v>
      </c>
      <c r="C5" s="91" t="s">
        <v>113</v>
      </c>
    </row>
    <row r="6" spans="2:3" x14ac:dyDescent="0.25">
      <c r="B6" s="2" t="s">
        <v>89</v>
      </c>
      <c r="C6" s="91" t="s">
        <v>114</v>
      </c>
    </row>
    <row r="7" spans="2:3" x14ac:dyDescent="0.25">
      <c r="B7" s="2" t="s">
        <v>90</v>
      </c>
      <c r="C7" s="91" t="s">
        <v>115</v>
      </c>
    </row>
    <row r="8" spans="2:3" x14ac:dyDescent="0.25">
      <c r="B8" s="2" t="s">
        <v>92</v>
      </c>
      <c r="C8" s="91" t="s">
        <v>116</v>
      </c>
    </row>
    <row r="9" spans="2:3" x14ac:dyDescent="0.25">
      <c r="B9" s="2" t="s">
        <v>140</v>
      </c>
      <c r="C9" s="91" t="s">
        <v>117</v>
      </c>
    </row>
    <row r="10" spans="2:3" x14ac:dyDescent="0.25">
      <c r="B10" s="2" t="s">
        <v>141</v>
      </c>
      <c r="C10" s="91" t="s">
        <v>135</v>
      </c>
    </row>
  </sheetData>
  <mergeCells count="1">
    <mergeCell ref="B2:C2"/>
  </mergeCells>
  <hyperlinks>
    <hyperlink ref="B4" location="'01'!A1" display="ESTADO DEL ACTIVO NETO" xr:uid="{CF88B28D-C381-4A5D-8EC5-1F95538A3DA3}"/>
    <hyperlink ref="B5" location="'02'!A1" display="ESTADO DE INGRESO Y EGRESOS" xr:uid="{4B102E1D-9931-441E-B2C9-B9F45E96AE81}"/>
    <hyperlink ref="B6" location="'03'!A1" display="ESTADO DE VARIACIÓN DEL ACTIVO NETO" xr:uid="{B6F67CE1-9CB2-4EE8-8D3B-8FD1742C5A36}"/>
    <hyperlink ref="B7" location="'04'!A1" display="ESTADO DE FLUJO DE EFECTIVO" xr:uid="{06FD548C-C671-4929-BCFF-A36F9BA7029A}"/>
    <hyperlink ref="B8" location="'05'!A1" display="NOTAS A LOS ESTADOS FINANCIEROS" xr:uid="{50452724-DA03-41EA-83C7-A82310E41BD4}"/>
    <hyperlink ref="B9" location="'06'!A1" display="COMPOSICIÓN DE LAS INVERSIONES DEL FONDO" xr:uid="{822322F6-7558-4577-B32C-052870AAFF20}"/>
    <hyperlink ref="B10" location="'07'!A1" display="COMPOSICIÓN DE LAS INVERSIONES OP REPO" xr:uid="{B7651F70-DE12-4945-A8D1-6B3459D4DB93}"/>
  </hyperlinks>
  <pageMargins left="0.7" right="0.7" top="0.75" bottom="0.75" header="0.3" footer="0.3"/>
  <pageSetup orientation="portrait" r:id="rId1"/>
  <ignoredErrors>
    <ignoredError sqref="C4:C10"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1:F27"/>
  <sheetViews>
    <sheetView showGridLines="0" workbookViewId="0">
      <selection activeCell="C20" sqref="C20"/>
    </sheetView>
  </sheetViews>
  <sheetFormatPr baseColWidth="10" defaultColWidth="9.140625" defaultRowHeight="15" x14ac:dyDescent="0.25"/>
  <cols>
    <col min="1" max="1" width="3.5703125" style="1" customWidth="1"/>
    <col min="2" max="2" width="52.7109375" style="1" customWidth="1"/>
    <col min="3" max="3" width="21.28515625" style="1" customWidth="1"/>
    <col min="4" max="4" width="3.5703125" style="1" customWidth="1"/>
    <col min="5" max="5" width="12.7109375" style="1" bestFit="1" customWidth="1"/>
    <col min="6" max="6" width="7" style="32" customWidth="1"/>
    <col min="7" max="16384" width="9.140625" style="1"/>
  </cols>
  <sheetData>
    <row r="1" spans="1:5" x14ac:dyDescent="0.25">
      <c r="A1" s="2" t="s">
        <v>139</v>
      </c>
    </row>
    <row r="2" spans="1:5" x14ac:dyDescent="0.25">
      <c r="B2" s="164" t="s">
        <v>146</v>
      </c>
      <c r="C2" s="164"/>
    </row>
    <row r="3" spans="1:5" x14ac:dyDescent="0.25">
      <c r="B3" s="167" t="s">
        <v>87</v>
      </c>
      <c r="C3" s="167"/>
    </row>
    <row r="4" spans="1:5" x14ac:dyDescent="0.25">
      <c r="B4" s="168" t="s">
        <v>148</v>
      </c>
      <c r="C4" s="168"/>
    </row>
    <row r="5" spans="1:5" x14ac:dyDescent="0.25">
      <c r="B5" s="168" t="s">
        <v>91</v>
      </c>
      <c r="C5" s="168"/>
    </row>
    <row r="7" spans="1:5" x14ac:dyDescent="0.25">
      <c r="B7" s="47" t="s">
        <v>0</v>
      </c>
      <c r="C7" s="48">
        <v>44651</v>
      </c>
      <c r="D7" s="81"/>
    </row>
    <row r="8" spans="1:5" x14ac:dyDescent="0.25">
      <c r="B8" s="49" t="s">
        <v>124</v>
      </c>
      <c r="C8" s="65">
        <v>11612597</v>
      </c>
      <c r="D8" s="82"/>
      <c r="E8" s="83"/>
    </row>
    <row r="9" spans="1:5" x14ac:dyDescent="0.25">
      <c r="B9" s="49" t="s">
        <v>1</v>
      </c>
      <c r="C9" s="66">
        <v>0</v>
      </c>
      <c r="D9" s="82"/>
      <c r="E9" s="83"/>
    </row>
    <row r="10" spans="1:5" x14ac:dyDescent="0.25">
      <c r="B10" s="49" t="s">
        <v>82</v>
      </c>
      <c r="C10" s="84">
        <v>3386</v>
      </c>
      <c r="D10" s="50"/>
      <c r="E10" s="166"/>
    </row>
    <row r="11" spans="1:5" x14ac:dyDescent="0.25">
      <c r="B11" s="115" t="s">
        <v>134</v>
      </c>
      <c r="C11" s="67">
        <v>10145616</v>
      </c>
      <c r="D11" s="50"/>
      <c r="E11" s="166"/>
    </row>
    <row r="12" spans="1:5" x14ac:dyDescent="0.25">
      <c r="B12" s="51" t="s">
        <v>2</v>
      </c>
      <c r="C12" s="68">
        <f>SUM(C8:C11)</f>
        <v>21761599</v>
      </c>
      <c r="D12" s="85"/>
      <c r="E12" s="83"/>
    </row>
    <row r="13" spans="1:5" x14ac:dyDescent="0.25">
      <c r="B13" s="52" t="s">
        <v>3</v>
      </c>
      <c r="C13" s="68"/>
      <c r="D13" s="85"/>
    </row>
    <row r="14" spans="1:5" x14ac:dyDescent="0.25">
      <c r="B14" s="53" t="s">
        <v>4</v>
      </c>
      <c r="C14" s="69">
        <v>10400000</v>
      </c>
      <c r="D14" s="82"/>
    </row>
    <row r="15" spans="1:5" x14ac:dyDescent="0.25">
      <c r="B15" s="54" t="s">
        <v>125</v>
      </c>
      <c r="C15" s="66">
        <v>18420</v>
      </c>
      <c r="D15" s="82"/>
    </row>
    <row r="16" spans="1:5" x14ac:dyDescent="0.25">
      <c r="B16" s="49" t="s">
        <v>5</v>
      </c>
      <c r="C16" s="66">
        <v>0</v>
      </c>
      <c r="D16" s="82"/>
    </row>
    <row r="17" spans="2:5" x14ac:dyDescent="0.25">
      <c r="B17" s="52" t="s">
        <v>85</v>
      </c>
      <c r="C17" s="68">
        <f>+SUM(C14:C16)</f>
        <v>10418420</v>
      </c>
      <c r="D17" s="85"/>
    </row>
    <row r="18" spans="2:5" x14ac:dyDescent="0.25">
      <c r="B18" s="52" t="s">
        <v>6</v>
      </c>
      <c r="C18" s="120">
        <f>+C12-C17</f>
        <v>11343179</v>
      </c>
      <c r="D18" s="86"/>
      <c r="E18" s="16"/>
    </row>
    <row r="19" spans="2:5" x14ac:dyDescent="0.25">
      <c r="B19" s="52" t="s">
        <v>7</v>
      </c>
      <c r="C19" s="55">
        <v>112.85328480557845</v>
      </c>
      <c r="D19" s="86"/>
    </row>
    <row r="20" spans="2:5" x14ac:dyDescent="0.25">
      <c r="B20" s="52" t="s">
        <v>8</v>
      </c>
      <c r="C20" s="87">
        <v>100512.57275799999</v>
      </c>
    </row>
    <row r="22" spans="2:5" x14ac:dyDescent="0.25">
      <c r="B22" s="165" t="s">
        <v>136</v>
      </c>
      <c r="C22" s="165"/>
      <c r="D22" s="16"/>
    </row>
    <row r="23" spans="2:5" x14ac:dyDescent="0.25">
      <c r="B23" s="12"/>
      <c r="C23" s="88"/>
      <c r="D23" s="15"/>
    </row>
    <row r="24" spans="2:5" x14ac:dyDescent="0.25">
      <c r="C24" s="89"/>
      <c r="D24" s="41"/>
    </row>
    <row r="25" spans="2:5" x14ac:dyDescent="0.25">
      <c r="C25" s="89"/>
    </row>
    <row r="26" spans="2:5" x14ac:dyDescent="0.25">
      <c r="C26" s="56"/>
    </row>
    <row r="27" spans="2:5" x14ac:dyDescent="0.25">
      <c r="C27" s="57"/>
    </row>
  </sheetData>
  <mergeCells count="6">
    <mergeCell ref="B22:C22"/>
    <mergeCell ref="B2:C2"/>
    <mergeCell ref="E10:E11"/>
    <mergeCell ref="B3:C3"/>
    <mergeCell ref="B4:C4"/>
    <mergeCell ref="B5:C5"/>
  </mergeCells>
  <hyperlinks>
    <hyperlink ref="A1" location="INDICE!A1" display="INDICE!A1" xr:uid="{6B0E43CA-D2DB-4852-9D6C-9F9A602766EB}"/>
    <hyperlink ref="B11" location="'06'!A1" display="Inversiones " xr:uid="{B9FB7D52-3CFD-407E-993D-9DA8C6D9BAA8}"/>
  </hyperlinks>
  <pageMargins left="0.7" right="0.7" top="0.75" bottom="0.75" header="0.3" footer="0.3"/>
  <pageSetup orientation="portrait" r:id="rId1"/>
  <ignoredErrors>
    <ignoredError sqref="C12"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sheetPr>
  <dimension ref="A1:F23"/>
  <sheetViews>
    <sheetView showGridLines="0" workbookViewId="0">
      <selection activeCell="C22" sqref="C22"/>
    </sheetView>
  </sheetViews>
  <sheetFormatPr baseColWidth="10" defaultRowHeight="15" x14ac:dyDescent="0.25"/>
  <cols>
    <col min="1" max="1" width="3.5703125" style="1" customWidth="1"/>
    <col min="2" max="2" width="52.7109375" style="1" customWidth="1"/>
    <col min="3" max="3" width="18.7109375" style="1" customWidth="1"/>
    <col min="4" max="4" width="3.5703125" style="1" customWidth="1"/>
    <col min="5" max="5" width="12.42578125" style="1" bestFit="1" customWidth="1"/>
    <col min="6" max="16384" width="11.42578125" style="1"/>
  </cols>
  <sheetData>
    <row r="1" spans="1:6" x14ac:dyDescent="0.25">
      <c r="A1" s="2" t="s">
        <v>139</v>
      </c>
    </row>
    <row r="2" spans="1:6" x14ac:dyDescent="0.25">
      <c r="B2" s="164" t="str">
        <f>+'01'!B2</f>
        <v>FONDO MUTUO PARA TODOS RENTA FIJA EN GUARANÍES</v>
      </c>
      <c r="C2" s="164"/>
    </row>
    <row r="3" spans="1:6" x14ac:dyDescent="0.25">
      <c r="B3" s="167" t="s">
        <v>88</v>
      </c>
      <c r="C3" s="167"/>
    </row>
    <row r="4" spans="1:6" x14ac:dyDescent="0.25">
      <c r="B4" s="168" t="str">
        <f>+'01'!B4</f>
        <v>Correspondiente al 31/03/2022</v>
      </c>
      <c r="C4" s="168"/>
    </row>
    <row r="5" spans="1:6" x14ac:dyDescent="0.25">
      <c r="B5" s="168" t="s">
        <v>91</v>
      </c>
      <c r="C5" s="168"/>
    </row>
    <row r="7" spans="1:6" s="12" customFormat="1" x14ac:dyDescent="0.25">
      <c r="B7" s="42" t="s">
        <v>9</v>
      </c>
      <c r="C7" s="45">
        <f>+'01'!C7</f>
        <v>44651</v>
      </c>
    </row>
    <row r="8" spans="1:6" x14ac:dyDescent="0.25">
      <c r="B8" s="79" t="s">
        <v>121</v>
      </c>
      <c r="C8" s="80">
        <v>-28778</v>
      </c>
      <c r="E8" s="32"/>
      <c r="F8" s="33"/>
    </row>
    <row r="9" spans="1:6" x14ac:dyDescent="0.25">
      <c r="B9" s="11" t="s">
        <v>81</v>
      </c>
      <c r="C9" s="20">
        <v>90377</v>
      </c>
    </row>
    <row r="10" spans="1:6" x14ac:dyDescent="0.25">
      <c r="B10" s="11" t="s">
        <v>122</v>
      </c>
      <c r="C10" s="20">
        <v>0</v>
      </c>
    </row>
    <row r="11" spans="1:6" s="12" customFormat="1" x14ac:dyDescent="0.25">
      <c r="B11" s="23" t="s">
        <v>10</v>
      </c>
      <c r="C11" s="58">
        <f>SUM(C8:C10)</f>
        <v>61599</v>
      </c>
    </row>
    <row r="12" spans="1:6" s="12" customFormat="1" x14ac:dyDescent="0.25">
      <c r="B12" s="46" t="s">
        <v>11</v>
      </c>
      <c r="C12" s="64"/>
    </row>
    <row r="13" spans="1:6" x14ac:dyDescent="0.25">
      <c r="B13" s="18" t="s">
        <v>12</v>
      </c>
      <c r="C13" s="19">
        <v>18420</v>
      </c>
    </row>
    <row r="14" spans="1:6" x14ac:dyDescent="0.25">
      <c r="B14" s="11" t="s">
        <v>129</v>
      </c>
      <c r="C14" s="20"/>
    </row>
    <row r="15" spans="1:6" x14ac:dyDescent="0.25">
      <c r="B15" s="11" t="s">
        <v>14</v>
      </c>
      <c r="C15" s="20">
        <v>0</v>
      </c>
    </row>
    <row r="16" spans="1:6" x14ac:dyDescent="0.25">
      <c r="B16" s="11" t="s">
        <v>13</v>
      </c>
      <c r="C16" s="20">
        <v>0</v>
      </c>
    </row>
    <row r="17" spans="2:3" x14ac:dyDescent="0.25">
      <c r="B17" s="11" t="s">
        <v>123</v>
      </c>
      <c r="C17" s="20">
        <v>0</v>
      </c>
    </row>
    <row r="18" spans="2:3" s="12" customFormat="1" x14ac:dyDescent="0.25">
      <c r="B18" s="23" t="s">
        <v>15</v>
      </c>
      <c r="C18" s="58">
        <f>SUM(C13:C17)</f>
        <v>18420</v>
      </c>
    </row>
    <row r="19" spans="2:3" s="12" customFormat="1" x14ac:dyDescent="0.25">
      <c r="B19" s="23" t="s">
        <v>16</v>
      </c>
      <c r="C19" s="58">
        <f>+C11-C18</f>
        <v>43179</v>
      </c>
    </row>
    <row r="21" spans="2:3" x14ac:dyDescent="0.25">
      <c r="B21" s="165" t="s">
        <v>136</v>
      </c>
      <c r="C21" s="165"/>
    </row>
    <row r="22" spans="2:3" x14ac:dyDescent="0.25">
      <c r="C22" s="16"/>
    </row>
    <row r="23" spans="2:3" x14ac:dyDescent="0.25">
      <c r="C23" s="16"/>
    </row>
  </sheetData>
  <mergeCells count="5">
    <mergeCell ref="B3:C3"/>
    <mergeCell ref="B4:C4"/>
    <mergeCell ref="B5:C5"/>
    <mergeCell ref="B21:C21"/>
    <mergeCell ref="B2:C2"/>
  </mergeCells>
  <hyperlinks>
    <hyperlink ref="A1" location="INDICE!A1" display="INDICE!A1" xr:uid="{A23ED2F9-D8EB-426D-AF3D-BC6E2634EFB9}"/>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sheetPr>
  <dimension ref="A1:J17"/>
  <sheetViews>
    <sheetView showGridLines="0" workbookViewId="0">
      <selection activeCell="C15" sqref="C15"/>
    </sheetView>
  </sheetViews>
  <sheetFormatPr baseColWidth="10" defaultRowHeight="15" x14ac:dyDescent="0.25"/>
  <cols>
    <col min="1" max="1" width="3.5703125" style="1" customWidth="1"/>
    <col min="2" max="2" width="30.85546875" style="1" customWidth="1"/>
    <col min="3" max="4" width="20" style="1" customWidth="1"/>
    <col min="5" max="5" width="21.140625" style="1" bestFit="1" customWidth="1"/>
    <col min="6" max="6" width="3.5703125" style="1" customWidth="1"/>
    <col min="7" max="7" width="18.7109375" style="1" bestFit="1" customWidth="1"/>
    <col min="8" max="8" width="13.5703125" style="1" bestFit="1" customWidth="1"/>
    <col min="9" max="16384" width="11.42578125" style="1"/>
  </cols>
  <sheetData>
    <row r="1" spans="1:10" x14ac:dyDescent="0.25">
      <c r="A1" s="2" t="s">
        <v>139</v>
      </c>
    </row>
    <row r="2" spans="1:10" x14ac:dyDescent="0.25">
      <c r="B2" s="164" t="str">
        <f>+'02'!B2</f>
        <v>FONDO MUTUO PARA TODOS RENTA FIJA EN GUARANÍES</v>
      </c>
      <c r="C2" s="164"/>
      <c r="D2" s="164"/>
      <c r="E2" s="164"/>
    </row>
    <row r="3" spans="1:10" x14ac:dyDescent="0.25">
      <c r="B3" s="167" t="s">
        <v>89</v>
      </c>
      <c r="C3" s="167"/>
      <c r="D3" s="167"/>
      <c r="E3" s="167"/>
    </row>
    <row r="4" spans="1:10" x14ac:dyDescent="0.25">
      <c r="B4" s="168" t="str">
        <f>+'02'!B4</f>
        <v>Correspondiente al 31/03/2022</v>
      </c>
      <c r="C4" s="168"/>
      <c r="D4" s="168"/>
      <c r="E4" s="168"/>
    </row>
    <row r="5" spans="1:10" x14ac:dyDescent="0.25">
      <c r="B5" s="168" t="s">
        <v>91</v>
      </c>
      <c r="C5" s="168"/>
      <c r="D5" s="168"/>
      <c r="E5" s="168"/>
    </row>
    <row r="7" spans="1:10" x14ac:dyDescent="0.25">
      <c r="B7" s="42" t="s">
        <v>17</v>
      </c>
      <c r="C7" s="42" t="s">
        <v>18</v>
      </c>
      <c r="D7" s="42" t="s">
        <v>19</v>
      </c>
      <c r="E7" s="42" t="s">
        <v>142</v>
      </c>
    </row>
    <row r="8" spans="1:10" x14ac:dyDescent="0.25">
      <c r="B8" s="23" t="s">
        <v>20</v>
      </c>
      <c r="C8" s="73">
        <v>0</v>
      </c>
      <c r="D8" s="73">
        <v>0</v>
      </c>
      <c r="E8" s="73">
        <f>+C8+D8</f>
        <v>0</v>
      </c>
      <c r="G8" s="32"/>
      <c r="H8" s="32"/>
      <c r="I8" s="32"/>
      <c r="J8" s="33"/>
    </row>
    <row r="9" spans="1:10" x14ac:dyDescent="0.25">
      <c r="B9" s="43" t="s">
        <v>21</v>
      </c>
      <c r="C9" s="74"/>
      <c r="D9" s="74"/>
      <c r="E9" s="74"/>
    </row>
    <row r="10" spans="1:10" x14ac:dyDescent="0.25">
      <c r="B10" s="11" t="s">
        <v>22</v>
      </c>
      <c r="C10" s="75">
        <v>11300000</v>
      </c>
      <c r="D10" s="75"/>
      <c r="E10" s="75"/>
    </row>
    <row r="11" spans="1:10" x14ac:dyDescent="0.25">
      <c r="B11" s="11" t="s">
        <v>23</v>
      </c>
      <c r="C11" s="75">
        <v>0</v>
      </c>
      <c r="D11" s="75"/>
      <c r="E11" s="75"/>
    </row>
    <row r="12" spans="1:10" x14ac:dyDescent="0.25">
      <c r="B12" s="44" t="s">
        <v>24</v>
      </c>
      <c r="C12" s="76">
        <f>+C10+C11</f>
        <v>11300000</v>
      </c>
      <c r="D12" s="77"/>
      <c r="E12" s="77"/>
    </row>
    <row r="13" spans="1:10" x14ac:dyDescent="0.25">
      <c r="B13" s="169" t="s">
        <v>25</v>
      </c>
      <c r="C13" s="171">
        <f>+E8+C12</f>
        <v>11300000</v>
      </c>
      <c r="D13" s="171">
        <f>+'02'!C19</f>
        <v>43179</v>
      </c>
      <c r="E13" s="78" t="s">
        <v>143</v>
      </c>
    </row>
    <row r="14" spans="1:10" x14ac:dyDescent="0.25">
      <c r="B14" s="170"/>
      <c r="C14" s="172"/>
      <c r="D14" s="172"/>
      <c r="E14" s="76">
        <f>+C13+D13</f>
        <v>11343179</v>
      </c>
      <c r="G14" s="15"/>
      <c r="H14" s="16"/>
    </row>
    <row r="16" spans="1:10" x14ac:dyDescent="0.25">
      <c r="B16" s="165" t="s">
        <v>136</v>
      </c>
      <c r="C16" s="165"/>
      <c r="D16" s="165"/>
      <c r="E16" s="165"/>
    </row>
    <row r="17" spans="3:3" x14ac:dyDescent="0.25">
      <c r="C17" s="15"/>
    </row>
  </sheetData>
  <mergeCells count="8">
    <mergeCell ref="B16:E16"/>
    <mergeCell ref="B2:E2"/>
    <mergeCell ref="B3:E3"/>
    <mergeCell ref="B4:E4"/>
    <mergeCell ref="B5:E5"/>
    <mergeCell ref="B13:B14"/>
    <mergeCell ref="C13:C14"/>
    <mergeCell ref="D13:D14"/>
  </mergeCells>
  <hyperlinks>
    <hyperlink ref="A1" location="INDICE!A1" display="INDICE" xr:uid="{3E3F3719-C5F9-4CB7-B7E1-53B29CBAE322}"/>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sheetPr>
  <dimension ref="A1:C36"/>
  <sheetViews>
    <sheetView showGridLines="0" topLeftCell="A15" workbookViewId="0">
      <selection activeCell="C30" sqref="C30"/>
    </sheetView>
  </sheetViews>
  <sheetFormatPr baseColWidth="10" defaultRowHeight="15" x14ac:dyDescent="0.25"/>
  <cols>
    <col min="1" max="1" width="3.5703125" style="1" customWidth="1"/>
    <col min="2" max="2" width="58.140625" style="1" bestFit="1" customWidth="1"/>
    <col min="3" max="3" width="22.7109375" style="1" customWidth="1"/>
    <col min="4" max="4" width="3.5703125" style="1" customWidth="1"/>
    <col min="5" max="16384" width="11.42578125" style="1"/>
  </cols>
  <sheetData>
    <row r="1" spans="1:3" x14ac:dyDescent="0.25">
      <c r="A1" s="2" t="s">
        <v>139</v>
      </c>
    </row>
    <row r="2" spans="1:3" x14ac:dyDescent="0.25">
      <c r="B2" s="164" t="str">
        <f>+'03'!B2</f>
        <v>FONDO MUTUO PARA TODOS RENTA FIJA EN GUARANÍES</v>
      </c>
      <c r="C2" s="164"/>
    </row>
    <row r="3" spans="1:3" x14ac:dyDescent="0.25">
      <c r="B3" s="167" t="s">
        <v>90</v>
      </c>
      <c r="C3" s="167"/>
    </row>
    <row r="4" spans="1:3" x14ac:dyDescent="0.25">
      <c r="B4" s="168" t="str">
        <f>+'03'!B4</f>
        <v>Correspondiente al 31/03/2022</v>
      </c>
      <c r="C4" s="168"/>
    </row>
    <row r="5" spans="1:3" x14ac:dyDescent="0.25">
      <c r="B5" s="168" t="s">
        <v>91</v>
      </c>
      <c r="C5" s="168"/>
    </row>
    <row r="7" spans="1:3" s="12" customFormat="1" x14ac:dyDescent="0.25">
      <c r="B7" s="3" t="s">
        <v>26</v>
      </c>
      <c r="C7" s="4">
        <f>+'02'!C7</f>
        <v>44651</v>
      </c>
    </row>
    <row r="8" spans="1:3" s="12" customFormat="1" x14ac:dyDescent="0.25">
      <c r="B8" s="23" t="s">
        <v>38</v>
      </c>
      <c r="C8" s="59"/>
    </row>
    <row r="9" spans="1:3" s="12" customFormat="1" x14ac:dyDescent="0.25">
      <c r="B9" s="34" t="s">
        <v>27</v>
      </c>
      <c r="C9" s="59"/>
    </row>
    <row r="10" spans="1:3" s="12" customFormat="1" x14ac:dyDescent="0.25">
      <c r="B10" s="34" t="s">
        <v>28</v>
      </c>
      <c r="C10" s="60"/>
    </row>
    <row r="11" spans="1:3" x14ac:dyDescent="0.25">
      <c r="B11" s="35" t="s">
        <v>83</v>
      </c>
      <c r="C11" s="20"/>
    </row>
    <row r="12" spans="1:3" x14ac:dyDescent="0.25">
      <c r="B12" s="35" t="s">
        <v>137</v>
      </c>
      <c r="C12" s="20"/>
    </row>
    <row r="13" spans="1:3" x14ac:dyDescent="0.25">
      <c r="B13" s="35" t="s">
        <v>39</v>
      </c>
      <c r="C13" s="20"/>
    </row>
    <row r="14" spans="1:3" s="12" customFormat="1" x14ac:dyDescent="0.25">
      <c r="B14" s="36" t="s">
        <v>29</v>
      </c>
      <c r="C14" s="60"/>
    </row>
    <row r="15" spans="1:3" x14ac:dyDescent="0.25">
      <c r="B15" s="35" t="s">
        <v>84</v>
      </c>
      <c r="C15" s="20">
        <v>10400000</v>
      </c>
    </row>
    <row r="16" spans="1:3" x14ac:dyDescent="0.25">
      <c r="B16" s="35" t="s">
        <v>40</v>
      </c>
      <c r="C16" s="20">
        <v>-10177775</v>
      </c>
    </row>
    <row r="17" spans="2:3" x14ac:dyDescent="0.25">
      <c r="B17" s="35" t="s">
        <v>41</v>
      </c>
      <c r="C17" s="20"/>
    </row>
    <row r="18" spans="2:3" x14ac:dyDescent="0.25">
      <c r="B18" s="35" t="s">
        <v>30</v>
      </c>
      <c r="C18" s="20"/>
    </row>
    <row r="19" spans="2:3" x14ac:dyDescent="0.25">
      <c r="B19" s="35" t="s">
        <v>31</v>
      </c>
      <c r="C19" s="20"/>
    </row>
    <row r="20" spans="2:3" x14ac:dyDescent="0.25">
      <c r="B20" s="35" t="s">
        <v>42</v>
      </c>
      <c r="C20" s="20">
        <f>90377-5</f>
        <v>90372</v>
      </c>
    </row>
    <row r="21" spans="2:3" x14ac:dyDescent="0.25">
      <c r="B21" s="35" t="s">
        <v>131</v>
      </c>
      <c r="C21" s="20"/>
    </row>
    <row r="22" spans="2:3" x14ac:dyDescent="0.25">
      <c r="B22" s="35" t="s">
        <v>32</v>
      </c>
      <c r="C22" s="22"/>
    </row>
    <row r="23" spans="2:3" s="38" customFormat="1" ht="30" x14ac:dyDescent="0.25">
      <c r="B23" s="37" t="s">
        <v>33</v>
      </c>
      <c r="C23" s="61">
        <f>SUM(C9:C22)</f>
        <v>312597</v>
      </c>
    </row>
    <row r="24" spans="2:3" ht="6.75" customHeight="1" x14ac:dyDescent="0.25">
      <c r="B24" s="35"/>
      <c r="C24" s="19"/>
    </row>
    <row r="25" spans="2:3" s="12" customFormat="1" x14ac:dyDescent="0.25">
      <c r="B25" s="34" t="s">
        <v>34</v>
      </c>
      <c r="C25" s="60"/>
    </row>
    <row r="26" spans="2:3" x14ac:dyDescent="0.25">
      <c r="B26" s="35" t="s">
        <v>35</v>
      </c>
      <c r="C26" s="20"/>
    </row>
    <row r="27" spans="2:3" x14ac:dyDescent="0.25">
      <c r="B27" s="35" t="s">
        <v>22</v>
      </c>
      <c r="C27" s="22">
        <v>11300000</v>
      </c>
    </row>
    <row r="28" spans="2:3" s="40" customFormat="1" ht="30" x14ac:dyDescent="0.25">
      <c r="B28" s="39" t="s">
        <v>36</v>
      </c>
      <c r="C28" s="61">
        <f>+C26+C27</f>
        <v>11300000</v>
      </c>
    </row>
    <row r="29" spans="2:3" ht="6.75" customHeight="1" x14ac:dyDescent="0.25">
      <c r="B29" s="35"/>
      <c r="C29" s="62"/>
    </row>
    <row r="30" spans="2:3" s="12" customFormat="1" x14ac:dyDescent="0.25">
      <c r="B30" s="23" t="s">
        <v>37</v>
      </c>
      <c r="C30" s="63">
        <f>+C8+C23+C28</f>
        <v>11612597</v>
      </c>
    </row>
    <row r="32" spans="2:3" x14ac:dyDescent="0.25">
      <c r="B32" s="165" t="s">
        <v>136</v>
      </c>
      <c r="C32" s="165"/>
    </row>
    <row r="33" spans="3:3" x14ac:dyDescent="0.25">
      <c r="C33" s="16"/>
    </row>
    <row r="34" spans="3:3" x14ac:dyDescent="0.25">
      <c r="C34" s="16"/>
    </row>
    <row r="35" spans="3:3" x14ac:dyDescent="0.25">
      <c r="C35" s="15"/>
    </row>
    <row r="36" spans="3:3" x14ac:dyDescent="0.25">
      <c r="C36" s="15"/>
    </row>
  </sheetData>
  <mergeCells count="5">
    <mergeCell ref="B3:C3"/>
    <mergeCell ref="B4:C4"/>
    <mergeCell ref="B5:C5"/>
    <mergeCell ref="B32:C32"/>
    <mergeCell ref="B2:C2"/>
  </mergeCells>
  <hyperlinks>
    <hyperlink ref="A1" location="INDICE!A1" display="INDICE" xr:uid="{630895AD-8647-40C8-91E2-41E112A0799E}"/>
  </hyperlinks>
  <pageMargins left="0.7" right="0.7" top="0.75" bottom="0.75" header="0.3" footer="0.3"/>
  <pageSetup orientation="portrait" r:id="rId1"/>
  <ignoredErrors>
    <ignoredError sqref="C23"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L124"/>
  <sheetViews>
    <sheetView showGridLines="0" workbookViewId="0">
      <pane ySplit="3" topLeftCell="A117" activePane="bottomLeft" state="frozen"/>
      <selection activeCell="H13" sqref="H13"/>
      <selection pane="bottomLeft" activeCell="C135" sqref="C135"/>
    </sheetView>
  </sheetViews>
  <sheetFormatPr baseColWidth="10" defaultRowHeight="15" x14ac:dyDescent="0.25"/>
  <cols>
    <col min="1" max="1" width="3.5703125" style="24" customWidth="1"/>
    <col min="2" max="2" width="34.28515625" style="24" customWidth="1"/>
    <col min="3" max="5" width="19.28515625" style="24" customWidth="1"/>
    <col min="6" max="6" width="24.140625" style="24" customWidth="1"/>
    <col min="7" max="7" width="14.5703125" style="24" customWidth="1"/>
    <col min="8" max="8" width="13.42578125" style="24" bestFit="1" customWidth="1"/>
    <col min="9" max="16384" width="11.42578125" style="24"/>
  </cols>
  <sheetData>
    <row r="1" spans="1:12" x14ac:dyDescent="0.25">
      <c r="A1" s="71" t="s">
        <v>139</v>
      </c>
    </row>
    <row r="2" spans="1:12" s="25" customFormat="1" x14ac:dyDescent="0.25">
      <c r="B2" s="164" t="str">
        <f>+'04'!B2</f>
        <v>FONDO MUTUO PARA TODOS RENTA FIJA EN GUARANÍES</v>
      </c>
      <c r="C2" s="164"/>
      <c r="D2" s="164"/>
      <c r="E2" s="164"/>
      <c r="F2" s="164"/>
    </row>
    <row r="3" spans="1:12" s="25" customFormat="1" x14ac:dyDescent="0.25">
      <c r="B3" s="189" t="s">
        <v>92</v>
      </c>
      <c r="C3" s="189"/>
      <c r="D3" s="189"/>
      <c r="E3" s="189"/>
      <c r="F3" s="189"/>
      <c r="H3" s="32"/>
      <c r="I3" s="32"/>
      <c r="J3" s="32"/>
      <c r="K3" s="33"/>
    </row>
    <row r="4" spans="1:12" s="25" customFormat="1" x14ac:dyDescent="0.25">
      <c r="B4" s="177" t="s">
        <v>93</v>
      </c>
      <c r="C4" s="177"/>
      <c r="D4" s="177"/>
      <c r="E4" s="177"/>
      <c r="F4" s="177"/>
    </row>
    <row r="5" spans="1:12" s="25" customFormat="1" x14ac:dyDescent="0.25">
      <c r="B5" s="40"/>
      <c r="C5" s="40"/>
      <c r="D5" s="40"/>
      <c r="E5" s="40"/>
      <c r="F5" s="40"/>
    </row>
    <row r="6" spans="1:12" s="25" customFormat="1" x14ac:dyDescent="0.25">
      <c r="B6" s="182" t="s">
        <v>149</v>
      </c>
      <c r="C6" s="182"/>
      <c r="D6" s="182"/>
      <c r="E6" s="182"/>
      <c r="F6" s="182"/>
      <c r="H6" s="135"/>
      <c r="I6" s="135"/>
      <c r="J6" s="135"/>
      <c r="K6" s="135"/>
      <c r="L6" s="135"/>
    </row>
    <row r="7" spans="1:12" s="25" customFormat="1" x14ac:dyDescent="0.25">
      <c r="B7" s="182"/>
      <c r="C7" s="182"/>
      <c r="D7" s="182"/>
      <c r="E7" s="182"/>
      <c r="F7" s="182"/>
      <c r="H7" s="135"/>
      <c r="I7" s="135"/>
      <c r="J7" s="135"/>
      <c r="K7" s="135"/>
      <c r="L7" s="135"/>
    </row>
    <row r="8" spans="1:12" s="25" customFormat="1" x14ac:dyDescent="0.25">
      <c r="B8" s="182"/>
      <c r="C8" s="182"/>
      <c r="D8" s="182"/>
      <c r="E8" s="182"/>
      <c r="F8" s="182"/>
      <c r="H8" s="135"/>
      <c r="I8" s="135"/>
      <c r="J8" s="135"/>
      <c r="K8" s="135"/>
      <c r="L8" s="135"/>
    </row>
    <row r="9" spans="1:12" s="25" customFormat="1" x14ac:dyDescent="0.25">
      <c r="B9" s="182"/>
      <c r="C9" s="182"/>
      <c r="D9" s="182"/>
      <c r="E9" s="182"/>
      <c r="F9" s="182"/>
      <c r="H9" s="135"/>
      <c r="I9" s="135"/>
      <c r="J9" s="135"/>
      <c r="K9" s="135"/>
      <c r="L9" s="135"/>
    </row>
    <row r="10" spans="1:12" s="25" customFormat="1" x14ac:dyDescent="0.25">
      <c r="B10" s="182"/>
      <c r="C10" s="182"/>
      <c r="D10" s="182"/>
      <c r="E10" s="182"/>
      <c r="F10" s="182"/>
      <c r="H10" s="135"/>
      <c r="I10" s="135"/>
      <c r="J10" s="135"/>
      <c r="K10" s="135"/>
      <c r="L10" s="135"/>
    </row>
    <row r="11" spans="1:12" s="25" customFormat="1" x14ac:dyDescent="0.25">
      <c r="B11" s="182"/>
      <c r="C11" s="182"/>
      <c r="D11" s="182"/>
      <c r="E11" s="182"/>
      <c r="F11" s="182"/>
      <c r="H11" s="135"/>
      <c r="I11" s="135"/>
      <c r="J11" s="135"/>
      <c r="K11" s="135"/>
      <c r="L11" s="135"/>
    </row>
    <row r="12" spans="1:12" s="25" customFormat="1" x14ac:dyDescent="0.25">
      <c r="B12" s="182"/>
      <c r="C12" s="182"/>
      <c r="D12" s="182"/>
      <c r="E12" s="182"/>
      <c r="F12" s="182"/>
    </row>
    <row r="13" spans="1:12" s="25" customFormat="1" x14ac:dyDescent="0.25">
      <c r="B13" s="182"/>
      <c r="C13" s="182"/>
      <c r="D13" s="182"/>
      <c r="E13" s="182"/>
      <c r="F13" s="182"/>
    </row>
    <row r="14" spans="1:12" s="25" customFormat="1" x14ac:dyDescent="0.25">
      <c r="B14" s="182"/>
      <c r="C14" s="182"/>
      <c r="D14" s="182"/>
      <c r="E14" s="182"/>
      <c r="F14" s="182"/>
    </row>
    <row r="15" spans="1:12" s="25" customFormat="1" x14ac:dyDescent="0.25">
      <c r="B15" s="177" t="s">
        <v>94</v>
      </c>
      <c r="C15" s="177"/>
      <c r="D15" s="177"/>
      <c r="E15" s="177"/>
      <c r="F15" s="177"/>
    </row>
    <row r="16" spans="1:12" s="25" customFormat="1" x14ac:dyDescent="0.25">
      <c r="B16" s="40"/>
      <c r="C16" s="40"/>
      <c r="D16" s="40"/>
      <c r="E16" s="40"/>
      <c r="F16" s="40"/>
    </row>
    <row r="17" spans="2:6" s="25" customFormat="1" x14ac:dyDescent="0.25">
      <c r="B17" s="177" t="s">
        <v>95</v>
      </c>
      <c r="C17" s="177"/>
      <c r="D17" s="177"/>
      <c r="E17" s="177"/>
      <c r="F17" s="177"/>
    </row>
    <row r="18" spans="2:6" s="25" customFormat="1" x14ac:dyDescent="0.25">
      <c r="B18" s="182" t="s">
        <v>119</v>
      </c>
      <c r="C18" s="182"/>
      <c r="D18" s="182"/>
      <c r="E18" s="182"/>
      <c r="F18" s="182"/>
    </row>
    <row r="19" spans="2:6" s="25" customFormat="1" x14ac:dyDescent="0.25">
      <c r="B19" s="182"/>
      <c r="C19" s="182"/>
      <c r="D19" s="182"/>
      <c r="E19" s="182"/>
      <c r="F19" s="182"/>
    </row>
    <row r="20" spans="2:6" s="25" customFormat="1" x14ac:dyDescent="0.25">
      <c r="B20" s="182"/>
      <c r="C20" s="182"/>
      <c r="D20" s="182"/>
      <c r="E20" s="182"/>
      <c r="F20" s="182"/>
    </row>
    <row r="21" spans="2:6" s="25" customFormat="1" x14ac:dyDescent="0.25">
      <c r="B21" s="182"/>
      <c r="C21" s="182"/>
      <c r="D21" s="182"/>
      <c r="E21" s="182"/>
      <c r="F21" s="182"/>
    </row>
    <row r="22" spans="2:6" s="25" customFormat="1" x14ac:dyDescent="0.25">
      <c r="B22" s="182"/>
      <c r="C22" s="182"/>
      <c r="D22" s="182"/>
      <c r="E22" s="182"/>
      <c r="F22" s="182"/>
    </row>
    <row r="23" spans="2:6" s="25" customFormat="1" x14ac:dyDescent="0.25">
      <c r="B23" s="182"/>
      <c r="C23" s="182"/>
      <c r="D23" s="182"/>
      <c r="E23" s="182"/>
      <c r="F23" s="182"/>
    </row>
    <row r="24" spans="2:6" s="25" customFormat="1" x14ac:dyDescent="0.25">
      <c r="B24" s="182"/>
      <c r="C24" s="182"/>
      <c r="D24" s="182"/>
      <c r="E24" s="182"/>
      <c r="F24" s="182"/>
    </row>
    <row r="25" spans="2:6" s="25" customFormat="1" x14ac:dyDescent="0.25">
      <c r="B25" s="182"/>
      <c r="C25" s="182"/>
      <c r="D25" s="182"/>
      <c r="E25" s="182"/>
      <c r="F25" s="182"/>
    </row>
    <row r="26" spans="2:6" s="25" customFormat="1" x14ac:dyDescent="0.25">
      <c r="B26" s="182"/>
      <c r="C26" s="182"/>
      <c r="D26" s="182"/>
      <c r="E26" s="182"/>
      <c r="F26" s="182"/>
    </row>
    <row r="27" spans="2:6" s="25" customFormat="1" x14ac:dyDescent="0.25">
      <c r="B27" s="182"/>
      <c r="C27" s="182"/>
      <c r="D27" s="182"/>
      <c r="E27" s="182"/>
      <c r="F27" s="182"/>
    </row>
    <row r="28" spans="2:6" s="25" customFormat="1" x14ac:dyDescent="0.25">
      <c r="B28" s="182"/>
      <c r="C28" s="182"/>
      <c r="D28" s="182"/>
      <c r="E28" s="182"/>
      <c r="F28" s="182"/>
    </row>
    <row r="29" spans="2:6" s="25" customFormat="1" x14ac:dyDescent="0.25">
      <c r="B29" s="182"/>
      <c r="C29" s="182"/>
      <c r="D29" s="182"/>
      <c r="E29" s="182"/>
      <c r="F29" s="182"/>
    </row>
    <row r="30" spans="2:6" s="25" customFormat="1" x14ac:dyDescent="0.25">
      <c r="B30" s="182"/>
      <c r="C30" s="182"/>
      <c r="D30" s="182"/>
      <c r="E30" s="182"/>
      <c r="F30" s="182"/>
    </row>
    <row r="31" spans="2:6" s="25" customFormat="1" x14ac:dyDescent="0.25">
      <c r="B31" s="182"/>
      <c r="C31" s="182"/>
      <c r="D31" s="182"/>
      <c r="E31" s="182"/>
      <c r="F31" s="182"/>
    </row>
    <row r="32" spans="2:6" s="25" customFormat="1" x14ac:dyDescent="0.25">
      <c r="B32" s="182"/>
      <c r="C32" s="182"/>
      <c r="D32" s="182"/>
      <c r="E32" s="182"/>
      <c r="F32" s="182"/>
    </row>
    <row r="33" spans="2:6" s="25" customFormat="1" x14ac:dyDescent="0.25">
      <c r="B33" s="182"/>
      <c r="C33" s="182"/>
      <c r="D33" s="182"/>
      <c r="E33" s="182"/>
      <c r="F33" s="182"/>
    </row>
    <row r="34" spans="2:6" s="25" customFormat="1" x14ac:dyDescent="0.25">
      <c r="B34" s="182"/>
      <c r="C34" s="182"/>
      <c r="D34" s="182"/>
      <c r="E34" s="182"/>
      <c r="F34" s="182"/>
    </row>
    <row r="35" spans="2:6" s="25" customFormat="1" x14ac:dyDescent="0.25">
      <c r="B35" s="182"/>
      <c r="C35" s="182"/>
      <c r="D35" s="182"/>
      <c r="E35" s="182"/>
      <c r="F35" s="182"/>
    </row>
    <row r="36" spans="2:6" s="25" customFormat="1" x14ac:dyDescent="0.25">
      <c r="B36" s="182"/>
      <c r="C36" s="182"/>
      <c r="D36" s="182"/>
      <c r="E36" s="182"/>
      <c r="F36" s="182"/>
    </row>
    <row r="37" spans="2:6" s="25" customFormat="1" x14ac:dyDescent="0.25">
      <c r="B37" s="182"/>
      <c r="C37" s="182"/>
      <c r="D37" s="182"/>
      <c r="E37" s="182"/>
      <c r="F37" s="182"/>
    </row>
    <row r="38" spans="2:6" s="25" customFormat="1" x14ac:dyDescent="0.25">
      <c r="B38" s="182"/>
      <c r="C38" s="182"/>
      <c r="D38" s="182"/>
      <c r="E38" s="182"/>
      <c r="F38" s="182"/>
    </row>
    <row r="39" spans="2:6" s="25" customFormat="1" x14ac:dyDescent="0.25">
      <c r="B39" s="182"/>
      <c r="C39" s="182"/>
      <c r="D39" s="182"/>
      <c r="E39" s="182"/>
      <c r="F39" s="182"/>
    </row>
    <row r="40" spans="2:6" s="25" customFormat="1" x14ac:dyDescent="0.25">
      <c r="B40" s="182"/>
      <c r="C40" s="182"/>
      <c r="D40" s="182"/>
      <c r="E40" s="182"/>
      <c r="F40" s="182"/>
    </row>
    <row r="41" spans="2:6" s="25" customFormat="1" x14ac:dyDescent="0.25">
      <c r="B41" s="182"/>
      <c r="C41" s="182"/>
      <c r="D41" s="182"/>
      <c r="E41" s="182"/>
      <c r="F41" s="182"/>
    </row>
    <row r="42" spans="2:6" s="25" customFormat="1" x14ac:dyDescent="0.25">
      <c r="B42" s="182"/>
      <c r="C42" s="182"/>
      <c r="D42" s="182"/>
      <c r="E42" s="182"/>
      <c r="F42" s="182"/>
    </row>
    <row r="43" spans="2:6" s="25" customFormat="1" x14ac:dyDescent="0.25">
      <c r="B43" s="182"/>
      <c r="C43" s="182"/>
      <c r="D43" s="182"/>
      <c r="E43" s="182"/>
      <c r="F43" s="182"/>
    </row>
    <row r="44" spans="2:6" s="25" customFormat="1" x14ac:dyDescent="0.25">
      <c r="B44" s="182"/>
      <c r="C44" s="182"/>
      <c r="D44" s="182"/>
      <c r="E44" s="182"/>
      <c r="F44" s="182"/>
    </row>
    <row r="45" spans="2:6" s="25" customFormat="1" x14ac:dyDescent="0.25">
      <c r="B45" s="182"/>
      <c r="C45" s="182"/>
      <c r="D45" s="182"/>
      <c r="E45" s="182"/>
      <c r="F45" s="182"/>
    </row>
    <row r="46" spans="2:6" s="25" customFormat="1" x14ac:dyDescent="0.25">
      <c r="B46" s="182"/>
      <c r="C46" s="182"/>
      <c r="D46" s="182"/>
      <c r="E46" s="182"/>
      <c r="F46" s="182"/>
    </row>
    <row r="47" spans="2:6" s="25" customFormat="1" x14ac:dyDescent="0.25">
      <c r="B47" s="182"/>
      <c r="C47" s="182"/>
      <c r="D47" s="182"/>
      <c r="E47" s="182"/>
      <c r="F47" s="182"/>
    </row>
    <row r="48" spans="2:6" s="25" customFormat="1" x14ac:dyDescent="0.25">
      <c r="B48" s="177" t="s">
        <v>96</v>
      </c>
      <c r="C48" s="177"/>
      <c r="D48" s="177"/>
      <c r="E48" s="177"/>
      <c r="F48" s="177"/>
    </row>
    <row r="49" spans="2:6" s="25" customFormat="1" x14ac:dyDescent="0.25">
      <c r="B49" s="182" t="s">
        <v>130</v>
      </c>
      <c r="C49" s="182"/>
      <c r="D49" s="182"/>
      <c r="E49" s="182"/>
      <c r="F49" s="182"/>
    </row>
    <row r="50" spans="2:6" s="25" customFormat="1" x14ac:dyDescent="0.25">
      <c r="B50" s="182"/>
      <c r="C50" s="182"/>
      <c r="D50" s="182"/>
      <c r="E50" s="182"/>
      <c r="F50" s="182"/>
    </row>
    <row r="51" spans="2:6" s="25" customFormat="1" x14ac:dyDescent="0.25">
      <c r="B51" s="182"/>
      <c r="C51" s="182"/>
      <c r="D51" s="182"/>
      <c r="E51" s="182"/>
      <c r="F51" s="182"/>
    </row>
    <row r="52" spans="2:6" s="25" customFormat="1" x14ac:dyDescent="0.25">
      <c r="B52" s="187" t="s">
        <v>97</v>
      </c>
      <c r="C52" s="187"/>
      <c r="D52" s="187"/>
      <c r="E52" s="187"/>
      <c r="F52" s="187"/>
    </row>
    <row r="53" spans="2:6" s="25" customFormat="1" x14ac:dyDescent="0.25">
      <c r="B53" s="179"/>
      <c r="C53" s="179"/>
      <c r="D53" s="179"/>
      <c r="E53" s="179"/>
      <c r="F53" s="179"/>
    </row>
    <row r="54" spans="2:6" s="25" customFormat="1" x14ac:dyDescent="0.25">
      <c r="B54" s="182" t="s">
        <v>98</v>
      </c>
      <c r="C54" s="182"/>
      <c r="D54" s="182"/>
      <c r="E54" s="182"/>
      <c r="F54" s="182"/>
    </row>
    <row r="55" spans="2:6" s="25" customFormat="1" x14ac:dyDescent="0.25">
      <c r="B55" s="182"/>
      <c r="C55" s="182"/>
      <c r="D55" s="182"/>
      <c r="E55" s="182"/>
      <c r="F55" s="182"/>
    </row>
    <row r="56" spans="2:6" s="25" customFormat="1" x14ac:dyDescent="0.25">
      <c r="B56" s="182"/>
      <c r="C56" s="182"/>
      <c r="D56" s="182"/>
      <c r="E56" s="182"/>
      <c r="F56" s="182"/>
    </row>
    <row r="57" spans="2:6" s="25" customFormat="1" x14ac:dyDescent="0.25">
      <c r="B57" s="182" t="s">
        <v>144</v>
      </c>
      <c r="C57" s="182"/>
      <c r="D57" s="182"/>
      <c r="E57" s="182"/>
      <c r="F57" s="182"/>
    </row>
    <row r="58" spans="2:6" s="25" customFormat="1" x14ac:dyDescent="0.25">
      <c r="B58" s="182"/>
      <c r="C58" s="182"/>
      <c r="D58" s="182"/>
      <c r="E58" s="182"/>
      <c r="F58" s="182"/>
    </row>
    <row r="59" spans="2:6" s="25" customFormat="1" x14ac:dyDescent="0.25">
      <c r="B59" s="182" t="s">
        <v>99</v>
      </c>
      <c r="C59" s="182"/>
      <c r="D59" s="182"/>
      <c r="E59" s="182"/>
      <c r="F59" s="182"/>
    </row>
    <row r="60" spans="2:6" s="25" customFormat="1" x14ac:dyDescent="0.25">
      <c r="B60" s="182"/>
      <c r="C60" s="182"/>
      <c r="D60" s="182"/>
      <c r="E60" s="182"/>
      <c r="F60" s="182"/>
    </row>
    <row r="61" spans="2:6" s="25" customFormat="1" x14ac:dyDescent="0.25">
      <c r="B61" s="182" t="s">
        <v>100</v>
      </c>
      <c r="C61" s="182"/>
      <c r="D61" s="182"/>
      <c r="E61" s="182"/>
      <c r="F61" s="182"/>
    </row>
    <row r="62" spans="2:6" s="25" customFormat="1" x14ac:dyDescent="0.25">
      <c r="B62" s="182"/>
      <c r="C62" s="182"/>
      <c r="D62" s="182"/>
      <c r="E62" s="182"/>
      <c r="F62" s="182"/>
    </row>
    <row r="63" spans="2:6" s="25" customFormat="1" x14ac:dyDescent="0.25">
      <c r="B63" s="188" t="s">
        <v>101</v>
      </c>
      <c r="C63" s="188"/>
      <c r="D63" s="188"/>
      <c r="E63" s="188"/>
      <c r="F63" s="188"/>
    </row>
    <row r="64" spans="2:6" s="25" customFormat="1" x14ac:dyDescent="0.25">
      <c r="B64" s="188"/>
      <c r="C64" s="188"/>
      <c r="D64" s="188"/>
      <c r="E64" s="188"/>
      <c r="F64" s="188"/>
    </row>
    <row r="65" spans="2:6" s="25" customFormat="1" x14ac:dyDescent="0.25">
      <c r="B65" s="173" t="s">
        <v>102</v>
      </c>
      <c r="C65" s="173"/>
      <c r="D65" s="173"/>
      <c r="E65" s="173"/>
      <c r="F65" s="173"/>
    </row>
    <row r="66" spans="2:6" s="25" customFormat="1" x14ac:dyDescent="0.25">
      <c r="B66" s="173"/>
      <c r="C66" s="173"/>
      <c r="D66" s="173"/>
      <c r="E66" s="173"/>
      <c r="F66" s="173"/>
    </row>
    <row r="67" spans="2:6" s="25" customFormat="1" x14ac:dyDescent="0.25">
      <c r="B67" s="173" t="s">
        <v>103</v>
      </c>
      <c r="C67" s="173"/>
      <c r="D67" s="173"/>
      <c r="E67" s="173"/>
      <c r="F67" s="173"/>
    </row>
    <row r="68" spans="2:6" s="25" customFormat="1" x14ac:dyDescent="0.25">
      <c r="B68" s="173"/>
      <c r="C68" s="173"/>
      <c r="D68" s="173"/>
      <c r="E68" s="173"/>
      <c r="F68" s="173"/>
    </row>
    <row r="69" spans="2:6" s="25" customFormat="1" x14ac:dyDescent="0.25"/>
    <row r="70" spans="2:6" s="17" customFormat="1" x14ac:dyDescent="0.25">
      <c r="B70" s="3" t="s">
        <v>26</v>
      </c>
      <c r="C70" s="4">
        <v>44651</v>
      </c>
      <c r="D70" s="4">
        <v>44286</v>
      </c>
      <c r="E70" s="4">
        <v>44561</v>
      </c>
    </row>
    <row r="71" spans="2:6" x14ac:dyDescent="0.25">
      <c r="B71" s="5" t="s">
        <v>43</v>
      </c>
      <c r="C71" s="6">
        <v>6921.52</v>
      </c>
      <c r="D71" s="6">
        <v>6277.54</v>
      </c>
      <c r="E71" s="6">
        <v>6870.81</v>
      </c>
    </row>
    <row r="72" spans="2:6" x14ac:dyDescent="0.25">
      <c r="B72" s="5" t="s">
        <v>44</v>
      </c>
      <c r="C72" s="6">
        <v>6931.47</v>
      </c>
      <c r="D72" s="6">
        <v>6351.33</v>
      </c>
      <c r="E72" s="6">
        <v>6887.4</v>
      </c>
    </row>
    <row r="73" spans="2:6" s="25" customFormat="1" x14ac:dyDescent="0.25"/>
    <row r="74" spans="2:6" s="25" customFormat="1" x14ac:dyDescent="0.25">
      <c r="B74" s="177" t="s">
        <v>104</v>
      </c>
      <c r="C74" s="177"/>
      <c r="D74" s="177"/>
      <c r="E74" s="177"/>
      <c r="F74" s="177"/>
    </row>
    <row r="75" spans="2:6" s="25" customFormat="1" x14ac:dyDescent="0.25">
      <c r="B75" s="182" t="s">
        <v>126</v>
      </c>
      <c r="C75" s="182"/>
      <c r="D75" s="182"/>
      <c r="E75" s="182"/>
      <c r="F75" s="182"/>
    </row>
    <row r="76" spans="2:6" s="25" customFormat="1" x14ac:dyDescent="0.25">
      <c r="B76" s="182"/>
      <c r="C76" s="182"/>
      <c r="D76" s="182"/>
      <c r="E76" s="182"/>
      <c r="F76" s="182"/>
    </row>
    <row r="77" spans="2:6" s="25" customFormat="1" x14ac:dyDescent="0.25">
      <c r="B77" s="177" t="s">
        <v>105</v>
      </c>
      <c r="C77" s="177"/>
      <c r="D77" s="177"/>
      <c r="E77" s="177"/>
      <c r="F77" s="177"/>
    </row>
    <row r="78" spans="2:6" s="25" customFormat="1" x14ac:dyDescent="0.25">
      <c r="B78" s="173" t="s">
        <v>127</v>
      </c>
      <c r="C78" s="173"/>
      <c r="D78" s="173"/>
      <c r="E78" s="173"/>
      <c r="F78" s="173"/>
    </row>
    <row r="79" spans="2:6" s="25" customFormat="1" x14ac:dyDescent="0.25">
      <c r="B79" s="173"/>
      <c r="C79" s="173"/>
      <c r="D79" s="173"/>
      <c r="E79" s="173"/>
      <c r="F79" s="173"/>
    </row>
    <row r="80" spans="2:6" s="25" customFormat="1" x14ac:dyDescent="0.25">
      <c r="B80" s="27"/>
      <c r="C80" s="27"/>
      <c r="D80" s="27"/>
      <c r="E80" s="27"/>
      <c r="F80" s="27"/>
    </row>
    <row r="81" spans="2:6" s="25" customFormat="1" x14ac:dyDescent="0.25">
      <c r="B81" s="178" t="s">
        <v>107</v>
      </c>
      <c r="C81" s="178"/>
      <c r="D81" s="178"/>
      <c r="E81" s="178"/>
      <c r="F81" s="178"/>
    </row>
    <row r="82" spans="2:6" s="25" customFormat="1" x14ac:dyDescent="0.25">
      <c r="B82" s="173" t="s">
        <v>106</v>
      </c>
      <c r="C82" s="173"/>
      <c r="D82" s="173"/>
      <c r="E82" s="173"/>
      <c r="F82" s="173"/>
    </row>
    <row r="83" spans="2:6" s="25" customFormat="1" x14ac:dyDescent="0.25">
      <c r="B83" s="173"/>
      <c r="C83" s="173"/>
      <c r="D83" s="173"/>
      <c r="E83" s="173"/>
      <c r="F83" s="173"/>
    </row>
    <row r="84" spans="2:6" s="25" customFormat="1" x14ac:dyDescent="0.25">
      <c r="B84" s="173"/>
      <c r="C84" s="173"/>
      <c r="D84" s="173"/>
      <c r="E84" s="173"/>
      <c r="F84" s="173"/>
    </row>
    <row r="85" spans="2:6" s="25" customFormat="1" x14ac:dyDescent="0.25">
      <c r="B85" s="27"/>
      <c r="C85" s="27"/>
      <c r="D85" s="27"/>
      <c r="E85" s="27"/>
      <c r="F85" s="27"/>
    </row>
    <row r="86" spans="2:6" s="25" customFormat="1" x14ac:dyDescent="0.25">
      <c r="B86" s="180" t="s">
        <v>26</v>
      </c>
      <c r="C86" s="181"/>
      <c r="D86" s="4">
        <f>+'04'!C7</f>
        <v>44651</v>
      </c>
    </row>
    <row r="87" spans="2:6" s="25" customFormat="1" x14ac:dyDescent="0.25">
      <c r="B87" s="183" t="s">
        <v>12</v>
      </c>
      <c r="C87" s="184"/>
      <c r="D87" s="26">
        <f>+'02'!C13</f>
        <v>18420</v>
      </c>
    </row>
    <row r="88" spans="2:6" s="25" customFormat="1" x14ac:dyDescent="0.25">
      <c r="B88" s="185" t="s">
        <v>45</v>
      </c>
      <c r="C88" s="186"/>
      <c r="D88" s="10">
        <v>0</v>
      </c>
    </row>
    <row r="89" spans="2:6" s="25" customFormat="1" x14ac:dyDescent="0.25">
      <c r="B89" s="180" t="s">
        <v>47</v>
      </c>
      <c r="C89" s="181"/>
      <c r="D89" s="13">
        <f>SUM(D87:D88)</f>
        <v>18420</v>
      </c>
    </row>
    <row r="90" spans="2:6" s="25" customFormat="1" x14ac:dyDescent="0.25"/>
    <row r="91" spans="2:6" s="25" customFormat="1" x14ac:dyDescent="0.25">
      <c r="B91" s="177" t="s">
        <v>108</v>
      </c>
      <c r="C91" s="177"/>
      <c r="D91" s="177"/>
      <c r="E91" s="177"/>
      <c r="F91" s="177"/>
    </row>
    <row r="92" spans="2:6" s="25" customFormat="1" x14ac:dyDescent="0.25"/>
    <row r="93" spans="2:6" s="25" customFormat="1" ht="47.25" customHeight="1" x14ac:dyDescent="0.25">
      <c r="B93" s="7" t="s">
        <v>46</v>
      </c>
      <c r="C93" s="7" t="s">
        <v>48</v>
      </c>
      <c r="D93" s="7" t="s">
        <v>49</v>
      </c>
      <c r="E93" s="7" t="s">
        <v>50</v>
      </c>
    </row>
    <row r="94" spans="2:6" s="25" customFormat="1" x14ac:dyDescent="0.25">
      <c r="B94" s="174" t="s">
        <v>51</v>
      </c>
      <c r="C94" s="175"/>
      <c r="D94" s="175"/>
      <c r="E94" s="176"/>
    </row>
    <row r="95" spans="2:6" s="25" customFormat="1" x14ac:dyDescent="0.25">
      <c r="B95" s="18" t="s">
        <v>52</v>
      </c>
      <c r="C95" s="28">
        <v>0</v>
      </c>
      <c r="D95" s="26">
        <v>0</v>
      </c>
      <c r="E95" s="26">
        <v>0</v>
      </c>
    </row>
    <row r="96" spans="2:6" s="25" customFormat="1" x14ac:dyDescent="0.25">
      <c r="B96" s="11" t="s">
        <v>53</v>
      </c>
      <c r="C96" s="29">
        <v>0</v>
      </c>
      <c r="D96" s="9">
        <v>0</v>
      </c>
      <c r="E96" s="9">
        <v>0</v>
      </c>
    </row>
    <row r="97" spans="2:7" s="25" customFormat="1" x14ac:dyDescent="0.25">
      <c r="B97" s="21" t="s">
        <v>54</v>
      </c>
      <c r="C97" s="30">
        <v>100512.572757865</v>
      </c>
      <c r="D97" s="10">
        <v>11343179</v>
      </c>
      <c r="E97" s="10">
        <v>58</v>
      </c>
    </row>
    <row r="98" spans="2:7" s="25" customFormat="1" x14ac:dyDescent="0.25">
      <c r="B98" s="83"/>
      <c r="C98" s="122"/>
      <c r="D98" s="123"/>
      <c r="E98" s="124"/>
    </row>
    <row r="99" spans="2:7" s="25" customFormat="1" x14ac:dyDescent="0.25">
      <c r="B99" s="178" t="s">
        <v>109</v>
      </c>
      <c r="C99" s="178"/>
      <c r="D99" s="178"/>
      <c r="E99" s="178"/>
      <c r="F99" s="178"/>
    </row>
    <row r="100" spans="2:7" x14ac:dyDescent="0.25">
      <c r="B100" s="173" t="s">
        <v>120</v>
      </c>
      <c r="C100" s="173"/>
      <c r="D100" s="173"/>
      <c r="E100" s="173"/>
      <c r="F100" s="173"/>
    </row>
    <row r="101" spans="2:7" x14ac:dyDescent="0.25">
      <c r="B101" s="173"/>
      <c r="C101" s="173"/>
      <c r="D101" s="173"/>
      <c r="E101" s="173"/>
      <c r="F101" s="173"/>
    </row>
    <row r="102" spans="2:7" x14ac:dyDescent="0.25">
      <c r="B102" s="8" t="s">
        <v>55</v>
      </c>
      <c r="C102" s="4">
        <f>+D86</f>
        <v>44651</v>
      </c>
    </row>
    <row r="103" spans="2:7" ht="16.5" x14ac:dyDescent="0.3">
      <c r="B103" s="18" t="s">
        <v>150</v>
      </c>
      <c r="C103" s="19">
        <v>11612597</v>
      </c>
      <c r="E103" s="117"/>
      <c r="F103" s="118"/>
      <c r="G103" s="119"/>
    </row>
    <row r="104" spans="2:7" x14ac:dyDescent="0.25">
      <c r="B104" s="21"/>
      <c r="C104" s="22"/>
    </row>
    <row r="105" spans="2:7" x14ac:dyDescent="0.25">
      <c r="B105" s="72" t="s">
        <v>47</v>
      </c>
      <c r="C105" s="13">
        <f>SUM(C103:C104)</f>
        <v>11612597</v>
      </c>
    </row>
    <row r="107" spans="2:7" ht="32.25" customHeight="1" x14ac:dyDescent="0.25">
      <c r="B107" s="188" t="s">
        <v>152</v>
      </c>
      <c r="C107" s="188"/>
      <c r="D107" s="188"/>
      <c r="E107" s="188"/>
      <c r="F107" s="188"/>
    </row>
    <row r="108" spans="2:7" x14ac:dyDescent="0.25">
      <c r="B108" s="3" t="s">
        <v>26</v>
      </c>
      <c r="C108" s="4">
        <f>+C102</f>
        <v>44651</v>
      </c>
      <c r="D108" s="133"/>
      <c r="E108" s="133"/>
      <c r="F108" s="133"/>
    </row>
    <row r="109" spans="2:7" x14ac:dyDescent="0.25">
      <c r="B109" s="31" t="s">
        <v>151</v>
      </c>
      <c r="C109" s="14">
        <f>+'01'!C14</f>
        <v>10400000</v>
      </c>
      <c r="D109" s="133"/>
      <c r="E109" s="133"/>
      <c r="F109" s="133"/>
    </row>
    <row r="110" spans="2:7" x14ac:dyDescent="0.25">
      <c r="B110" s="3" t="s">
        <v>47</v>
      </c>
      <c r="C110" s="13">
        <f>SUM(C109)</f>
        <v>10400000</v>
      </c>
      <c r="D110" s="133"/>
      <c r="E110" s="133"/>
      <c r="F110" s="133"/>
    </row>
    <row r="111" spans="2:7" ht="15" customHeight="1" x14ac:dyDescent="0.25">
      <c r="B111" s="25"/>
      <c r="C111" s="25"/>
      <c r="D111" s="25"/>
      <c r="E111" s="25"/>
      <c r="F111" s="25"/>
    </row>
    <row r="113" spans="2:6" x14ac:dyDescent="0.25">
      <c r="B113" s="173" t="s">
        <v>138</v>
      </c>
      <c r="C113" s="173"/>
      <c r="D113" s="173"/>
      <c r="E113" s="173"/>
      <c r="F113" s="173"/>
    </row>
    <row r="114" spans="2:6" x14ac:dyDescent="0.25">
      <c r="B114" s="173"/>
      <c r="C114" s="173"/>
      <c r="D114" s="173"/>
      <c r="E114" s="173"/>
      <c r="F114" s="173"/>
    </row>
    <row r="115" spans="2:6" x14ac:dyDescent="0.25">
      <c r="B115" s="3" t="s">
        <v>26</v>
      </c>
      <c r="C115" s="4">
        <f>+C102</f>
        <v>44651</v>
      </c>
    </row>
    <row r="116" spans="2:6" ht="22.5" customHeight="1" x14ac:dyDescent="0.25">
      <c r="B116" s="31" t="s">
        <v>12</v>
      </c>
      <c r="C116" s="14">
        <f>+'01'!C15</f>
        <v>18420</v>
      </c>
    </row>
    <row r="117" spans="2:6" x14ac:dyDescent="0.25">
      <c r="B117" s="3" t="s">
        <v>47</v>
      </c>
      <c r="C117" s="13">
        <f>SUM(C116)</f>
        <v>18420</v>
      </c>
      <c r="E117" s="121"/>
      <c r="F117" s="121"/>
    </row>
    <row r="119" spans="2:6" ht="16.5" customHeight="1" x14ac:dyDescent="0.25">
      <c r="B119" s="173" t="s">
        <v>128</v>
      </c>
      <c r="C119" s="173"/>
      <c r="D119" s="173"/>
      <c r="E119" s="173"/>
      <c r="F119" s="173"/>
    </row>
    <row r="120" spans="2:6" x14ac:dyDescent="0.25">
      <c r="B120" s="173"/>
      <c r="C120" s="173"/>
      <c r="D120" s="173"/>
      <c r="E120" s="173"/>
      <c r="F120" s="173"/>
    </row>
    <row r="121" spans="2:6" x14ac:dyDescent="0.25">
      <c r="B121" s="173"/>
      <c r="C121" s="173"/>
      <c r="D121" s="173"/>
      <c r="E121" s="173"/>
      <c r="F121" s="173"/>
    </row>
    <row r="122" spans="2:6" x14ac:dyDescent="0.25">
      <c r="B122" s="3" t="s">
        <v>26</v>
      </c>
      <c r="C122" s="4">
        <f>+C115</f>
        <v>44651</v>
      </c>
    </row>
    <row r="123" spans="2:6" ht="22.5" customHeight="1" x14ac:dyDescent="0.25">
      <c r="B123" s="31" t="s">
        <v>110</v>
      </c>
      <c r="C123" s="14">
        <f>+'02'!C8</f>
        <v>-28778</v>
      </c>
    </row>
    <row r="124" spans="2:6" x14ac:dyDescent="0.25">
      <c r="B124" s="3" t="s">
        <v>47</v>
      </c>
      <c r="C124" s="13">
        <f>SUM(C123)</f>
        <v>-28778</v>
      </c>
      <c r="E124" s="121"/>
    </row>
  </sheetData>
  <sortState xmlns:xlrd2="http://schemas.microsoft.com/office/spreadsheetml/2017/richdata2" ref="B103:C104">
    <sortCondition descending="1" ref="C103:C104"/>
  </sortState>
  <mergeCells count="35">
    <mergeCell ref="B119:F121"/>
    <mergeCell ref="B3:F3"/>
    <mergeCell ref="B4:F4"/>
    <mergeCell ref="B6:F14"/>
    <mergeCell ref="B15:F15"/>
    <mergeCell ref="B17:F17"/>
    <mergeCell ref="B52:F52"/>
    <mergeCell ref="B63:F64"/>
    <mergeCell ref="B2:F2"/>
    <mergeCell ref="B107:F107"/>
    <mergeCell ref="B18:F47"/>
    <mergeCell ref="B48:F48"/>
    <mergeCell ref="B49:F51"/>
    <mergeCell ref="B53:F53"/>
    <mergeCell ref="B89:C89"/>
    <mergeCell ref="B65:F66"/>
    <mergeCell ref="B67:F68"/>
    <mergeCell ref="B74:F74"/>
    <mergeCell ref="B75:F76"/>
    <mergeCell ref="B77:F77"/>
    <mergeCell ref="B81:F81"/>
    <mergeCell ref="B82:F84"/>
    <mergeCell ref="B86:C86"/>
    <mergeCell ref="B87:C87"/>
    <mergeCell ref="B88:C88"/>
    <mergeCell ref="B54:F56"/>
    <mergeCell ref="B57:F58"/>
    <mergeCell ref="B59:F60"/>
    <mergeCell ref="B61:F62"/>
    <mergeCell ref="B78:F79"/>
    <mergeCell ref="B113:F114"/>
    <mergeCell ref="B94:E94"/>
    <mergeCell ref="B91:F91"/>
    <mergeCell ref="B99:F99"/>
    <mergeCell ref="B100:F101"/>
  </mergeCells>
  <hyperlinks>
    <hyperlink ref="A1" location="INDICE!A1" display="INDICE" xr:uid="{4997CFCE-4BD7-4BCF-B991-EBEABD2AFD85}"/>
  </hyperlinks>
  <pageMargins left="0.7" right="0.7" top="0.75" bottom="0.75" header="0.3" footer="0.3"/>
  <pageSetup paperSize="9" orientation="portrait" r:id="rId1"/>
  <ignoredErrors>
    <ignoredError sqref="D89"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A1:AW23"/>
  <sheetViews>
    <sheetView showGridLines="0" tabSelected="1" topLeftCell="A7" workbookViewId="0">
      <selection activeCell="I21" sqref="I21"/>
    </sheetView>
  </sheetViews>
  <sheetFormatPr baseColWidth="10" defaultColWidth="3.7109375" defaultRowHeight="15" x14ac:dyDescent="0.25"/>
  <cols>
    <col min="1" max="1" width="3.7109375" style="94"/>
    <col min="2" max="2" width="19.85546875" style="94" customWidth="1"/>
    <col min="3" max="3" width="24" style="94" customWidth="1"/>
    <col min="4" max="4" width="10.5703125" style="94" customWidth="1"/>
    <col min="5" max="5" width="9.7109375" style="94" customWidth="1"/>
    <col min="6" max="7" width="14" style="94" bestFit="1" customWidth="1"/>
    <col min="8" max="8" width="14.42578125" style="94" customWidth="1"/>
    <col min="9" max="9" width="18.28515625" style="94" bestFit="1" customWidth="1"/>
    <col min="10" max="10" width="18.5703125" style="94" bestFit="1" customWidth="1"/>
    <col min="11" max="11" width="18.42578125" style="94" bestFit="1" customWidth="1"/>
    <col min="12" max="12" width="18.7109375" style="94" bestFit="1" customWidth="1"/>
    <col min="13" max="13" width="10.28515625" style="94" customWidth="1"/>
    <col min="14" max="14" width="8.28515625" style="94" bestFit="1" customWidth="1"/>
    <col min="15" max="15" width="14.140625" style="94" customWidth="1"/>
    <col min="16" max="17" width="13.5703125" style="94" customWidth="1"/>
    <col min="18" max="18" width="14" style="94" customWidth="1"/>
    <col min="19" max="19" width="13.85546875" style="94" bestFit="1" customWidth="1"/>
    <col min="20" max="20" width="12" style="94" bestFit="1" customWidth="1"/>
    <col min="21" max="21" width="3.7109375" style="94"/>
    <col min="22" max="22" width="12" style="94" bestFit="1" customWidth="1"/>
    <col min="23" max="23" width="3.7109375" style="94"/>
    <col min="24" max="24" width="12.140625" style="94" bestFit="1" customWidth="1"/>
    <col min="25" max="25" width="12" style="94" bestFit="1" customWidth="1"/>
    <col min="26" max="27" width="3.7109375" style="94"/>
    <col min="28" max="29" width="11.85546875" style="94" bestFit="1" customWidth="1"/>
    <col min="30" max="31" width="3.7109375" style="94"/>
    <col min="32" max="32" width="12.42578125" style="94" bestFit="1" customWidth="1"/>
    <col min="33" max="33" width="12" style="94" bestFit="1" customWidth="1"/>
    <col min="34" max="35" width="3.7109375" style="94"/>
    <col min="36" max="36" width="4.140625" style="94" bestFit="1" customWidth="1"/>
    <col min="37" max="38" width="3.7109375" style="94"/>
    <col min="39" max="39" width="4" style="94" bestFit="1" customWidth="1"/>
    <col min="40" max="43" width="3.7109375" style="94"/>
    <col min="44" max="44" width="5.28515625" style="94" bestFit="1" customWidth="1"/>
    <col min="45" max="48" width="3.7109375" style="94"/>
    <col min="49" max="49" width="4.42578125" style="94" bestFit="1" customWidth="1"/>
    <col min="50" max="16384" width="3.7109375" style="94"/>
  </cols>
  <sheetData>
    <row r="1" spans="1:49" ht="18" customHeight="1" x14ac:dyDescent="0.25">
      <c r="A1" s="70" t="s">
        <v>139</v>
      </c>
      <c r="B1" s="92"/>
      <c r="C1" s="92"/>
      <c r="D1" s="92"/>
      <c r="E1" s="92"/>
      <c r="F1" s="93"/>
      <c r="AS1" s="92"/>
      <c r="AT1" s="92"/>
      <c r="AU1" s="92"/>
      <c r="AV1" s="92"/>
      <c r="AW1" s="92"/>
    </row>
    <row r="2" spans="1:49" ht="18" customHeight="1" x14ac:dyDescent="0.25">
      <c r="A2" s="70"/>
      <c r="B2" s="190" t="s">
        <v>133</v>
      </c>
      <c r="C2" s="190"/>
      <c r="D2" s="190"/>
      <c r="E2" s="190"/>
      <c r="F2" s="190"/>
      <c r="G2" s="190"/>
      <c r="H2" s="190"/>
      <c r="I2" s="190"/>
      <c r="J2" s="190"/>
      <c r="K2" s="190"/>
      <c r="L2" s="190"/>
      <c r="M2" s="190"/>
      <c r="N2" s="190"/>
      <c r="O2" s="190"/>
      <c r="P2" s="190"/>
      <c r="Q2" s="190"/>
      <c r="R2" s="190"/>
      <c r="AS2" s="92"/>
      <c r="AT2" s="92"/>
      <c r="AU2" s="92"/>
      <c r="AV2" s="92"/>
      <c r="AW2" s="92"/>
    </row>
    <row r="3" spans="1:49" ht="18" customHeight="1" x14ac:dyDescent="0.25">
      <c r="B3" s="191" t="str">
        <f>+'05'!B2</f>
        <v>FONDO MUTUO PARA TODOS RENTA FIJA EN GUARANÍES</v>
      </c>
      <c r="C3" s="191"/>
      <c r="D3" s="191"/>
      <c r="E3" s="191"/>
      <c r="F3" s="191"/>
      <c r="G3" s="191"/>
      <c r="H3" s="191"/>
      <c r="I3" s="191"/>
      <c r="J3" s="191"/>
      <c r="K3" s="191"/>
      <c r="L3" s="191"/>
      <c r="M3" s="191"/>
      <c r="N3" s="191"/>
      <c r="O3" s="191"/>
      <c r="P3" s="191"/>
      <c r="Q3" s="191"/>
      <c r="R3" s="191"/>
      <c r="AP3" s="92"/>
      <c r="AQ3" s="92"/>
      <c r="AR3" s="92"/>
      <c r="AS3" s="92"/>
      <c r="AT3" s="92"/>
      <c r="AU3" s="92"/>
      <c r="AV3" s="92"/>
      <c r="AW3" s="92"/>
    </row>
    <row r="4" spans="1:49" ht="18" customHeight="1" x14ac:dyDescent="0.25">
      <c r="B4" s="191" t="s">
        <v>77</v>
      </c>
      <c r="C4" s="191"/>
      <c r="D4" s="191"/>
      <c r="E4" s="191"/>
      <c r="F4" s="191"/>
      <c r="G4" s="191"/>
      <c r="H4" s="191"/>
      <c r="I4" s="191"/>
      <c r="J4" s="191"/>
      <c r="K4" s="191"/>
      <c r="L4" s="191"/>
      <c r="M4" s="191"/>
      <c r="N4" s="191"/>
      <c r="O4" s="191"/>
      <c r="P4" s="191"/>
      <c r="Q4" s="191"/>
      <c r="R4" s="191"/>
      <c r="S4" s="95"/>
      <c r="Z4" s="93"/>
      <c r="AH4" s="92"/>
      <c r="AI4" s="92"/>
      <c r="AJ4" s="92"/>
      <c r="AK4" s="92"/>
      <c r="AL4" s="92"/>
      <c r="AM4" s="92"/>
      <c r="AN4" s="92"/>
      <c r="AO4" s="92"/>
      <c r="AP4" s="92"/>
      <c r="AQ4" s="92"/>
      <c r="AR4" s="92"/>
      <c r="AS4" s="92"/>
      <c r="AT4" s="92"/>
      <c r="AU4" s="92"/>
      <c r="AV4" s="92"/>
      <c r="AW4" s="92"/>
    </row>
    <row r="5" spans="1:49" ht="18" customHeight="1" x14ac:dyDescent="0.25">
      <c r="B5" s="192">
        <v>44651</v>
      </c>
      <c r="C5" s="191"/>
      <c r="D5" s="191"/>
      <c r="E5" s="191"/>
      <c r="F5" s="191"/>
      <c r="G5" s="191"/>
      <c r="H5" s="191"/>
      <c r="I5" s="191"/>
      <c r="J5" s="191"/>
      <c r="K5" s="191"/>
      <c r="L5" s="191"/>
      <c r="M5" s="191"/>
      <c r="N5" s="191"/>
      <c r="O5" s="191"/>
      <c r="P5" s="191"/>
      <c r="Q5" s="191"/>
      <c r="R5" s="191"/>
      <c r="S5" s="92"/>
      <c r="T5" s="92"/>
      <c r="U5" s="92"/>
      <c r="V5" s="92"/>
      <c r="W5" s="92"/>
      <c r="X5" s="92"/>
      <c r="Y5" s="92"/>
      <c r="Z5" s="92"/>
      <c r="AA5" s="92"/>
      <c r="AB5" s="92"/>
      <c r="AC5" s="92"/>
      <c r="AD5" s="92"/>
      <c r="AE5" s="92"/>
      <c r="AF5" s="92"/>
      <c r="AG5" s="92"/>
      <c r="AH5" s="92"/>
      <c r="AI5" s="92"/>
      <c r="AJ5" s="92"/>
      <c r="AK5" s="92"/>
      <c r="AL5" s="92"/>
      <c r="AM5" s="92"/>
      <c r="AN5" s="92"/>
      <c r="AO5" s="92"/>
      <c r="AP5" s="92"/>
      <c r="AQ5" s="92"/>
      <c r="AR5" s="96"/>
      <c r="AU5" s="92"/>
      <c r="AV5" s="92"/>
      <c r="AW5" s="92"/>
    </row>
    <row r="6" spans="1:49" ht="75" x14ac:dyDescent="0.25">
      <c r="B6" s="97" t="s">
        <v>57</v>
      </c>
      <c r="C6" s="97" t="s">
        <v>58</v>
      </c>
      <c r="D6" s="97" t="s">
        <v>59</v>
      </c>
      <c r="E6" s="97" t="s">
        <v>60</v>
      </c>
      <c r="F6" s="97" t="s">
        <v>61</v>
      </c>
      <c r="G6" s="97" t="s">
        <v>62</v>
      </c>
      <c r="H6" s="97" t="s">
        <v>63</v>
      </c>
      <c r="I6" s="97" t="s">
        <v>64</v>
      </c>
      <c r="J6" s="97" t="s">
        <v>65</v>
      </c>
      <c r="K6" s="97" t="s">
        <v>66</v>
      </c>
      <c r="L6" s="97" t="s">
        <v>67</v>
      </c>
      <c r="M6" s="97" t="s">
        <v>78</v>
      </c>
      <c r="N6" s="97" t="s">
        <v>68</v>
      </c>
      <c r="O6" s="97" t="s">
        <v>132</v>
      </c>
      <c r="P6" s="97" t="s">
        <v>56</v>
      </c>
      <c r="Q6" s="97" t="s">
        <v>79</v>
      </c>
      <c r="R6" s="97" t="s">
        <v>80</v>
      </c>
    </row>
    <row r="7" spans="1:49" ht="17.25" customHeight="1" x14ac:dyDescent="0.25">
      <c r="B7" s="98" t="s">
        <v>72</v>
      </c>
      <c r="C7" s="99" t="s">
        <v>153</v>
      </c>
      <c r="D7" s="100" t="s">
        <v>69</v>
      </c>
      <c r="E7" s="99" t="s">
        <v>70</v>
      </c>
      <c r="F7" s="139">
        <v>44631</v>
      </c>
      <c r="G7" s="134">
        <v>47079</v>
      </c>
      <c r="H7" s="99" t="s">
        <v>71</v>
      </c>
      <c r="I7" s="141">
        <v>1757296</v>
      </c>
      <c r="J7" s="142">
        <v>1002775</v>
      </c>
      <c r="K7" s="141">
        <v>1008888.56652137</v>
      </c>
      <c r="L7" s="142">
        <v>1757296</v>
      </c>
      <c r="M7" s="145">
        <v>0.57411418823100002</v>
      </c>
      <c r="N7" s="146">
        <v>0.11733258597500001</v>
      </c>
      <c r="O7" s="99"/>
      <c r="P7" s="149">
        <v>4.4471156036652949E-2</v>
      </c>
      <c r="Q7" s="101"/>
      <c r="R7" s="102"/>
      <c r="S7" s="92"/>
      <c r="T7" s="92"/>
      <c r="U7" s="92"/>
      <c r="V7" s="92"/>
      <c r="W7" s="92"/>
      <c r="X7" s="92"/>
      <c r="Y7" s="92"/>
      <c r="Z7" s="92"/>
      <c r="AA7" s="92"/>
      <c r="AB7" s="92"/>
      <c r="AC7" s="92"/>
      <c r="AD7" s="92"/>
      <c r="AE7" s="92"/>
      <c r="AF7" s="92"/>
      <c r="AG7" s="92"/>
      <c r="AH7" s="92"/>
      <c r="AI7" s="92"/>
      <c r="AJ7" s="92"/>
      <c r="AK7" s="92"/>
      <c r="AL7" s="92"/>
      <c r="AM7" s="92"/>
      <c r="AN7" s="92"/>
      <c r="AO7" s="92"/>
      <c r="AP7" s="92"/>
      <c r="AQ7" s="92"/>
      <c r="AR7" s="96"/>
      <c r="AU7" s="92"/>
      <c r="AV7" s="92"/>
      <c r="AW7" s="92"/>
    </row>
    <row r="8" spans="1:49" ht="17.25" customHeight="1" x14ac:dyDescent="0.25">
      <c r="B8" s="110" t="s">
        <v>72</v>
      </c>
      <c r="C8" s="126" t="s">
        <v>154</v>
      </c>
      <c r="D8" s="126"/>
      <c r="E8" s="126" t="s">
        <v>70</v>
      </c>
      <c r="F8" s="140">
        <v>44628</v>
      </c>
      <c r="G8" s="137">
        <v>45498</v>
      </c>
      <c r="H8" s="126" t="s">
        <v>71</v>
      </c>
      <c r="I8" s="143">
        <v>1302051</v>
      </c>
      <c r="J8" s="144">
        <v>1002741</v>
      </c>
      <c r="K8" s="143">
        <v>1010590.13046949</v>
      </c>
      <c r="L8" s="144">
        <v>1302051</v>
      </c>
      <c r="M8" s="145">
        <v>0.77615249361899996</v>
      </c>
      <c r="N8" s="147">
        <v>0.131737367203</v>
      </c>
      <c r="O8" s="128"/>
      <c r="P8" s="150">
        <v>4.4546159875881793E-2</v>
      </c>
      <c r="Q8" s="127"/>
      <c r="R8" s="104"/>
      <c r="S8" s="92"/>
      <c r="T8" s="92"/>
      <c r="U8" s="92"/>
      <c r="V8" s="92"/>
      <c r="W8" s="92"/>
      <c r="X8" s="92"/>
      <c r="Y8" s="92"/>
      <c r="Z8" s="92"/>
      <c r="AA8" s="92"/>
      <c r="AB8" s="92"/>
      <c r="AC8" s="92"/>
      <c r="AD8" s="92"/>
      <c r="AE8" s="92"/>
      <c r="AF8" s="92"/>
      <c r="AG8" s="92"/>
      <c r="AH8" s="92"/>
      <c r="AI8" s="92"/>
      <c r="AJ8" s="92"/>
      <c r="AK8" s="92"/>
      <c r="AL8" s="92"/>
      <c r="AM8" s="92"/>
      <c r="AN8" s="92"/>
      <c r="AO8" s="92"/>
      <c r="AP8" s="92"/>
      <c r="AQ8" s="92"/>
      <c r="AR8" s="136"/>
      <c r="AU8" s="92"/>
      <c r="AV8" s="92"/>
      <c r="AW8" s="92"/>
    </row>
    <row r="9" spans="1:49" ht="17.25" customHeight="1" x14ac:dyDescent="0.25">
      <c r="B9" s="103" t="s">
        <v>72</v>
      </c>
      <c r="C9" s="126" t="s">
        <v>145</v>
      </c>
      <c r="D9" s="127" t="s">
        <v>69</v>
      </c>
      <c r="E9" s="126" t="s">
        <v>70</v>
      </c>
      <c r="F9" s="140">
        <v>44631</v>
      </c>
      <c r="G9" s="138">
        <v>47560</v>
      </c>
      <c r="H9" s="126" t="s">
        <v>71</v>
      </c>
      <c r="I9" s="143">
        <v>1987294</v>
      </c>
      <c r="J9" s="144">
        <v>1024331</v>
      </c>
      <c r="K9" s="143">
        <v>1001039.30509268</v>
      </c>
      <c r="L9" s="144">
        <v>1987294</v>
      </c>
      <c r="M9" s="145">
        <v>0.50371978433599995</v>
      </c>
      <c r="N9" s="148">
        <v>0.12550059264899999</v>
      </c>
      <c r="O9" s="126"/>
      <c r="P9" s="150">
        <v>4.4125165665316574E-2</v>
      </c>
      <c r="Q9" s="128"/>
      <c r="R9" s="106"/>
      <c r="S9" s="92"/>
      <c r="T9" s="92"/>
      <c r="U9" s="92"/>
      <c r="V9" s="92"/>
      <c r="W9" s="92"/>
      <c r="X9" s="92"/>
      <c r="Y9" s="92"/>
      <c r="Z9" s="92"/>
      <c r="AA9" s="92"/>
      <c r="AB9" s="92"/>
      <c r="AC9" s="92"/>
      <c r="AD9" s="92"/>
      <c r="AE9" s="92"/>
      <c r="AF9" s="92"/>
      <c r="AG9" s="92"/>
      <c r="AH9" s="92"/>
      <c r="AI9" s="92"/>
      <c r="AJ9" s="92"/>
      <c r="AK9" s="92"/>
      <c r="AL9" s="92"/>
      <c r="AM9" s="92"/>
      <c r="AN9" s="92"/>
      <c r="AO9" s="92"/>
      <c r="AP9" s="92"/>
      <c r="AQ9" s="92"/>
      <c r="AR9" s="96"/>
      <c r="AU9" s="92"/>
      <c r="AV9" s="92"/>
      <c r="AW9" s="92"/>
    </row>
    <row r="10" spans="1:49" ht="17.25" customHeight="1" x14ac:dyDescent="0.25">
      <c r="B10" s="103" t="s">
        <v>72</v>
      </c>
      <c r="C10" s="126" t="s">
        <v>155</v>
      </c>
      <c r="D10" s="127" t="s">
        <v>69</v>
      </c>
      <c r="E10" s="126" t="s">
        <v>70</v>
      </c>
      <c r="F10" s="140">
        <v>44651</v>
      </c>
      <c r="G10" s="138">
        <v>46009</v>
      </c>
      <c r="H10" s="126" t="s">
        <v>71</v>
      </c>
      <c r="I10" s="143">
        <v>1542995</v>
      </c>
      <c r="J10" s="144">
        <v>1027699</v>
      </c>
      <c r="K10" s="143">
        <v>1027700.00004747</v>
      </c>
      <c r="L10" s="144">
        <v>1542995</v>
      </c>
      <c r="M10" s="145">
        <v>0.66604233976600002</v>
      </c>
      <c r="N10" s="148">
        <v>0.145868845597</v>
      </c>
      <c r="O10" s="126"/>
      <c r="P10" s="150">
        <v>4.5300351869941836E-2</v>
      </c>
      <c r="Q10" s="128"/>
      <c r="R10" s="104"/>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6"/>
      <c r="AU10" s="92"/>
      <c r="AV10" s="92"/>
      <c r="AW10" s="92"/>
    </row>
    <row r="11" spans="1:49" ht="17.25" customHeight="1" x14ac:dyDescent="0.25">
      <c r="B11" s="103" t="s">
        <v>72</v>
      </c>
      <c r="C11" s="126" t="s">
        <v>155</v>
      </c>
      <c r="D11" s="127" t="s">
        <v>69</v>
      </c>
      <c r="E11" s="126" t="s">
        <v>70</v>
      </c>
      <c r="F11" s="140">
        <v>44628</v>
      </c>
      <c r="G11" s="138">
        <v>44826</v>
      </c>
      <c r="H11" s="126" t="s">
        <v>71</v>
      </c>
      <c r="I11" s="143">
        <v>1114063</v>
      </c>
      <c r="J11" s="144">
        <v>1029663</v>
      </c>
      <c r="K11" s="143">
        <v>1001482.27678985</v>
      </c>
      <c r="L11" s="144">
        <v>1114063</v>
      </c>
      <c r="M11" s="145">
        <v>0.89894581975199994</v>
      </c>
      <c r="N11" s="148">
        <v>0.16489162907400001</v>
      </c>
      <c r="O11" s="126"/>
      <c r="P11" s="150">
        <v>4.4144691571465548E-2</v>
      </c>
      <c r="Q11" s="128"/>
      <c r="R11" s="104"/>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6"/>
      <c r="AU11" s="92"/>
      <c r="AV11" s="92"/>
      <c r="AW11" s="92"/>
    </row>
    <row r="12" spans="1:49" ht="17.25" customHeight="1" x14ac:dyDescent="0.25">
      <c r="B12" s="103" t="s">
        <v>72</v>
      </c>
      <c r="C12" s="126" t="s">
        <v>156</v>
      </c>
      <c r="D12" s="127" t="s">
        <v>69</v>
      </c>
      <c r="E12" s="126" t="s">
        <v>70</v>
      </c>
      <c r="F12" s="140">
        <v>44628</v>
      </c>
      <c r="G12" s="138">
        <v>45363</v>
      </c>
      <c r="H12" s="126" t="s">
        <v>71</v>
      </c>
      <c r="I12" s="143">
        <v>1284977</v>
      </c>
      <c r="J12" s="144">
        <v>1018734</v>
      </c>
      <c r="K12" s="143">
        <v>1027124.5060318901</v>
      </c>
      <c r="L12" s="144">
        <v>1284977</v>
      </c>
      <c r="M12" s="145">
        <v>0.79933298886399995</v>
      </c>
      <c r="N12" s="148">
        <v>0.139021687709</v>
      </c>
      <c r="O12" s="126"/>
      <c r="P12" s="150">
        <v>4.5274984465637456E-2</v>
      </c>
      <c r="Q12" s="128"/>
      <c r="R12" s="104"/>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6"/>
      <c r="AU12" s="92"/>
      <c r="AV12" s="92"/>
      <c r="AW12" s="92"/>
    </row>
    <row r="13" spans="1:49" ht="17.25" customHeight="1" x14ac:dyDescent="0.25">
      <c r="B13" s="103" t="s">
        <v>72</v>
      </c>
      <c r="C13" s="126" t="s">
        <v>157</v>
      </c>
      <c r="D13" s="127" t="s">
        <v>69</v>
      </c>
      <c r="E13" s="126" t="s">
        <v>70</v>
      </c>
      <c r="F13" s="140">
        <v>44631</v>
      </c>
      <c r="G13" s="138">
        <v>45120</v>
      </c>
      <c r="H13" s="126" t="s">
        <v>71</v>
      </c>
      <c r="I13" s="143">
        <v>1149592</v>
      </c>
      <c r="J13" s="144">
        <v>1015615</v>
      </c>
      <c r="K13" s="143">
        <v>1021124.65612084</v>
      </c>
      <c r="L13" s="144">
        <v>1149592</v>
      </c>
      <c r="M13" s="145">
        <v>0.8882496191</v>
      </c>
      <c r="N13" s="148">
        <v>0.103756878095</v>
      </c>
      <c r="O13" s="126"/>
      <c r="P13" s="150">
        <v>4.5010514958850598E-2</v>
      </c>
      <c r="Q13" s="128"/>
      <c r="R13" s="104"/>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96"/>
      <c r="AU13" s="92"/>
      <c r="AV13" s="92"/>
      <c r="AW13" s="92"/>
    </row>
    <row r="14" spans="1:49" ht="17.25" customHeight="1" x14ac:dyDescent="0.25">
      <c r="B14" s="103" t="s">
        <v>72</v>
      </c>
      <c r="C14" s="126" t="s">
        <v>158</v>
      </c>
      <c r="D14" s="127"/>
      <c r="E14" s="126" t="s">
        <v>70</v>
      </c>
      <c r="F14" s="140">
        <v>44628</v>
      </c>
      <c r="G14" s="138">
        <v>45964</v>
      </c>
      <c r="H14" s="126" t="s">
        <v>71</v>
      </c>
      <c r="I14" s="143">
        <v>1490083</v>
      </c>
      <c r="J14" s="144">
        <v>1012821</v>
      </c>
      <c r="K14" s="143">
        <v>1021047.37358572</v>
      </c>
      <c r="L14" s="144">
        <v>1490083</v>
      </c>
      <c r="M14" s="145">
        <v>0.68522852323400008</v>
      </c>
      <c r="N14" s="148">
        <v>0.136962320591</v>
      </c>
      <c r="O14" s="126"/>
      <c r="P14" s="150">
        <v>4.5007108394644918E-2</v>
      </c>
      <c r="Q14" s="128"/>
      <c r="R14" s="104"/>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6"/>
      <c r="AU14" s="92"/>
      <c r="AV14" s="92"/>
      <c r="AW14" s="92"/>
    </row>
    <row r="15" spans="1:49" ht="17.25" customHeight="1" x14ac:dyDescent="0.25">
      <c r="B15" s="103" t="s">
        <v>72</v>
      </c>
      <c r="C15" s="126" t="s">
        <v>158</v>
      </c>
      <c r="D15" s="127"/>
      <c r="E15" s="126" t="s">
        <v>70</v>
      </c>
      <c r="F15" s="140">
        <v>44651</v>
      </c>
      <c r="G15" s="138">
        <v>45964</v>
      </c>
      <c r="H15" s="126" t="s">
        <v>71</v>
      </c>
      <c r="I15" s="143">
        <v>1490083</v>
      </c>
      <c r="J15" s="144">
        <v>1022438</v>
      </c>
      <c r="K15" s="143">
        <v>1022438.00010398</v>
      </c>
      <c r="L15" s="144">
        <v>1490083</v>
      </c>
      <c r="M15" s="145">
        <v>0.68616177763500008</v>
      </c>
      <c r="N15" s="148">
        <v>0.136422568016</v>
      </c>
      <c r="O15" s="126"/>
      <c r="P15" s="150">
        <v>4.5068406312903111E-2</v>
      </c>
      <c r="Q15" s="128"/>
      <c r="R15" s="104"/>
      <c r="S15" s="92"/>
      <c r="T15" s="92"/>
      <c r="U15" s="92"/>
      <c r="V15" s="92"/>
      <c r="W15" s="92"/>
      <c r="X15" s="92"/>
      <c r="Y15" s="92"/>
      <c r="Z15" s="92"/>
      <c r="AA15" s="92"/>
      <c r="AB15" s="92"/>
      <c r="AC15" s="92"/>
      <c r="AD15" s="92"/>
      <c r="AE15" s="92"/>
      <c r="AF15" s="92"/>
      <c r="AG15" s="92"/>
      <c r="AH15" s="92"/>
      <c r="AI15" s="92"/>
      <c r="AJ15" s="92"/>
      <c r="AK15" s="92"/>
      <c r="AL15" s="92"/>
      <c r="AM15" s="92"/>
      <c r="AN15" s="92"/>
      <c r="AO15" s="92"/>
      <c r="AP15" s="92"/>
      <c r="AQ15" s="92"/>
      <c r="AR15" s="96"/>
      <c r="AU15" s="92"/>
      <c r="AV15" s="92"/>
      <c r="AW15" s="92"/>
    </row>
    <row r="16" spans="1:49" ht="17.25" customHeight="1" x14ac:dyDescent="0.25">
      <c r="B16" s="103" t="s">
        <v>72</v>
      </c>
      <c r="C16" s="126" t="s">
        <v>86</v>
      </c>
      <c r="D16" s="127" t="s">
        <v>69</v>
      </c>
      <c r="E16" s="126" t="s">
        <v>70</v>
      </c>
      <c r="F16" s="140">
        <v>44628</v>
      </c>
      <c r="G16" s="138">
        <v>45362</v>
      </c>
      <c r="H16" s="126" t="s">
        <v>71</v>
      </c>
      <c r="I16" s="143">
        <v>1202929</v>
      </c>
      <c r="J16" s="144">
        <v>1020958</v>
      </c>
      <c r="K16" s="143">
        <v>1004180.9836359801</v>
      </c>
      <c r="L16" s="144">
        <v>1202929</v>
      </c>
      <c r="M16" s="145">
        <v>0.83477992768999998</v>
      </c>
      <c r="N16" s="148">
        <v>9.3655372818000002E-2</v>
      </c>
      <c r="O16" s="126"/>
      <c r="P16" s="150">
        <v>4.4263648825253486E-2</v>
      </c>
      <c r="Q16" s="128"/>
      <c r="R16" s="104"/>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6"/>
      <c r="AU16" s="92"/>
      <c r="AV16" s="92"/>
      <c r="AW16" s="92"/>
    </row>
    <row r="17" spans="2:18" ht="17.25" customHeight="1" x14ac:dyDescent="0.25">
      <c r="B17" s="107"/>
      <c r="C17" s="101"/>
      <c r="D17" s="101"/>
      <c r="E17" s="101"/>
      <c r="F17" s="108" t="s">
        <v>73</v>
      </c>
      <c r="G17" s="108"/>
      <c r="H17" s="108"/>
      <c r="I17" s="109">
        <f>+'01'!C8</f>
        <v>11612597</v>
      </c>
      <c r="J17" s="109"/>
      <c r="K17" s="109"/>
      <c r="L17" s="109"/>
      <c r="M17" s="101"/>
      <c r="N17" s="101"/>
      <c r="O17" s="101"/>
      <c r="P17" s="131"/>
      <c r="Q17" s="101"/>
      <c r="R17" s="102"/>
    </row>
    <row r="18" spans="2:18" ht="17.25" customHeight="1" x14ac:dyDescent="0.25">
      <c r="B18" s="110"/>
      <c r="C18" s="128"/>
      <c r="D18" s="128"/>
      <c r="E18" s="128"/>
      <c r="F18" s="105" t="s">
        <v>74</v>
      </c>
      <c r="G18" s="129"/>
      <c r="H18" s="129"/>
      <c r="I18" s="130">
        <f>+'01'!C15</f>
        <v>18420</v>
      </c>
      <c r="J18" s="129"/>
      <c r="K18" s="132"/>
      <c r="L18" s="129"/>
      <c r="M18" s="128"/>
      <c r="N18" s="128"/>
      <c r="O18" s="128"/>
      <c r="P18" s="128"/>
      <c r="Q18" s="128"/>
      <c r="R18" s="104"/>
    </row>
    <row r="19" spans="2:18" ht="17.25" customHeight="1" x14ac:dyDescent="0.25">
      <c r="B19" s="110"/>
      <c r="C19" s="128"/>
      <c r="D19" s="128"/>
      <c r="E19" s="128"/>
      <c r="F19" s="105" t="s">
        <v>159</v>
      </c>
      <c r="G19" s="129"/>
      <c r="H19" s="129"/>
      <c r="I19" s="130">
        <f>+'01'!C14</f>
        <v>10400000</v>
      </c>
      <c r="J19" s="129"/>
      <c r="K19" s="132"/>
      <c r="L19" s="129"/>
      <c r="M19" s="128"/>
      <c r="N19" s="128"/>
      <c r="O19" s="128"/>
      <c r="P19" s="128"/>
      <c r="Q19" s="128"/>
      <c r="R19" s="104"/>
    </row>
    <row r="20" spans="2:18" ht="17.25" customHeight="1" x14ac:dyDescent="0.25">
      <c r="B20" s="110"/>
      <c r="C20" s="128"/>
      <c r="D20" s="128"/>
      <c r="E20" s="128"/>
      <c r="F20" s="105" t="s">
        <v>75</v>
      </c>
      <c r="G20" s="129"/>
      <c r="H20" s="129"/>
      <c r="I20" s="130"/>
      <c r="J20" s="129"/>
      <c r="K20" s="132"/>
      <c r="L20" s="129"/>
      <c r="M20" s="128"/>
      <c r="N20" s="128"/>
      <c r="O20" s="128"/>
      <c r="P20" s="128"/>
      <c r="Q20" s="128"/>
      <c r="R20" s="104"/>
    </row>
    <row r="21" spans="2:18" ht="17.25" customHeight="1" x14ac:dyDescent="0.25">
      <c r="B21" s="111"/>
      <c r="C21" s="112"/>
      <c r="D21" s="112"/>
      <c r="E21" s="112"/>
      <c r="F21" s="113" t="s">
        <v>76</v>
      </c>
      <c r="G21" s="113"/>
      <c r="H21" s="113"/>
      <c r="I21" s="153">
        <f>+SUM(K7:K16)-I18-I19+I17</f>
        <v>11339792.798399271</v>
      </c>
      <c r="J21" s="153">
        <f>SUM(J7:J20)</f>
        <v>10177775</v>
      </c>
      <c r="K21" s="153">
        <f>SUM(K7:K20)</f>
        <v>10145615.798399271</v>
      </c>
      <c r="L21" s="153">
        <f>SUM(L7:L20)</f>
        <v>14321363</v>
      </c>
      <c r="M21" s="112"/>
      <c r="N21" s="112"/>
      <c r="O21" s="112"/>
      <c r="P21" s="154">
        <v>1</v>
      </c>
      <c r="Q21" s="112"/>
      <c r="R21" s="114"/>
    </row>
    <row r="22" spans="2:18" x14ac:dyDescent="0.25">
      <c r="K22" s="125"/>
    </row>
    <row r="23" spans="2:18" x14ac:dyDescent="0.25">
      <c r="I23" s="152"/>
      <c r="K23" s="151"/>
    </row>
  </sheetData>
  <mergeCells count="4">
    <mergeCell ref="B2:R2"/>
    <mergeCell ref="B3:R3"/>
    <mergeCell ref="B4:R4"/>
    <mergeCell ref="B5:R5"/>
  </mergeCells>
  <hyperlinks>
    <hyperlink ref="A1" location="INDICE!A1" display="INDICE" xr:uid="{75911643-DC3D-4121-B4E2-AF1F396436B5}"/>
  </hyperlinks>
  <pageMargins left="0.7" right="0.7" top="0.75" bottom="0.75" header="0.3" footer="0.3"/>
  <pageSetup paperSize="9" orientation="portrait" r:id="rId1"/>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Rez/RHP9Pox5/B0w+zuus2bJ3+ox9DuBbLRn/R4zQUo=</DigestValue>
    </Reference>
    <Reference Type="http://www.w3.org/2000/09/xmldsig#Object" URI="#idOfficeObject">
      <DigestMethod Algorithm="http://www.w3.org/2001/04/xmlenc#sha256"/>
      <DigestValue>KodPDRGbX5OuO6pzj7GmdgfQuCmIFkzeU/v/ToA6Vus=</DigestValue>
    </Reference>
    <Reference Type="http://uri.etsi.org/01903#SignedProperties" URI="#idSignedProperties">
      <Transforms>
        <Transform Algorithm="http://www.w3.org/TR/2001/REC-xml-c14n-20010315"/>
      </Transforms>
      <DigestMethod Algorithm="http://www.w3.org/2001/04/xmlenc#sha256"/>
      <DigestValue>q6EIqkAxV31LAmiLMmkBc/MKJq5b5lrAMGnmKbva2EE=</DigestValue>
    </Reference>
  </SignedInfo>
  <SignatureValue>flaYR7RsawtbqffoDieidPMrLcJHRh+UKuFEPR+kHOsPpEFlk8l2y6GhDgScvNYQ+K+piJVyB9+w
1bPR/GAFP3cNM9LczhTyp3inmE9pXPJDAwb7VrBQBrvRlaEaesCKMj6ecicRjBbxhHMw3nYJ1bti
A1q7DUgrw10Tt5M52m6/42pR4tBUBFURSMCGcN7zQarHYOFZdRg7lEWaRIxlvK5V5JLHxLMoGeoZ
zlDuYB/TBmuMdTiczqv7jt/HfuAtpIJU0hBuaWA/gS8zB9B9kulI6/9Jq6l85aVSjHNYJpU9Jsll
w2muGyRmHMCfSkt7H9z0vMM0oNvgy3NdvMvvJA==</SignatureValue>
  <KeyInfo>
    <X509Data>
      <X509Certificate>MIIH/zCCBeegAwIBAgIIYTMrXrPNwRwwDQYJKoZIhvcNAQELBQAwWzEXMBUGA1UEBRMOUlVDIDgwMDUwMTcyLTExGjAYBgNVBAMTEUNBLURPQ1VNRU5UQSBTLkEuMRcwFQYDVQQKEw5ET0NVTUVOVEEgUy5BLjELMAkGA1UEBhMCUFkwHhcNMjEwNTE4MTQwMjE0WhcNMjMwNTE4MTQxMjE0WjCBozELMAkGA1UEBhMCUFkxGDAWBgNVBAQMD1VHQVJURSBWSUxMQUxCQTESMBAGA1UEBRMJQ0kzODUzNzgyMRQwEgYDVQQqDAtKT1JHRSBSQU1PTjEXMBUGA1UECgwOUEVSU09OQSBGSVNJQ0ExETAPBgNVBAsMCEZJUk1BIEYyMSQwIgYDVQQDDBtKT1JHRSBSQU1PTiBVR0FSVEUgVklMTEFMQkEwggEiMA0GCSqGSIb3DQEBAQUAA4IBDwAwggEKAoIBAQDOG0TD7xO6dqfP/uh7ianGCcoWbGrclgxpFgKfdJVCXZYOzyEd5r9kjL0uHoz0ijQXoosZJFjxPf1AmYKRygbzFHQ1bPb+pgBirFq5lkfQncdNAYNw64fyVmPdW6aT3MRaKa4g1ovjDLrx4pUmmlSsZPXBguI+surs7fcDNrcduAUuvksitpc7A91VEaBO3GST7c51R7Zzbwqk4c3AnrXCZP6k/4jlHSsuGlHQ0XP79s5z5FwhtDlMbLO7GYOpJB6Rk+RQ5EEQmYJ/y4sL0yNQhhOJOu59ugh+RJqVBoHt1HZLjpnnjWal+Z/4Nl138kGE21pNjYw+U53CXaQrdk/hAgMBAAGjggN8MIIDeDAMBgNVHRMBAf8EAjAAMA4GA1UdDwEB/wQEAwIF4DAqBgNVHSUBAf8EIDAeBggrBgEFBQcDAQYIKwYBBQUHAwIGCCsGAQUFBwMEMB0GA1UdDgQWBBQxinE+Tt60Z+HIBygbTK2op0KuNTCBlwYIKwYBBQUHAQEEgYowgYcwOgYIKwYBBQUHMAGGLmh0dHBzOi8vd3d3LmRvY3VtZW50YS5jb20ucHkvZmlybWFkaWdpdGFsL29zY3AwSQYIKwYBBQUHMAKGPWh0dHBzOi8vd3d3LmRvY3VtZW50YS5jb20ucHkvZmlybWFkaWdpdGFsL2Rlc2Nhcmdhcy9jYWRvYy5jcnQwHwYDVR0jBBgwFoAUQCasJlxij8b1AlTkjcEaJtbupbIwTwYDVR0fBEgwRjBEoEKgQIY+aHR0cHM6Ly93d3cuZG9jdW1lbnRhLmNvbS5weS9maXJtYWRpZ2l0YWwvZGVzY2FyZ2FzL2NybGRvYy5jcmwwIAYDVR0RBBkwF4EVanVnYXJ0ZUBjYWRpZW0uY29tLnB5MIIB3QYDVR0gBIIB1DCCAdAwggHMBg4rBgEEAYL5OwEBAQYBATCCAbgwPwYIKwYBBQUHAgEWM2h0dHBzOi8vd3d3LmRvY3VtZW50YS5jb20ucHkvZmlybWFkaWdpdGFsL2Rlc2NhcmdhczCBwAYIKwYBBQUHAgIwgbMagbBFc3RlIGVzIHVuIGNlcnRpZmljYWRvIGRlIHBlcnNvbmEgZu1zaWNhIGN1eWEgY2xhdmUgcHJpdmFkYSBlc3ThIGNvbnRlbmlkYSBlbiB1biBt82R1bG8gZGUgaGFyZHdhcmUgc2VndXJvIHkgc3UgZmluYWxpZGFkIGVzIGF1dGVudGljYXIgYSBzdSB0aXR1bGFyIG8gZ2VuZXJhciBmaXJtYXMgZGlnaXRhbGVzLjCBsQYIKwYBBQUHAgIwgaQagaFUaGlzIGlzIGFuIGVuZCB1c2VyIGNlcnRpZmljYXRlIHdob3NlIHByaXZhdGUga2V5IGlzIGVtYmVkZGVkIHdpdGhpbiBhIHNlY3VyZSBoYXJkd2FyZSBtb2R1bGUgdGhhdCBhaW1zIHRvIGF1dGhlbnRpY2F0ZSBpdHMgb3duZXIgb3IgZ2VuZXJhdGUgZGlnaXRhbCBzaWduYXR1cmVzLjANBgkqhkiG9w0BAQsFAAOCAgEADFV42szU8vllZ1D4+DSONtq8+FIf6S/X4v8JklgWCb4jdp3wKKozUG3h363kyFf0hMU7MJb+gSyhbESnEkHARIKW+iMM1WKJFieSCbElxkGUpIrz/PtzZOCb14FRE2v9nFVBe41b+QBYhxOgO+KGCUQaIYQGKpdbtufruAmqYGX5+IqrAklqFnV3+RNQyf9c3XrjAsmArqBpnMeqBAsOt6GgGCtHJDvWjk+TB6WFo8a7GbiAloRfGksCL6RXhKXNScNRSlRxfKZz/rC1JcxP56Z6q7F06x0gOEduTKjDxKV9V+v/7Z1Uq0N8b1gWbgmgJ28lMPKQj/Cth9zftbos62b726Ry6P2F1m3QDrEjt0owSa2LthEs1ZG4ZgEjp8uqTi7Z0E5ZAFycj0b9uRcdGGWqd5Qgla68Agu1hbAUJjvqqk1I0bDtx5aToZYgHN/3FAXUek2SX3tR24VnZwiA7UG/TdHzSN2EFlMa+U7/qlbDfQLD2VGK+bYpP08f5xAW4hBb0rhxLXg0fHjRzpNR5yL1V8WSuZ+njY1bC6TVQpgf4IXH/ze3ECIAVgPE6BnPFW3A37N8FkoF6HxdDC8oi0Khs/w8DbH4F7veSSDtJXcpNKtlbD30gkof9GKz7jKxEvvF5kYQ6j2uPAOUXMd8sXCfcZXCgKvYZvsj4LWloYE=</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nG+msgEohjQDOa++JCDcTko0wDFIImj3YCxyijh8Ilo=</DigestValue>
      </Reference>
      <Reference URI="/xl/calcChain.xml?ContentType=application/vnd.openxmlformats-officedocument.spreadsheetml.calcChain+xml">
        <DigestMethod Algorithm="http://www.w3.org/2001/04/xmlenc#sha256"/>
        <DigestValue>qYPKYeIL32gvDrhifMJSmoTWrBfBuGNmaMJtnUT+q7s=</DigestValue>
      </Reference>
      <Reference URI="/xl/printerSettings/printerSettings1.bin?ContentType=application/vnd.openxmlformats-officedocument.spreadsheetml.printerSettings">
        <DigestMethod Algorithm="http://www.w3.org/2001/04/xmlenc#sha256"/>
        <DigestValue>IeWEy5U7ZsdCqcao//JY+ZIKVCcIDuN+sWQ+4JeYjes=</DigestValue>
      </Reference>
      <Reference URI="/xl/printerSettings/printerSettings2.bin?ContentType=application/vnd.openxmlformats-officedocument.spreadsheetml.printerSettings">
        <DigestMethod Algorithm="http://www.w3.org/2001/04/xmlenc#sha256"/>
        <DigestValue>uz/qIlFr/UwynZFcgTPJpVnax7pTcsoFR5EL4f/g+RM=</DigestValue>
      </Reference>
      <Reference URI="/xl/printerSettings/printerSettings3.bin?ContentType=application/vnd.openxmlformats-officedocument.spreadsheetml.printerSettings">
        <DigestMethod Algorithm="http://www.w3.org/2001/04/xmlenc#sha256"/>
        <DigestValue>05U/a0cRFjB5qHC88egIdaLtfwK9uGKo+5tb9LVi3DU=</DigestValue>
      </Reference>
      <Reference URI="/xl/printerSettings/printerSettings4.bin?ContentType=application/vnd.openxmlformats-officedocument.spreadsheetml.printerSettings">
        <DigestMethod Algorithm="http://www.w3.org/2001/04/xmlenc#sha256"/>
        <DigestValue>uz/qIlFr/UwynZFcgTPJpVnax7pTcsoFR5EL4f/g+RM=</DigestValue>
      </Reference>
      <Reference URI="/xl/printerSettings/printerSettings5.bin?ContentType=application/vnd.openxmlformats-officedocument.spreadsheetml.printerSettings">
        <DigestMethod Algorithm="http://www.w3.org/2001/04/xmlenc#sha256"/>
        <DigestValue>uz/qIlFr/UwynZFcgTPJpVnax7pTcsoFR5EL4f/g+RM=</DigestValue>
      </Reference>
      <Reference URI="/xl/printerSettings/printerSettings6.bin?ContentType=application/vnd.openxmlformats-officedocument.spreadsheetml.printerSettings">
        <DigestMethod Algorithm="http://www.w3.org/2001/04/xmlenc#sha256"/>
        <DigestValue>8uuDiYskLg0ZBuBN8EWDPaFPiGHM9zXZIatAQICPsmQ=</DigestValue>
      </Reference>
      <Reference URI="/xl/printerSettings/printerSettings7.bin?ContentType=application/vnd.openxmlformats-officedocument.spreadsheetml.printerSettings">
        <DigestMethod Algorithm="http://www.w3.org/2001/04/xmlenc#sha256"/>
        <DigestValue>8uuDiYskLg0ZBuBN8EWDPaFPiGHM9zXZIatAQICPsmQ=</DigestValue>
      </Reference>
      <Reference URI="/xl/sharedStrings.xml?ContentType=application/vnd.openxmlformats-officedocument.spreadsheetml.sharedStrings+xml">
        <DigestMethod Algorithm="http://www.w3.org/2001/04/xmlenc#sha256"/>
        <DigestValue>OdKsLQWRxs62GkJIUNsjBfg2ECFd4qKCVAByDSh/EME=</DigestValue>
      </Reference>
      <Reference URI="/xl/styles.xml?ContentType=application/vnd.openxmlformats-officedocument.spreadsheetml.styles+xml">
        <DigestMethod Algorithm="http://www.w3.org/2001/04/xmlenc#sha256"/>
        <DigestValue>OHdXkwem8GzgBFlKaxnmG8ZgzEdhoKAiU0yKTmDsiAI=</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rcalyHdHtVLYIFLVTTJ5QA42NDPmXQ2VRIrVbLb0bJM=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OH2j2oigtE5pgMn831Mm95hyu7dFFEpa2WJc3Y4ltAw=</DigestValue>
      </Reference>
      <Reference URI="/xl/worksheets/sheet2.xml?ContentType=application/vnd.openxmlformats-officedocument.spreadsheetml.worksheet+xml">
        <DigestMethod Algorithm="http://www.w3.org/2001/04/xmlenc#sha256"/>
        <DigestValue>5p3gYgGiu8I2TioUkclC0gv11ui8cQwuKbvZEF9qwrY=</DigestValue>
      </Reference>
      <Reference URI="/xl/worksheets/sheet3.xml?ContentType=application/vnd.openxmlformats-officedocument.spreadsheetml.worksheet+xml">
        <DigestMethod Algorithm="http://www.w3.org/2001/04/xmlenc#sha256"/>
        <DigestValue>nZK/P5sY7Ao8yYOeOvJiyVoIdJWoCxZJ4zeWDPe1N34=</DigestValue>
      </Reference>
      <Reference URI="/xl/worksheets/sheet4.xml?ContentType=application/vnd.openxmlformats-officedocument.spreadsheetml.worksheet+xml">
        <DigestMethod Algorithm="http://www.w3.org/2001/04/xmlenc#sha256"/>
        <DigestValue>+oNDvsIXoBTprFV75yVYrwyU6Qh2xBA3RpVQ9RLnAjE=</DigestValue>
      </Reference>
      <Reference URI="/xl/worksheets/sheet5.xml?ContentType=application/vnd.openxmlformats-officedocument.spreadsheetml.worksheet+xml">
        <DigestMethod Algorithm="http://www.w3.org/2001/04/xmlenc#sha256"/>
        <DigestValue>Z/C59fwXohyIccKSiDXn67xIY4ECs64/y2HccFPf5/M=</DigestValue>
      </Reference>
      <Reference URI="/xl/worksheets/sheet6.xml?ContentType=application/vnd.openxmlformats-officedocument.spreadsheetml.worksheet+xml">
        <DigestMethod Algorithm="http://www.w3.org/2001/04/xmlenc#sha256"/>
        <DigestValue>gdooEniVLeC2SNo3+Ssbnm/0LcPIsXPmWzPODCVn29A=</DigestValue>
      </Reference>
      <Reference URI="/xl/worksheets/sheet7.xml?ContentType=application/vnd.openxmlformats-officedocument.spreadsheetml.worksheet+xml">
        <DigestMethod Algorithm="http://www.w3.org/2001/04/xmlenc#sha256"/>
        <DigestValue>n8ldeU+Klng0z0TD7GpPrx+4wV/fn4krTrmOWkRQMyo=</DigestValue>
      </Reference>
      <Reference URI="/xl/worksheets/sheet8.xml?ContentType=application/vnd.openxmlformats-officedocument.spreadsheetml.worksheet+xml">
        <DigestMethod Algorithm="http://www.w3.org/2001/04/xmlenc#sha256"/>
        <DigestValue>FEspctDSE7hDiWiDmZlXVbyrvWBxZD/PmyLWdT42+I8=</DigestValue>
      </Reference>
    </Manifest>
    <SignatureProperties>
      <SignatureProperty Id="idSignatureTime" Target="#idPackageSignature">
        <mdssi:SignatureTime xmlns:mdssi="http://schemas.openxmlformats.org/package/2006/digital-signature">
          <mdssi:Format>YYYY-MM-DDThh:mm:ssTZD</mdssi:Format>
          <mdssi:Value>2022-06-01T19:29:22Z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CONTADOR</SignatureComments>
          <WindowsVersion>10.0</WindowsVersion>
          <OfficeVersion>16.0.15225/23</OfficeVersion>
          <ApplicationVersion>16.0.15225</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2022-06-01T19:29:22Z</xd:SigningTime>
          <xd:SigningCertificate>
            <xd:Cert>
              <xd:CertDigest>
                <DigestMethod Algorithm="http://www.w3.org/2001/04/xmlenc#sha256"/>
                <DigestValue>Poi+G/XhmEHgtGk3JY42IXaAdXt1S5rJIpx7Au4BGFg=</DigestValue>
              </xd:CertDigest>
              <xd:IssuerSerial>
                <X509IssuerName>C=PY, O=DOCUMENTA S.A., CN=CA-DOCUMENTA S.A., SERIALNUMBER=RUC 80050172-1</X509IssuerName>
                <X509SerialNumber>7003989531234779420</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http://uri.etsi.org/01903/v1.2.2#ProofOfOrigin</xd:Identifier>
              <xd:Description>Creó y aprobó este documento</xd:Description>
            </xd:CommitmentTypeId>
            <xd:AllSignedDataObjects/>
            <xd:CommitmentTypeQualifiers>
              <xd:CommitmentTypeQualifier>CONTADOR</xd:CommitmentTypeQualifier>
            </xd:CommitmentTypeQualifiers>
          </xd:CommitmentTypeIndication>
        </xd:SignedDataObject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+OxQ3xR/Nm/Ze46xtJWpty2QG+LN1mbLRUNGyE3FLuA=</DigestValue>
    </Reference>
    <Reference Type="http://www.w3.org/2000/09/xmldsig#Object" URI="#idOfficeObject">
      <DigestMethod Algorithm="http://www.w3.org/2001/04/xmlenc#sha256"/>
      <DigestValue>jd7PkDF9NSJxkV35s0xY5VQz6Yo3P2uMu4gI8N4ZCYc=</DigestValue>
    </Reference>
    <Reference Type="http://uri.etsi.org/01903#SignedProperties" URI="#idSignedProperties">
      <Transforms>
        <Transform Algorithm="http://www.w3.org/TR/2001/REC-xml-c14n-20010315"/>
      </Transforms>
      <DigestMethod Algorithm="http://www.w3.org/2001/04/xmlenc#sha256"/>
      <DigestValue>r3lqxBZTxkRR4n8Je3lZarPJqtdX0gjeqREUSmbqhL4=</DigestValue>
    </Reference>
  </SignedInfo>
  <SignatureValue>hCxQ4+4aMk7QZ1os/tWKEuaBE8RNpvJZ/bMk4RlPHCcN+RgVICCqlHLdmEK8hqK4aSlUxxffgLAa
xjXVw8WgionwaGu0ZAuziIz0uXZvZONP/DdTTsUdIedm1z4RVfd422iIH6Puvqn24UJ2FZtIkc1y
3SW3+6iOSLXXd1O4X8+653nsy3YUn3uKDOEWj/QsM1ZHX3ELEHmJanror+tSK9J8yvP6qtfge4HU
LYyLfISthGj/r1CARdfrOuPCNOiIPhL/Qcy2++AxdDMEAPdqlBwSw2WYtZoiIH4kEQ7VW4MADMK7
qvPm9CloSjeaQRlzGxAZkYwvQjbetPJxeiiJ+Q==</SignatureValue>
  <KeyInfo>
    <X509Data>
      <X509Certificate>MIIH/DCCBeSgAwIBAgIIOi8ZW9HT0kkwDQYJKoZIhvcNAQELBQAwWzEXMBUGA1UEBRMOUlVDIDgwMDUwMTcyLTExGjAYBgNVBAMTEUNBLURPQ1VNRU5UQSBTLkEuMRcwFQYDVQQKEw5ET0NVTUVOVEEgUy5BLjELMAkGA1UEBhMCUFkwHhcNMjEwNTMxMTUwMDA2WhcNMjMwNTMxMTUxMDA2WjCBnTELMAkGA1UEBhMCUFkxFTATBgNVBAQMDEdBTEVBTk8gQkFFWjESMBAGA1UEBRMJQ0kxMzQxNTk1MRQwEgYDVQQqDAtKVUFOQSBQQUJMQTEXMBUGA1UECgwOUEVSU09OQSBGSVNJQ0ExETAPBgNVBAsMCEZJUk1BIEYyMSEwHwYDVQQDDBhKVUFOQSBQQUJMQSBHQUxFQU5PIEJBRVowggEiMA0GCSqGSIb3DQEBAQUAA4IBDwAwggEKAoIBAQDcGKK5ZkN1P5z2axsNhF1PgWW8GDfB7uO6Ggm5I1w44qzPSsClr68ib7NJ4ErllLRvGjQfOmjDvVSXolLBXAnUWkpazgoLe8xuxlnS8txy/OCJe8LpgL3iEpFC3feeCl+7rBX2xCcwGC+OAeoZbrYokHt0Ef3H68SEry6f+ei5rdvJdjua+rHbIEv8R2LpVJCGD+4OGYP/vfgVCqKhYY5deDxwRDpBheTHil0MEYwDkpKVTvJYDV7trXbx30d2cAn7/nKkme80wkxDrgh90a6ycaOfwCpbaq61+t0w/DGpU99lhlkTxRKgSwhnDACMdkNMUqM6/Nb1ZLWJ2YHwzb07AgMBAAGjggN/MIIDezAMBgNVHRMBAf8EAjAAMA4GA1UdDwEB/wQEAwIF4DAqBgNVHSUBAf8EIDAeBggrBgEFBQcDAQYIKwYBBQUHAwIGCCsGAQUFBwMEMB0GA1UdDgQWBBQAXt1IRflauSTI1MTZADw1SnNycjCBlwYIKwYBBQUHAQEEgYowgYcwOgYIKwYBBQUHMAGGLmh0dHBzOi8vd3d3LmRvY3VtZW50YS5jb20ucHkvZmlybWFkaWdpdGFsL29zY3AwSQYIKwYBBQUHMAKGPWh0dHBzOi8vd3d3LmRvY3VtZW50YS5jb20ucHkvZmlybWFkaWdpdGFsL2Rlc2Nhcmdhcy9jYWRvYy5jcnQwHwYDVR0jBBgwFoAUQCasJlxij8b1AlTkjcEaJtbupbIwTwYDVR0fBEgwRjBEoEKgQIY+aHR0cHM6Ly93d3cuZG9jdW1lbnRhLmNvbS5weS9maXJtYWRpZ2l0YWwvZGVzY2FyZ2FzL2NybGRvYy5jcmwwIwYDVR0RBBwwGoEYanVhbmlnYWwyMDExQGhvdG1haWwuY29tMIIB3QYDVR0gBIIB1DCCAdAwggHMBg4rBgEEAYL5OwEBAQYBATCCAbgwPwYIKwYBBQUHAgEWM2h0dHBzOi8vd3d3LmRvY3VtZW50YS5jb20ucHkvZmlybWFkaWdpdGFsL2Rlc2NhcmdhczCBwAYIKwYBBQUHAgIwgbMagbBFc3RlIGVzIHVuIGNlcnRpZmljYWRvIGRlIHBlcnNvbmEgZu1zaWNhIGN1eWEgY2xhdmUgcHJpdmFkYSBlc3ThIGNvbnRlbmlkYSBlbiB1biBt82R1bG8gZGUgaGFyZHdhcmUgc2VndXJvIHkgc3UgZmluYWxpZGFkIGVzIGF1dGVudGljYXIgYSBzdSB0aXR1bGFyIG8gZ2VuZXJhciBmaXJtYXMgZGlnaXRhbGVzLjCBsQYIKwYBBQUHAgIwgaQagaFUaGlzIGlzIGFuIGVuZCB1c2VyIGNlcnRpZmljYXRlIHdob3NlIHByaXZhdGUga2V5IGlzIGVtYmVkZGVkIHdpdGhpbiBhIHNlY3VyZSBoYXJkd2FyZSBtb2R1bGUgdGhhdCBhaW1zIHRvIGF1dGhlbnRpY2F0ZSBpdHMgb3duZXIgb3IgZ2VuZXJhdGUgZGlnaXRhbCBzaWduYXR1cmVzLjANBgkqhkiG9w0BAQsFAAOCAgEAoSY/IC7wNd8GNXSGUdLLlqchQK0PCS55UdMyy8gAR4P3gBjk7aUoGswtC4X4SXTDielxbPOpXnIQcfCa7PBhLGC8vhwUqpULILEZAj4W7YxYMX6driszWLXxnpaexuIY86O1saUFvoeFvo3xOUt5T0fsSvkAsK1qIEQ2bTx1ms61QES8msybX16omBpXhqREEYBDjsX3mettznwspuVRk2begmcpYTdRgmVO2Y25qImGFJOj9JmeAjrgbbDzDrMtCPKK6wJbbzZmq3WaKabwiuvAcdfyIhruVlu2Ge6cMhraVI1nYMLWV9asder6Yj1+QPd5i+fIqPVrYTEt41DCTiGRx1cqZiBIGPaYyGuphGPURuL3/ico5Q7IWDAwMARgn05RHDbT97utG2uXpwDIRkke1vgrsOqk0NX4endNmirnVpTFxuht56NmihAbm4eXaz2iWdB9B1kZreLv5x2oP9Amd9rJhiCWYzCe/pAquVrxSRst87E7zDDvx+jUad9LYt+z1sJReSPIN8MwTDoOLW5l4zO6D3YKbJkaAyrLtOreDE7ntMYYUdjXBviY51fvCvGra/w3corBLdZQrgH/YrVbCapmJgQBarJu5V7edNcbrbjAs+pXXWPspTLV4zH2SQMG4FxWIu1XMjeZWuXRQ65SIolwv+4rCF8/EHrg628=</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Transform>
          <Transform Algorithm="http://www.w3.org/TR/2001/REC-xml-c14n-20010315"/>
        </Transforms>
        <DigestMethod Algorithm="http://www.w3.org/2001/04/xmlenc#sha256"/>
        <DigestValue>nG+msgEohjQDOa++JCDcTko0wDFIImj3YCxyijh8Ilo=</DigestValue>
      </Reference>
      <Reference URI="/xl/calcChain.xml?ContentType=application/vnd.openxmlformats-officedocument.spreadsheetml.calcChain+xml">
        <DigestMethod Algorithm="http://www.w3.org/2001/04/xmlenc#sha256"/>
        <DigestValue>qYPKYeIL32gvDrhifMJSmoTWrBfBuGNmaMJtnUT+q7s=</DigestValue>
      </Reference>
      <Reference URI="/xl/printerSettings/printerSettings1.bin?ContentType=application/vnd.openxmlformats-officedocument.spreadsheetml.printerSettings">
        <DigestMethod Algorithm="http://www.w3.org/2001/04/xmlenc#sha256"/>
        <DigestValue>IeWEy5U7ZsdCqcao//JY+ZIKVCcIDuN+sWQ+4JeYjes=</DigestValue>
      </Reference>
      <Reference URI="/xl/printerSettings/printerSettings2.bin?ContentType=application/vnd.openxmlformats-officedocument.spreadsheetml.printerSettings">
        <DigestMethod Algorithm="http://www.w3.org/2001/04/xmlenc#sha256"/>
        <DigestValue>uz/qIlFr/UwynZFcgTPJpVnax7pTcsoFR5EL4f/g+RM=</DigestValue>
      </Reference>
      <Reference URI="/xl/printerSettings/printerSettings3.bin?ContentType=application/vnd.openxmlformats-officedocument.spreadsheetml.printerSettings">
        <DigestMethod Algorithm="http://www.w3.org/2001/04/xmlenc#sha256"/>
        <DigestValue>05U/a0cRFjB5qHC88egIdaLtfwK9uGKo+5tb9LVi3DU=</DigestValue>
      </Reference>
      <Reference URI="/xl/printerSettings/printerSettings4.bin?ContentType=application/vnd.openxmlformats-officedocument.spreadsheetml.printerSettings">
        <DigestMethod Algorithm="http://www.w3.org/2001/04/xmlenc#sha256"/>
        <DigestValue>uz/qIlFr/UwynZFcgTPJpVnax7pTcsoFR5EL4f/g+RM=</DigestValue>
      </Reference>
      <Reference URI="/xl/printerSettings/printerSettings5.bin?ContentType=application/vnd.openxmlformats-officedocument.spreadsheetml.printerSettings">
        <DigestMethod Algorithm="http://www.w3.org/2001/04/xmlenc#sha256"/>
        <DigestValue>uz/qIlFr/UwynZFcgTPJpVnax7pTcsoFR5EL4f/g+RM=</DigestValue>
      </Reference>
      <Reference URI="/xl/printerSettings/printerSettings6.bin?ContentType=application/vnd.openxmlformats-officedocument.spreadsheetml.printerSettings">
        <DigestMethod Algorithm="http://www.w3.org/2001/04/xmlenc#sha256"/>
        <DigestValue>8uuDiYskLg0ZBuBN8EWDPaFPiGHM9zXZIatAQICPsmQ=</DigestValue>
      </Reference>
      <Reference URI="/xl/printerSettings/printerSettings7.bin?ContentType=application/vnd.openxmlformats-officedocument.spreadsheetml.printerSettings">
        <DigestMethod Algorithm="http://www.w3.org/2001/04/xmlenc#sha256"/>
        <DigestValue>8uuDiYskLg0ZBuBN8EWDPaFPiGHM9zXZIatAQICPsmQ=</DigestValue>
      </Reference>
      <Reference URI="/xl/sharedStrings.xml?ContentType=application/vnd.openxmlformats-officedocument.spreadsheetml.sharedStrings+xml">
        <DigestMethod Algorithm="http://www.w3.org/2001/04/xmlenc#sha256"/>
        <DigestValue>OdKsLQWRxs62GkJIUNsjBfg2ECFd4qKCVAByDSh/EME=</DigestValue>
      </Reference>
      <Reference URI="/xl/styles.xml?ContentType=application/vnd.openxmlformats-officedocument.spreadsheetml.styles+xml">
        <DigestMethod Algorithm="http://www.w3.org/2001/04/xmlenc#sha256"/>
        <DigestValue>OHdXkwem8GzgBFlKaxnmG8ZgzEdhoKAiU0yKTmDsiAI=</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rcalyHdHtVLYIFLVTTJ5QA42NDPmXQ2VRIrVbLb0bJM=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OH2j2oigtE5pgMn831Mm95hyu7dFFEpa2WJc3Y4ltAw=</DigestValue>
      </Reference>
      <Reference URI="/xl/worksheets/sheet2.xml?ContentType=application/vnd.openxmlformats-officedocument.spreadsheetml.worksheet+xml">
        <DigestMethod Algorithm="http://www.w3.org/2001/04/xmlenc#sha256"/>
        <DigestValue>5p3gYgGiu8I2TioUkclC0gv11ui8cQwuKbvZEF9qwrY=</DigestValue>
      </Reference>
      <Reference URI="/xl/worksheets/sheet3.xml?ContentType=application/vnd.openxmlformats-officedocument.spreadsheetml.worksheet+xml">
        <DigestMethod Algorithm="http://www.w3.org/2001/04/xmlenc#sha256"/>
        <DigestValue>nZK/P5sY7Ao8yYOeOvJiyVoIdJWoCxZJ4zeWDPe1N34=</DigestValue>
      </Reference>
      <Reference URI="/xl/worksheets/sheet4.xml?ContentType=application/vnd.openxmlformats-officedocument.spreadsheetml.worksheet+xml">
        <DigestMethod Algorithm="http://www.w3.org/2001/04/xmlenc#sha256"/>
        <DigestValue>+oNDvsIXoBTprFV75yVYrwyU6Qh2xBA3RpVQ9RLnAjE=</DigestValue>
      </Reference>
      <Reference URI="/xl/worksheets/sheet5.xml?ContentType=application/vnd.openxmlformats-officedocument.spreadsheetml.worksheet+xml">
        <DigestMethod Algorithm="http://www.w3.org/2001/04/xmlenc#sha256"/>
        <DigestValue>Z/C59fwXohyIccKSiDXn67xIY4ECs64/y2HccFPf5/M=</DigestValue>
      </Reference>
      <Reference URI="/xl/worksheets/sheet6.xml?ContentType=application/vnd.openxmlformats-officedocument.spreadsheetml.worksheet+xml">
        <DigestMethod Algorithm="http://www.w3.org/2001/04/xmlenc#sha256"/>
        <DigestValue>gdooEniVLeC2SNo3+Ssbnm/0LcPIsXPmWzPODCVn29A=</DigestValue>
      </Reference>
      <Reference URI="/xl/worksheets/sheet7.xml?ContentType=application/vnd.openxmlformats-officedocument.spreadsheetml.worksheet+xml">
        <DigestMethod Algorithm="http://www.w3.org/2001/04/xmlenc#sha256"/>
        <DigestValue>n8ldeU+Klng0z0TD7GpPrx+4wV/fn4krTrmOWkRQMyo=</DigestValue>
      </Reference>
      <Reference URI="/xl/worksheets/sheet8.xml?ContentType=application/vnd.openxmlformats-officedocument.spreadsheetml.worksheet+xml">
        <DigestMethod Algorithm="http://www.w3.org/2001/04/xmlenc#sha256"/>
        <DigestValue>FEspctDSE7hDiWiDmZlXVbyrvWBxZD/PmyLWdT42+I8=</DigestValue>
      </Reference>
    </Manifest>
    <SignatureProperties>
      <SignatureProperty Id="idSignatureTime" Target="#idPackageSignature">
        <mdssi:SignatureTime xmlns:mdssi="http://schemas.openxmlformats.org/package/2006/digital-signature">
          <mdssi:Format>YYYY-MM-DDThh:mm:ssTZD</mdssi:Format>
          <mdssi:Value>2022-06-01T19:34:19Z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SINDICA</SignatureComments>
          <WindowsVersion>10.0</WindowsVersion>
          <OfficeVersion>16.0.15225/23</OfficeVersion>
          <ApplicationVersion>16.0.15225</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2022-06-01T19:34:19Z</xd:SigningTime>
          <xd:SigningCertificate>
            <xd:Cert>
              <xd:CertDigest>
                <DigestMethod Algorithm="http://www.w3.org/2001/04/xmlenc#sha256"/>
                <DigestValue>qMciKXJjgRgFWywjXdKPwIJf0CRdQ61Fov85GtDhKkk=</DigestValue>
              </xd:CertDigest>
              <xd:IssuerSerial>
                <X509IssuerName>C=PY, O=DOCUMENTA S.A., CN=CA-DOCUMENTA S.A., SERIALNUMBER=RUC 80050172-1</X509IssuerName>
                <X509SerialNumber>4192597660258259529</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Aprobó este documento</xd:Description>
            </xd:CommitmentTypeId>
            <xd:AllSignedDataObjects/>
            <xd:CommitmentTypeQualifiers>
              <xd:CommitmentTypeQualifier>SINDICA</xd:CommitmentTypeQualifier>
            </xd:CommitmentTypeQualifiers>
          </xd:CommitmentTypeIndication>
        </xd:SignedDataObject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ckBJXkUAs8sPhCdK2Lwi+u0Ei9q2ot7hCLAbGgY0AG0=</DigestValue>
    </Reference>
    <Reference Type="http://www.w3.org/2000/09/xmldsig#Object" URI="#idOfficeObject">
      <DigestMethod Algorithm="http://www.w3.org/2001/04/xmlenc#sha256"/>
      <DigestValue>3PfbrbeTLcgJSnRyY12u2rboeE/6V09Gjs5SDf0Zeoc=</DigestValue>
    </Reference>
    <Reference Type="http://uri.etsi.org/01903#SignedProperties" URI="#idSignedProperties">
      <Transforms>
        <Transform Algorithm="http://www.w3.org/TR/2001/REC-xml-c14n-20010315"/>
      </Transforms>
      <DigestMethod Algorithm="http://www.w3.org/2001/04/xmlenc#sha256"/>
      <DigestValue>doLesED2j6Ep9RfkAziAWAk7xGpZMhOhzx1yqDqSGw8=</DigestValue>
    </Reference>
  </SignedInfo>
  <SignatureValue>tkn2jbyqQgPVtUvMLwvOMclOOIFoGU+7aNvKLcRqP+hFcPXfa7g4s6cyf69gM5avYygKgHjz6spK
1b4s1IIvD5FsIDKsHOZFqc87XQ2ykq14Czyg7aoFVxkL5ROlmk5y0K/cpAn+8yo11F2o6k7VKZNp
0GIFYd35WcKnNsYE6laLATruBi2o3MxWP4kvVf7UhoUaGWcJvWNga/h12RFvcLjlyLTo5xHct/RK
jdUpFt8w7fMyZmMjMwryO6gRjiKC/bLLLoezclqJJqEIMENtfFonf0BZczhud6dSzKbpHd1r9M2u
n/jRkX5zASFt8ODoXY4QbhK+UPEozKVq3KEv2A==</SignatureValue>
  <KeyInfo>
    <X509Data>
      <X509Certificate>MIIIAjCCBeqgAwIBAgIIAp9/Xzkwd9wwDQYJKoZIhvcNAQELBQAwWzEXMBUGA1UEBRMOUlVDIDgwMDUwMTcyLTExGjAYBgNVBAMTEUNBLURPQ1VNRU5UQSBTLkEuMRcwFQYDVQQKEw5ET0NVTUVOVEEgUy5BLjELMAkGA1UEBhMCUFkwHhcNMjEwNTE4MTM0MjEyWhcNMjMwNTE4MTM1MjEyWjCBpTELMAkGA1UEBhMCUFkxFzAVBgNVBAQMDlBBUkVERVMgRlJBTkNPMRIwEAYDVQQFEwlDSTE0OTYwMDUxFjAUBgNVBCoMDUNFU0FSIEVTVEVCQU4xFzAVBgNVBAoMDlBFUlNPTkEgRklTSUNBMREwDwYDVQQLDAhGSVJNQSBGMjElMCMGA1UEAwwcQ0VTQVIgRVNURUJBTiBQQVJFREVTIEZSQU5DTzCCASIwDQYJKoZIhvcNAQEBBQADggEPADCCAQoCggEBAMewl0SpHbpd/is+09afOSyqFuLTq4lf/kHfYfD9oDUzMIlk0b9E6NhtxqyCEjwD0a6skhNPM5yqcioOd+LoVO9HpPElyMJ1kVyx9u/BUljtrrhOIuo5004aY7ahQkU5E7W8S/xxWcsx9oiaE31ILKR+MvwTFSxF2n2poCQqHJfN1JgcF/C9dE3KJR/OfEOEOOfhMa5sMsBw2c0J0TldMTL1ioVxtNwKvY76oX0Z0uLdNFt64EEauTr4K/qV7phCmId7NJZoMLoheqAzBodF+weppPUM6YfZLLrJy52oZkSCzoroDwnZrpqJUffmsPCNBMFx94BgY9zveMmpZ/MixQcCAwEAAaOCA30wggN5MAwGA1UdEwEB/wQCMAAwDgYDVR0PAQH/BAQDAgXgMCoGA1UdJQEB/wQgMB4GCCsGAQUFBwMBBggrBgEFBQcDAgYIKwYBBQUHAwQwHQYDVR0OBBYEFFRkivFJ2zC7LHGpeD2fToSyTsygMIGXBggrBgEFBQcBAQSBijCBhzA6BggrBgEFBQcwAYYuaHR0cHM6Ly93d3cuZG9jdW1lbnRhLmNvbS5weS9maXJtYWRpZ2l0YWwvb3NjcDBJBggrBgEFBQcwAoY9aHR0cHM6Ly93d3cuZG9jdW1lbnRhLmNvbS5weS9maXJtYWRpZ2l0YWwvZGVzY2FyZ2FzL2NhZG9jLmNydDAfBgNVHSMEGDAWgBRAJqwmXGKPxvUCVOSNwRom1u6lsjBPBgNVHR8ESDBGMESgQqBAhj5odHRwczovL3d3dy5kb2N1bWVudGEuY29tLnB5L2Zpcm1hZGlnaXRhbC9kZXNjYXJnYXMvY3JsZG9jLmNybDAhBgNVHREEGjAYgRZjcGFyZWRlc0BjYWRpZW0uY29tLnB5MIIB3QYDVR0gBIIB1DCCAdAwggHMBg4rBgEEAYL5OwEBAQYBATCCAbgwPwYIKwYBBQUHAgEWM2h0dHBzOi8vd3d3LmRvY3VtZW50YS5jb20ucHkvZmlybWFkaWdpdGFsL2Rlc2NhcmdhczCBwAYIKwYBBQUHAgIwgbMagbBFc3RlIGVzIHVuIGNlcnRpZmljYWRvIGRlIHBlcnNvbmEgZu1zaWNhIGN1eWEgY2xhdmUgcHJpdmFkYSBlc3ThIGNvbnRlbmlkYSBlbiB1biBt82R1bG8gZGUgaGFyZHdhcmUgc2VndXJvIHkgc3UgZmluYWxpZGFkIGVzIGF1dGVudGljYXIgYSBzdSB0aXR1bGFyIG8gZ2VuZXJhciBmaXJtYXMgZGlnaXRhbGVzLjCBsQYIKwYBBQUHAgIwgaQagaFUaGlzIGlzIGFuIGVuZCB1c2VyIGNlcnRpZmljYXRlIHdob3NlIHByaXZhdGUga2V5IGlzIGVtYmVkZGVkIHdpdGhpbiBhIHNlY3VyZSBoYXJkd2FyZSBtb2R1bGUgdGhhdCBhaW1zIHRvIGF1dGhlbnRpY2F0ZSBpdHMgb3duZXIgb3IgZ2VuZXJhdGUgZGlnaXRhbCBzaWduYXR1cmVzLjANBgkqhkiG9w0BAQsFAAOCAgEASoP+fuAthx0+k5+0DSheWMGd6b6IN3USz406ZGH6EeNiAsqBcSZSFNY5zcqUH/IudVTainbKqDYEthRo+1VFn299JoUTGb/HWv1bD/gqbksP/0C8355OXJej4nCTTIwMCiLpFNgq1JQZ6mUGcFDCGE1DO1bETphcdMbowSC6i7jhE23Hl4rvn7ixe/IqBCk3DbqwihMsa7/3FUZ0TFDNOwLqQHErvM4KcIWBixu3TkTD/0ZnKFHUeT4mqa32WsceFqfp2rBbZ84ehGGEmaXTYlX/lzJ0VB/Nrv2aX4n2RHKCEzPEZjK/qAkqBjrZThMMg+vfAbdaCA/ccX+oUEOfaNMenTdZp20AqWIzfvGWOkti74WmztvSREYrJ4EWDtqyZCGsTWvX078sC9KZBsvBy5Wn+bcZ2fFN1MZh/Qau516Oa9lwUHdFE/j10LlIjP96FZHnIJ4BOPOabAqa0Zu2rTbE+0hqZTTYYhYSswDOelUMyLWZhkXnPhQKdsBrD+DM6Kb4fA8DzyJsnwIpGwZGxm3wNQaNzTSxAqQ02zQL7ZtH1CUJJU6adXSSsCenp/2t+NJUrWnLvuolheGC7G9x/vFPZTcQ3tKCoyAk+OB3dahhdhodeOmbKzfJu6/FaUJgr9rt4MKkSArGWYkoqw+l7zpDWVK+eFL6rW5mx1Ywsg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Transform>
          <Transform Algorithm="http://www.w3.org/TR/2001/REC-xml-c14n-20010315"/>
        </Transforms>
        <DigestMethod Algorithm="http://www.w3.org/2001/04/xmlenc#sha256"/>
        <DigestValue>nG+msgEohjQDOa++JCDcTko0wDFIImj3YCxyijh8Ilo=</DigestValue>
      </Reference>
      <Reference URI="/xl/calcChain.xml?ContentType=application/vnd.openxmlformats-officedocument.spreadsheetml.calcChain+xml">
        <DigestMethod Algorithm="http://www.w3.org/2001/04/xmlenc#sha256"/>
        <DigestValue>qYPKYeIL32gvDrhifMJSmoTWrBfBuGNmaMJtnUT+q7s=</DigestValue>
      </Reference>
      <Reference URI="/xl/printerSettings/printerSettings1.bin?ContentType=application/vnd.openxmlformats-officedocument.spreadsheetml.printerSettings">
        <DigestMethod Algorithm="http://www.w3.org/2001/04/xmlenc#sha256"/>
        <DigestValue>IeWEy5U7ZsdCqcao//JY+ZIKVCcIDuN+sWQ+4JeYjes=</DigestValue>
      </Reference>
      <Reference URI="/xl/printerSettings/printerSettings2.bin?ContentType=application/vnd.openxmlformats-officedocument.spreadsheetml.printerSettings">
        <DigestMethod Algorithm="http://www.w3.org/2001/04/xmlenc#sha256"/>
        <DigestValue>uz/qIlFr/UwynZFcgTPJpVnax7pTcsoFR5EL4f/g+RM=</DigestValue>
      </Reference>
      <Reference URI="/xl/printerSettings/printerSettings3.bin?ContentType=application/vnd.openxmlformats-officedocument.spreadsheetml.printerSettings">
        <DigestMethod Algorithm="http://www.w3.org/2001/04/xmlenc#sha256"/>
        <DigestValue>05U/a0cRFjB5qHC88egIdaLtfwK9uGKo+5tb9LVi3DU=</DigestValue>
      </Reference>
      <Reference URI="/xl/printerSettings/printerSettings4.bin?ContentType=application/vnd.openxmlformats-officedocument.spreadsheetml.printerSettings">
        <DigestMethod Algorithm="http://www.w3.org/2001/04/xmlenc#sha256"/>
        <DigestValue>uz/qIlFr/UwynZFcgTPJpVnax7pTcsoFR5EL4f/g+RM=</DigestValue>
      </Reference>
      <Reference URI="/xl/printerSettings/printerSettings5.bin?ContentType=application/vnd.openxmlformats-officedocument.spreadsheetml.printerSettings">
        <DigestMethod Algorithm="http://www.w3.org/2001/04/xmlenc#sha256"/>
        <DigestValue>uz/qIlFr/UwynZFcgTPJpVnax7pTcsoFR5EL4f/g+RM=</DigestValue>
      </Reference>
      <Reference URI="/xl/printerSettings/printerSettings6.bin?ContentType=application/vnd.openxmlformats-officedocument.spreadsheetml.printerSettings">
        <DigestMethod Algorithm="http://www.w3.org/2001/04/xmlenc#sha256"/>
        <DigestValue>8uuDiYskLg0ZBuBN8EWDPaFPiGHM9zXZIatAQICPsmQ=</DigestValue>
      </Reference>
      <Reference URI="/xl/printerSettings/printerSettings7.bin?ContentType=application/vnd.openxmlformats-officedocument.spreadsheetml.printerSettings">
        <DigestMethod Algorithm="http://www.w3.org/2001/04/xmlenc#sha256"/>
        <DigestValue>8uuDiYskLg0ZBuBN8EWDPaFPiGHM9zXZIatAQICPsmQ=</DigestValue>
      </Reference>
      <Reference URI="/xl/sharedStrings.xml?ContentType=application/vnd.openxmlformats-officedocument.spreadsheetml.sharedStrings+xml">
        <DigestMethod Algorithm="http://www.w3.org/2001/04/xmlenc#sha256"/>
        <DigestValue>OdKsLQWRxs62GkJIUNsjBfg2ECFd4qKCVAByDSh/EME=</DigestValue>
      </Reference>
      <Reference URI="/xl/styles.xml?ContentType=application/vnd.openxmlformats-officedocument.spreadsheetml.styles+xml">
        <DigestMethod Algorithm="http://www.w3.org/2001/04/xmlenc#sha256"/>
        <DigestValue>OHdXkwem8GzgBFlKaxnmG8ZgzEdhoKAiU0yKTmDsiAI=</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rcalyHdHtVLYIFLVTTJ5QA42NDPmXQ2VRIrVbLb0bJM=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OH2j2oigtE5pgMn831Mm95hyu7dFFEpa2WJc3Y4ltAw=</DigestValue>
      </Reference>
      <Reference URI="/xl/worksheets/sheet2.xml?ContentType=application/vnd.openxmlformats-officedocument.spreadsheetml.worksheet+xml">
        <DigestMethod Algorithm="http://www.w3.org/2001/04/xmlenc#sha256"/>
        <DigestValue>5p3gYgGiu8I2TioUkclC0gv11ui8cQwuKbvZEF9qwrY=</DigestValue>
      </Reference>
      <Reference URI="/xl/worksheets/sheet3.xml?ContentType=application/vnd.openxmlformats-officedocument.spreadsheetml.worksheet+xml">
        <DigestMethod Algorithm="http://www.w3.org/2001/04/xmlenc#sha256"/>
        <DigestValue>nZK/P5sY7Ao8yYOeOvJiyVoIdJWoCxZJ4zeWDPe1N34=</DigestValue>
      </Reference>
      <Reference URI="/xl/worksheets/sheet4.xml?ContentType=application/vnd.openxmlformats-officedocument.spreadsheetml.worksheet+xml">
        <DigestMethod Algorithm="http://www.w3.org/2001/04/xmlenc#sha256"/>
        <DigestValue>+oNDvsIXoBTprFV75yVYrwyU6Qh2xBA3RpVQ9RLnAjE=</DigestValue>
      </Reference>
      <Reference URI="/xl/worksheets/sheet5.xml?ContentType=application/vnd.openxmlformats-officedocument.spreadsheetml.worksheet+xml">
        <DigestMethod Algorithm="http://www.w3.org/2001/04/xmlenc#sha256"/>
        <DigestValue>Z/C59fwXohyIccKSiDXn67xIY4ECs64/y2HccFPf5/M=</DigestValue>
      </Reference>
      <Reference URI="/xl/worksheets/sheet6.xml?ContentType=application/vnd.openxmlformats-officedocument.spreadsheetml.worksheet+xml">
        <DigestMethod Algorithm="http://www.w3.org/2001/04/xmlenc#sha256"/>
        <DigestValue>gdooEniVLeC2SNo3+Ssbnm/0LcPIsXPmWzPODCVn29A=</DigestValue>
      </Reference>
      <Reference URI="/xl/worksheets/sheet7.xml?ContentType=application/vnd.openxmlformats-officedocument.spreadsheetml.worksheet+xml">
        <DigestMethod Algorithm="http://www.w3.org/2001/04/xmlenc#sha256"/>
        <DigestValue>n8ldeU+Klng0z0TD7GpPrx+4wV/fn4krTrmOWkRQMyo=</DigestValue>
      </Reference>
      <Reference URI="/xl/worksheets/sheet8.xml?ContentType=application/vnd.openxmlformats-officedocument.spreadsheetml.worksheet+xml">
        <DigestMethod Algorithm="http://www.w3.org/2001/04/xmlenc#sha256"/>
        <DigestValue>FEspctDSE7hDiWiDmZlXVbyrvWBxZD/PmyLWdT42+I8=</DigestValue>
      </Reference>
    </Manifest>
    <SignatureProperties>
      <SignatureProperty Id="idSignatureTime" Target="#idPackageSignature">
        <mdssi:SignatureTime xmlns:mdssi="http://schemas.openxmlformats.org/package/2006/digital-signature">
          <mdssi:Format>YYYY-MM-DDThh:mm:ssTZD</mdssi:Format>
          <mdssi:Value>2022-06-01T19:47:48Z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CNV</SignatureComments>
          <WindowsVersion>10.0</WindowsVersion>
          <OfficeVersion>16.0.15225/23</OfficeVersion>
          <ApplicationVersion>16.0.15225</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2022-06-01T19:47:48Z</xd:SigningTime>
          <xd:SigningCertificate>
            <xd:Cert>
              <xd:CertDigest>
                <DigestMethod Algorithm="http://www.w3.org/2001/04/xmlenc#sha256"/>
                <DigestValue>aLuK6OXUs0aKcEyUmscH013TQZkUiZJAdgSHZySLbC4=</DigestValue>
              </xd:CertDigest>
              <xd:IssuerSerial>
                <X509IssuerName>C=PY, O=DOCUMENTA S.A., CN=CA-DOCUMENTA S.A., SERIALNUMBER=RUC 80050172-1</X509IssuerName>
                <X509SerialNumber>189009756330948572</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Aprobó este documento</xd:Description>
            </xd:CommitmentTypeId>
            <xd:AllSignedDataObjects/>
            <xd:CommitmentTypeQualifiers>
              <xd:CommitmentTypeQualifier>CNV</xd:CommitmentTypeQualifier>
            </xd:CommitmentTypeQualifiers>
          </xd:CommitmentTypeIndication>
        </xd:SignedDataObject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vt:i4>
      </vt:variant>
    </vt:vector>
  </HeadingPairs>
  <TitlesOfParts>
    <vt:vector size="9" baseType="lpstr">
      <vt:lpstr>CARATULA</vt:lpstr>
      <vt:lpstr>INDICE</vt:lpstr>
      <vt:lpstr>01</vt:lpstr>
      <vt:lpstr>02</vt:lpstr>
      <vt:lpstr>03</vt:lpstr>
      <vt:lpstr>04</vt:lpstr>
      <vt:lpstr>05</vt:lpstr>
      <vt:lpstr>06</vt:lpstr>
      <vt:lpstr>'05'!OLE_LINK2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2022-06-01T19:28:43Z</dcterms:modified>
</cp:coreProperties>
</file>