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/>
  <mc:AlternateContent xmlns:mc="http://schemas.openxmlformats.org/markup-compatibility/2006">
    <mc:Choice Requires="x15">
      <x15ac:absPath xmlns:x15ac="http://schemas.microsoft.com/office/spreadsheetml/2010/11/ac" url="C:\Users\vfernandez\Desktop\BACK UP VICTOR CECON\DOCUMENTOS VICTOR\CNV-BVPASA\CNV\INFORMES TRIMESTRALES\06-2020\"/>
    </mc:Choice>
  </mc:AlternateContent>
  <xr:revisionPtr revIDLastSave="0" documentId="13_ncr:1_{66D334B1-D7AF-450F-86DF-7468F0ABF5EC}" xr6:coauthVersionLast="36" xr6:coauthVersionMax="36" xr10:uidLastSave="{00000000-0000-0000-0000-000000000000}"/>
  <bookViews>
    <workbookView xWindow="0" yWindow="0" windowWidth="17256" windowHeight="5640" tabRatio="937" xr2:uid="{00000000-000D-0000-FFFF-FFFF00000000}"/>
  </bookViews>
  <sheets>
    <sheet name="BG" sheetId="2" r:id="rId1"/>
    <sheet name="EERR" sheetId="3" r:id="rId2"/>
    <sheet name="EE-FE" sheetId="4" r:id="rId3"/>
    <sheet name="EE-EVO-PN" sheetId="5" r:id="rId4"/>
    <sheet name="ANEXO A" sheetId="6" r:id="rId5"/>
    <sheet name="ANEXO B" sheetId="7" r:id="rId6"/>
    <sheet name="ANEXO C" sheetId="8" r:id="rId7"/>
    <sheet name="ANEXO D" sheetId="9" r:id="rId8"/>
    <sheet name="ANEXO E" sheetId="10" r:id="rId9"/>
    <sheet name="ANEXO F" sheetId="11" r:id="rId10"/>
    <sheet name="ANEXO G" sheetId="12" r:id="rId11"/>
    <sheet name="ANEXO H" sheetId="13" r:id="rId12"/>
    <sheet name="ANEXO I" sheetId="14" r:id="rId13"/>
    <sheet name="ANEXO J" sheetId="15" r:id="rId14"/>
  </sheets>
  <definedNames>
    <definedName name="_xlnm.Print_Area" localSheetId="4">'ANEXO A'!$A$1:$L$50</definedName>
    <definedName name="_xlnm.Print_Area" localSheetId="5">'ANEXO B'!$A$1:$J$34</definedName>
    <definedName name="_xlnm.Print_Area" localSheetId="6">'ANEXO C'!$A$1:$K$34</definedName>
    <definedName name="_xlnm.Print_Area" localSheetId="7">'ANEXO D'!$A$1:$F$43</definedName>
    <definedName name="_xlnm.Print_Area" localSheetId="8">'ANEXO E'!$A$1:$F$37</definedName>
    <definedName name="_xlnm.Print_Area" localSheetId="9">'ANEXO F'!$A$1:$C$50</definedName>
    <definedName name="_xlnm.Print_Area" localSheetId="10">'ANEXO G'!$A$1:$E$62</definedName>
    <definedName name="_xlnm.Print_Area" localSheetId="11">'ANEXO H'!$A$1:$I$47</definedName>
    <definedName name="_xlnm.Print_Area" localSheetId="12">'ANEXO I'!$A$3:$H$54</definedName>
    <definedName name="_xlnm.Print_Area" localSheetId="13">'ANEXO J'!$A$1:$G$46</definedName>
    <definedName name="_xlnm.Print_Area" localSheetId="0">BG!$A$1:$F$114</definedName>
    <definedName name="_xlnm.Print_Area" localSheetId="3">'EE-EVO-PN'!$A$1:$K$36</definedName>
    <definedName name="_xlnm.Print_Area" localSheetId="2">'EE-FE'!$A$1:$D$66</definedName>
    <definedName name="_xlnm.Print_Area" localSheetId="1">EERR!$A$1:$G$60</definedName>
  </definedNames>
  <calcPr calcId="191029"/>
</workbook>
</file>

<file path=xl/calcChain.xml><?xml version="1.0" encoding="utf-8"?>
<calcChain xmlns="http://schemas.openxmlformats.org/spreadsheetml/2006/main">
  <c r="B40" i="12" l="1"/>
  <c r="F65" i="2" l="1"/>
  <c r="C65" i="2"/>
  <c r="C13" i="2" l="1"/>
  <c r="I20" i="7" l="1"/>
  <c r="G30" i="13" l="1"/>
  <c r="F30" i="13"/>
  <c r="D30" i="13"/>
  <c r="C30" i="13"/>
  <c r="B30" i="13"/>
  <c r="H28" i="6"/>
  <c r="H16" i="6"/>
  <c r="H14" i="6"/>
  <c r="K23" i="5" l="1"/>
  <c r="B23" i="5"/>
  <c r="I30" i="13" l="1"/>
  <c r="E30" i="13"/>
  <c r="F76" i="2" l="1"/>
  <c r="F78" i="2" s="1"/>
  <c r="C76" i="2"/>
  <c r="C78" i="2" s="1"/>
  <c r="I17" i="7"/>
  <c r="J17" i="7" s="1"/>
  <c r="E17" i="7"/>
  <c r="K36" i="6" l="1"/>
  <c r="F36" i="6"/>
  <c r="L36" i="6" l="1"/>
  <c r="F8" i="3" l="1"/>
  <c r="C8" i="3"/>
  <c r="H27" i="13" l="1"/>
  <c r="H29" i="13" l="1"/>
  <c r="H28" i="13"/>
  <c r="H26" i="13"/>
  <c r="H25" i="13"/>
  <c r="H24" i="13"/>
  <c r="H23" i="13"/>
  <c r="H22" i="13"/>
  <c r="H21" i="13"/>
  <c r="H20" i="13"/>
  <c r="H19" i="13"/>
  <c r="H18" i="13"/>
  <c r="H17" i="13"/>
  <c r="H16" i="13"/>
  <c r="H14" i="13"/>
  <c r="H30" i="13" l="1"/>
  <c r="H22" i="5"/>
  <c r="H23" i="5" s="1"/>
  <c r="G22" i="5"/>
  <c r="F22" i="5"/>
  <c r="C22" i="5"/>
  <c r="B22" i="5"/>
  <c r="D21" i="5"/>
  <c r="K21" i="5" s="1"/>
  <c r="D20" i="5"/>
  <c r="K20" i="5" s="1"/>
  <c r="I19" i="5"/>
  <c r="D19" i="5"/>
  <c r="D18" i="5"/>
  <c r="K18" i="5" s="1"/>
  <c r="I17" i="5"/>
  <c r="D17" i="5"/>
  <c r="D16" i="5"/>
  <c r="D15" i="5"/>
  <c r="K15" i="5" s="1"/>
  <c r="D14" i="5"/>
  <c r="J13" i="5"/>
  <c r="J22" i="5" s="1"/>
  <c r="D13" i="5"/>
  <c r="D50" i="4"/>
  <c r="B50" i="4"/>
  <c r="D42" i="4"/>
  <c r="B42" i="4"/>
  <c r="D22" i="4"/>
  <c r="B22" i="4"/>
  <c r="D15" i="4"/>
  <c r="D31" i="4" s="1"/>
  <c r="B15" i="4"/>
  <c r="B31" i="4" s="1"/>
  <c r="G41" i="3"/>
  <c r="D41" i="3"/>
  <c r="G31" i="3"/>
  <c r="D31" i="3"/>
  <c r="G27" i="3"/>
  <c r="D27" i="3"/>
  <c r="G13" i="3"/>
  <c r="G17" i="3" s="1"/>
  <c r="D13" i="3"/>
  <c r="D17" i="3" s="1"/>
  <c r="F98" i="2"/>
  <c r="C98" i="2"/>
  <c r="F96" i="2"/>
  <c r="F91" i="2"/>
  <c r="C91" i="2"/>
  <c r="F87" i="2"/>
  <c r="C87" i="2"/>
  <c r="F69" i="2"/>
  <c r="C69" i="2"/>
  <c r="F60" i="2"/>
  <c r="F56" i="2"/>
  <c r="C56" i="2"/>
  <c r="F44" i="2"/>
  <c r="F46" i="2" s="1"/>
  <c r="C44" i="2"/>
  <c r="C46" i="2" s="1"/>
  <c r="F27" i="2"/>
  <c r="C27" i="2"/>
  <c r="F23" i="2"/>
  <c r="C23" i="2"/>
  <c r="F18" i="2"/>
  <c r="C18" i="2"/>
  <c r="F13" i="2"/>
  <c r="F71" i="2" l="1"/>
  <c r="F81" i="2" s="1"/>
  <c r="G33" i="3"/>
  <c r="G37" i="3" s="1"/>
  <c r="G43" i="3" s="1"/>
  <c r="G47" i="3" s="1"/>
  <c r="F97" i="2"/>
  <c r="C32" i="2"/>
  <c r="C48" i="2" s="1"/>
  <c r="F32" i="2"/>
  <c r="D22" i="5"/>
  <c r="K19" i="5"/>
  <c r="B52" i="4"/>
  <c r="D52" i="4"/>
  <c r="D54" i="4" s="1"/>
  <c r="I13" i="5"/>
  <c r="I22" i="5" s="1"/>
  <c r="K17" i="5"/>
  <c r="D33" i="3"/>
  <c r="D37" i="3" s="1"/>
  <c r="D43" i="3" s="1"/>
  <c r="K14" i="5"/>
  <c r="E16" i="5"/>
  <c r="E22" i="5" s="1"/>
  <c r="B28" i="4"/>
  <c r="D28" i="4"/>
  <c r="F48" i="2" l="1"/>
  <c r="E17" i="15"/>
  <c r="B54" i="4"/>
  <c r="K16" i="5"/>
  <c r="F100" i="2"/>
  <c r="K13" i="5"/>
  <c r="C96" i="2" l="1"/>
  <c r="C97" i="2" s="1"/>
  <c r="C60" i="2"/>
  <c r="C71" i="2" s="1"/>
  <c r="D47" i="3"/>
  <c r="K22" i="5"/>
  <c r="C81" i="2" l="1"/>
  <c r="C100" i="2" s="1"/>
  <c r="D17" i="15"/>
  <c r="D42" i="12"/>
  <c r="D40" i="12"/>
  <c r="H19" i="7" l="1"/>
  <c r="G19" i="7"/>
  <c r="F19" i="7"/>
  <c r="D19" i="7"/>
  <c r="C19" i="7"/>
  <c r="B19" i="7"/>
  <c r="E20" i="7"/>
  <c r="J20" i="7" s="1"/>
  <c r="I16" i="7"/>
  <c r="I19" i="7" s="1"/>
  <c r="E16" i="7"/>
  <c r="E19" i="7" s="1"/>
  <c r="K26" i="6"/>
  <c r="F26" i="6"/>
  <c r="K24" i="6"/>
  <c r="F24" i="6"/>
  <c r="K22" i="6"/>
  <c r="F22" i="6"/>
  <c r="K20" i="6"/>
  <c r="F20" i="6"/>
  <c r="K32" i="6"/>
  <c r="F32" i="6"/>
  <c r="K30" i="6"/>
  <c r="F30" i="6"/>
  <c r="L30" i="6" s="1"/>
  <c r="K28" i="6"/>
  <c r="F28" i="6"/>
  <c r="L24" i="6" l="1"/>
  <c r="L22" i="6"/>
  <c r="J16" i="7"/>
  <c r="J19" i="7" s="1"/>
  <c r="L26" i="6"/>
  <c r="L20" i="6"/>
  <c r="L28" i="6"/>
  <c r="L32" i="6"/>
  <c r="K39" i="6" l="1"/>
  <c r="F39" i="6"/>
  <c r="J38" i="6"/>
  <c r="I38" i="6"/>
  <c r="H38" i="6"/>
  <c r="E38" i="6"/>
  <c r="D38" i="6"/>
  <c r="C38" i="6"/>
  <c r="B38" i="6"/>
  <c r="K34" i="6"/>
  <c r="K18" i="6"/>
  <c r="K16" i="6"/>
  <c r="K14" i="6"/>
  <c r="F34" i="6"/>
  <c r="F18" i="6"/>
  <c r="F16" i="6"/>
  <c r="F14" i="6"/>
  <c r="D38" i="12"/>
  <c r="D44" i="12" s="1"/>
  <c r="D46" i="12" s="1"/>
  <c r="E44" i="12"/>
  <c r="E46" i="12" s="1"/>
  <c r="B44" i="12"/>
  <c r="B46" i="12" s="1"/>
  <c r="E30" i="12"/>
  <c r="D27" i="12"/>
  <c r="D30" i="12" s="1"/>
  <c r="B30" i="12"/>
  <c r="D21" i="12"/>
  <c r="B23" i="12"/>
  <c r="E23" i="12"/>
  <c r="D22" i="12"/>
  <c r="D20" i="12"/>
  <c r="B23" i="10"/>
  <c r="C23" i="10"/>
  <c r="D23" i="10"/>
  <c r="E23" i="10"/>
  <c r="F23" i="10"/>
  <c r="B28" i="11"/>
  <c r="C28" i="11"/>
  <c r="C36" i="11" s="1"/>
  <c r="B36" i="11" l="1"/>
  <c r="L14" i="6"/>
  <c r="E32" i="12"/>
  <c r="E48" i="12" s="1"/>
  <c r="B32" i="12"/>
  <c r="B48" i="12" s="1"/>
  <c r="D23" i="12"/>
  <c r="D32" i="12" s="1"/>
  <c r="D48" i="12" s="1"/>
  <c r="L39" i="6"/>
  <c r="L18" i="6"/>
  <c r="L34" i="6"/>
  <c r="K38" i="6"/>
  <c r="L16" i="6"/>
  <c r="F38" i="6"/>
  <c r="E23" i="15" l="1"/>
  <c r="E20" i="15"/>
  <c r="L38" i="6"/>
  <c r="D20" i="15" l="1"/>
  <c r="D23" i="15"/>
</calcChain>
</file>

<file path=xl/sharedStrings.xml><?xml version="1.0" encoding="utf-8"?>
<sst xmlns="http://schemas.openxmlformats.org/spreadsheetml/2006/main" count="568" uniqueCount="383">
  <si>
    <t>DENOMINACION Y CARACT.</t>
  </si>
  <si>
    <t>ACTIVO NO CORRIENTE</t>
  </si>
  <si>
    <t xml:space="preserve"> </t>
  </si>
  <si>
    <t>TOTAL PASIVO</t>
  </si>
  <si>
    <t>TOTAL PATRIMONIO NETO</t>
  </si>
  <si>
    <t xml:space="preserve">    Costo de servicios prestados</t>
  </si>
  <si>
    <t>COSTO TOTAL</t>
  </si>
  <si>
    <t>INGRESOS OPERATIVOS</t>
  </si>
  <si>
    <t xml:space="preserve">         Otros gastos</t>
  </si>
  <si>
    <t>RESULTADO  NETO</t>
  </si>
  <si>
    <t>ANEXO A</t>
  </si>
  <si>
    <t>VALORES DE ORIGEN</t>
  </si>
  <si>
    <t>AMORTIZACIONES</t>
  </si>
  <si>
    <t>CUENTAS</t>
  </si>
  <si>
    <t>SALDO AL</t>
  </si>
  <si>
    <t>ALTAS Y TRANSF.</t>
  </si>
  <si>
    <t>REVALUO</t>
  </si>
  <si>
    <t>AL CIERRE</t>
  </si>
  <si>
    <t>ALTAS DEL</t>
  </si>
  <si>
    <t>DEL PERIODO</t>
  </si>
  <si>
    <t>PERIODO</t>
  </si>
  <si>
    <t>RESULTANTE</t>
  </si>
  <si>
    <t>EQUIPOS DE INFORMATICA</t>
  </si>
  <si>
    <t>TOTAL EJERCICIO ACTUAL</t>
  </si>
  <si>
    <t>TOTAL EJERCICIO ANTERIOR</t>
  </si>
  <si>
    <t>ANEXO B</t>
  </si>
  <si>
    <t>AL INICIO DEL</t>
  </si>
  <si>
    <t>AUMENTOS</t>
  </si>
  <si>
    <t>DISMINUCIONES</t>
  </si>
  <si>
    <t>BAJAS</t>
  </si>
  <si>
    <t>INICIO DEL PER.</t>
  </si>
  <si>
    <t>TOTALES EJERCICIO ACTUAL</t>
  </si>
  <si>
    <t>VOLUMEN DE PRODUCCION</t>
  </si>
  <si>
    <t>del ejercicio</t>
  </si>
  <si>
    <t>R U B R O S</t>
  </si>
  <si>
    <t>ejercicio</t>
  </si>
  <si>
    <t>COSTO DE MERCADERIAS O PRODUCTOS VENDIDOS O SERVICIOS PRESTADOS</t>
  </si>
  <si>
    <t>DETALLE</t>
  </si>
  <si>
    <t>EJERCICIO ACTUAL</t>
  </si>
  <si>
    <t>ANEXO D</t>
  </si>
  <si>
    <t>VALOR DE</t>
  </si>
  <si>
    <t>Moneda Local</t>
  </si>
  <si>
    <t>D E T A L L E</t>
  </si>
  <si>
    <t xml:space="preserve">Cambio </t>
  </si>
  <si>
    <t>Monto</t>
  </si>
  <si>
    <t>Vigente</t>
  </si>
  <si>
    <t>A C T I V O</t>
  </si>
  <si>
    <t>ACTIVOS CORRIENTES</t>
  </si>
  <si>
    <t xml:space="preserve">      Disponibilidades</t>
  </si>
  <si>
    <t>SUBTOTALES</t>
  </si>
  <si>
    <t>ACTIVOS NO CORRIENTES</t>
  </si>
  <si>
    <t>PASIVOS CORRIENTES</t>
  </si>
  <si>
    <t>ANEXO H</t>
  </si>
  <si>
    <t>EJERCICIO ANTERIOR</t>
  </si>
  <si>
    <t xml:space="preserve">I. COSTO DE MERCADERIAS O PRODUCTOS </t>
  </si>
  <si>
    <t xml:space="preserve">   VENDIDOS</t>
  </si>
  <si>
    <t>ANEXO G</t>
  </si>
  <si>
    <t xml:space="preserve">   Compras</t>
  </si>
  <si>
    <t xml:space="preserve">   Más:</t>
  </si>
  <si>
    <t xml:space="preserve">  Existencia al cierre del periodo</t>
  </si>
  <si>
    <t>ACTIVO</t>
  </si>
  <si>
    <t>ANEXO J</t>
  </si>
  <si>
    <t>INFORMACION COMPLEMENTARIA</t>
  </si>
  <si>
    <t xml:space="preserve">    (En Guaraníes)</t>
  </si>
  <si>
    <t xml:space="preserve">              Resultado Acumulado</t>
  </si>
  <si>
    <t xml:space="preserve"> ANEXO E</t>
  </si>
  <si>
    <t xml:space="preserve"> ANEXO F</t>
  </si>
  <si>
    <r>
      <t xml:space="preserve">1) </t>
    </r>
    <r>
      <rPr>
        <u/>
        <sz val="12"/>
        <rFont val="CorpoA"/>
      </rPr>
      <t>Activo Corriente</t>
    </r>
  </si>
  <si>
    <r>
      <t xml:space="preserve">2)  </t>
    </r>
    <r>
      <rPr>
        <u/>
        <sz val="12"/>
        <rFont val="CorpoA"/>
      </rPr>
      <t>Total Pasivo</t>
    </r>
  </si>
  <si>
    <r>
      <t xml:space="preserve">3) </t>
    </r>
    <r>
      <rPr>
        <u/>
        <sz val="12"/>
        <rFont val="CorpoA"/>
      </rPr>
      <t>Res.del Ej. Antes de Imp.a la Renta.</t>
    </r>
  </si>
  <si>
    <t xml:space="preserve">Saldos al </t>
  </si>
  <si>
    <t xml:space="preserve">DISPONIBILIDADES </t>
  </si>
  <si>
    <t>PREVISIONES</t>
  </si>
  <si>
    <t xml:space="preserve">  Total de costo de bienes de cambio vendidos </t>
  </si>
  <si>
    <t>(En Guaraníes)</t>
  </si>
  <si>
    <t xml:space="preserve">          Ingresos por ventas</t>
  </si>
  <si>
    <t xml:space="preserve">CANTIDAD DE EMPLEADOS </t>
  </si>
  <si>
    <t>VALOR</t>
  </si>
  <si>
    <t>INFORMACION SOBRE EL EMISOR</t>
  </si>
  <si>
    <t>RESULTADOS</t>
  </si>
  <si>
    <t>PASIVO CORRIENTE</t>
  </si>
  <si>
    <t>TOTAL ACTIVO CORRIENTE</t>
  </si>
  <si>
    <t>PATRIMONIO NETO</t>
  </si>
  <si>
    <t xml:space="preserve">RESULTADOS </t>
  </si>
  <si>
    <t>CANTIDAD DE SUCURSALES</t>
  </si>
  <si>
    <t>DE LOS VALORES</t>
  </si>
  <si>
    <t>CLASE</t>
  </si>
  <si>
    <t>NOMINAL</t>
  </si>
  <si>
    <t>CANTIDAD</t>
  </si>
  <si>
    <t>PATRIMONIAL</t>
  </si>
  <si>
    <t>DE</t>
  </si>
  <si>
    <t>% DE</t>
  </si>
  <si>
    <t>ACTIVIDAD</t>
  </si>
  <si>
    <t>SEGÚN ULTIMO BALANCE</t>
  </si>
  <si>
    <t>EMISOR</t>
  </si>
  <si>
    <t>UNITARIO</t>
  </si>
  <si>
    <t>PROPORCIONAL</t>
  </si>
  <si>
    <t>LIBROS</t>
  </si>
  <si>
    <t>COTIZACION</t>
  </si>
  <si>
    <t>PARTICIPACION</t>
  </si>
  <si>
    <t>PRINCIPAL</t>
  </si>
  <si>
    <t>RESULTADO</t>
  </si>
  <si>
    <t>PATRIM. NETO</t>
  </si>
  <si>
    <t>INVERSIONES PERMANENTES</t>
  </si>
  <si>
    <t>TOTAL ACTIVO NO CORRIENTE</t>
  </si>
  <si>
    <t>TOTAL ACTIVO</t>
  </si>
  <si>
    <t>TOTAL PASIVO Y PATRIMONIO NETO</t>
  </si>
  <si>
    <t>NETO</t>
  </si>
  <si>
    <t>Revalúo</t>
  </si>
  <si>
    <t>INDICES ECONOMICO-FINANCIEROS</t>
  </si>
  <si>
    <t>AMORTIZACION</t>
  </si>
  <si>
    <t xml:space="preserve">VALOR REGISTRO </t>
  </si>
  <si>
    <t>COSTO</t>
  </si>
  <si>
    <t>AÑO ACTUAL</t>
  </si>
  <si>
    <t>AÑO ANTERIOR</t>
  </si>
  <si>
    <t>INVERSIONES CORRIENTES</t>
  </si>
  <si>
    <t>NO APLICABLE</t>
  </si>
  <si>
    <t>SUB TOTAL</t>
  </si>
  <si>
    <t>Saldo al</t>
  </si>
  <si>
    <t>II. COSTO DE SERVICIOS PRESTADOS</t>
  </si>
  <si>
    <t xml:space="preserve">  Menos:</t>
  </si>
  <si>
    <t xml:space="preserve"> INDICES ECONOMICO-FINANCIEROS</t>
  </si>
  <si>
    <t>CIERRE DEL PERIODO</t>
  </si>
  <si>
    <t>Saldos al</t>
  </si>
  <si>
    <t>inicio del</t>
  </si>
  <si>
    <t>Aumentos</t>
  </si>
  <si>
    <t>Disminuciones</t>
  </si>
  <si>
    <t>cierre</t>
  </si>
  <si>
    <t>TOTALES EJERCICIO ANTERIOR</t>
  </si>
  <si>
    <t>ANEXO C</t>
  </si>
  <si>
    <t>ACTIVOS Y PASIVOS EN MONEDA EXTRANJERA</t>
  </si>
  <si>
    <t>Moneda Extranjera</t>
  </si>
  <si>
    <t>Acumulado al Fin del Período</t>
  </si>
  <si>
    <t>I N D I C E S</t>
  </si>
  <si>
    <t>Liquidez (1)</t>
  </si>
  <si>
    <t>Endeudamiento (2)</t>
  </si>
  <si>
    <t>Rentabilidad (3)</t>
  </si>
  <si>
    <t xml:space="preserve">     Pasivo Corriente</t>
  </si>
  <si>
    <t xml:space="preserve">   Patrimonio Neto</t>
  </si>
  <si>
    <t>BIENES DE USO</t>
  </si>
  <si>
    <t>PASIVO</t>
  </si>
  <si>
    <t>ACTIVOS INTANGIBLES</t>
  </si>
  <si>
    <t>OTRAS INVERSIONES</t>
  </si>
  <si>
    <t>ACUMUL. AL</t>
  </si>
  <si>
    <t>ACUMUL.  AL</t>
  </si>
  <si>
    <t>INFORMACIÓN REQUERIDA SOBRE COSTOS Y GASTOS</t>
  </si>
  <si>
    <t xml:space="preserve"> ANEXO I</t>
  </si>
  <si>
    <t xml:space="preserve">     Patrimonio Neto - Res.Ejercicio</t>
  </si>
  <si>
    <t>Ejercicio Actual</t>
  </si>
  <si>
    <t xml:space="preserve">                                  Guaraníes</t>
  </si>
  <si>
    <t>BIENES DE CAMBIO</t>
  </si>
  <si>
    <t xml:space="preserve">      Diversos</t>
  </si>
  <si>
    <t>RESERVAS</t>
  </si>
  <si>
    <t>DEUDAS COMERCIALES</t>
  </si>
  <si>
    <t>MUEBLES, UTILES y EQ.OF.</t>
  </si>
  <si>
    <t>NO  APLICABLE</t>
  </si>
  <si>
    <t>INMUEBLES</t>
  </si>
  <si>
    <t xml:space="preserve">    Existencias al Comienzo del Periodo</t>
  </si>
  <si>
    <t xml:space="preserve">     (Expresado en Guaraníes)</t>
  </si>
  <si>
    <t>(Expresado en Guaraníes)</t>
  </si>
  <si>
    <t>USD</t>
  </si>
  <si>
    <t>CREDITOS</t>
  </si>
  <si>
    <t xml:space="preserve">      Créditos C/P</t>
  </si>
  <si>
    <t xml:space="preserve">      Créditos L/P</t>
  </si>
  <si>
    <t>ESTADO DE CAMBIOS EN EL PATRIMONIO NETO</t>
  </si>
  <si>
    <t>POR EL PERIODO COMPRENDIDO ENTRE EL</t>
  </si>
  <si>
    <t>(Expresado en guaraníes)</t>
  </si>
  <si>
    <t xml:space="preserve">Total </t>
  </si>
  <si>
    <t>CONCEPTO</t>
  </si>
  <si>
    <t>Suscripto</t>
  </si>
  <si>
    <t>A Integrar</t>
  </si>
  <si>
    <t>Integrado</t>
  </si>
  <si>
    <t>Legal</t>
  </si>
  <si>
    <t>Otras Res.</t>
  </si>
  <si>
    <t>Acumulados</t>
  </si>
  <si>
    <t>Del Ejercicio</t>
  </si>
  <si>
    <t>P.N.</t>
  </si>
  <si>
    <t>Transferencia</t>
  </si>
  <si>
    <t>Revalúo del Ejercicio</t>
  </si>
  <si>
    <t>Resultado del Ejercicio</t>
  </si>
  <si>
    <t>Constitución de Reserva Legal</t>
  </si>
  <si>
    <t>Declaración de Dividendos</t>
  </si>
  <si>
    <t>Constitución de Otras Reservas</t>
  </si>
  <si>
    <t>CAPITAL SOCIAL</t>
  </si>
  <si>
    <t>Aportes a Integ.</t>
  </si>
  <si>
    <t>Aportes para Futura Integración</t>
  </si>
  <si>
    <r>
      <t xml:space="preserve">            Rodados  p/ la venta </t>
    </r>
    <r>
      <rPr>
        <b/>
        <sz val="14"/>
        <rFont val="Arial"/>
        <family val="2"/>
      </rPr>
      <t>(nota 3e)</t>
    </r>
  </si>
  <si>
    <t xml:space="preserve">   CREDITOS POR VENTAS </t>
  </si>
  <si>
    <t xml:space="preserve">   OTROS CREDITOS </t>
  </si>
  <si>
    <t xml:space="preserve">     Créditos Fiscales</t>
  </si>
  <si>
    <t xml:space="preserve">     Amortización Acumulada</t>
  </si>
  <si>
    <t xml:space="preserve">   Deudas Fiscales y Sociales</t>
  </si>
  <si>
    <t xml:space="preserve">     Deudas Fiscales</t>
  </si>
  <si>
    <t xml:space="preserve">     Deudas Sociales</t>
  </si>
  <si>
    <t xml:space="preserve">   Resultados Acumulados</t>
  </si>
  <si>
    <t xml:space="preserve">   Resultado del Ejercicio</t>
  </si>
  <si>
    <t>REMUNERACIÓN PERSONAL SUPERIOR</t>
  </si>
  <si>
    <t>HONORARIOS PROF. Y SIMILARES</t>
  </si>
  <si>
    <t>SERVICIOS BASICOS</t>
  </si>
  <si>
    <t>ALQUILERES Y EXPENSAS</t>
  </si>
  <si>
    <t>OTROS GASTOS ADMINISTRATIVOS</t>
  </si>
  <si>
    <t>GASTOS NO DEDUCIBLES</t>
  </si>
  <si>
    <t>VENTAS NETAS - EXPORTACION</t>
  </si>
  <si>
    <t>GASTOS DE PERSONAL Y CARGA SOCIAL</t>
  </si>
  <si>
    <t>OTROS GASTOS DE COMERC.Y MKT</t>
  </si>
  <si>
    <t>RESULTADO BRUTO OPERATIVO</t>
  </si>
  <si>
    <t>(-)</t>
  </si>
  <si>
    <t>RESULTADO NETO OPERATIVO</t>
  </si>
  <si>
    <t>INGRESOS/(EGRESOS) NO OPERATIVOS</t>
  </si>
  <si>
    <t>INGRESOS NO OPERATIVOS</t>
  </si>
  <si>
    <t>EGRESOS NO OPERATIVOS</t>
  </si>
  <si>
    <t>RESULTADO ANTES DE IMPUESTO</t>
  </si>
  <si>
    <r>
      <t xml:space="preserve">          Costo de venta</t>
    </r>
    <r>
      <rPr>
        <b/>
        <sz val="14"/>
        <rFont val="Arial"/>
        <family val="2"/>
      </rPr>
      <t xml:space="preserve"> (anexo F)</t>
    </r>
  </si>
  <si>
    <t>(+)</t>
  </si>
  <si>
    <t>(=)</t>
  </si>
  <si>
    <t>OTROS INGRESOS OPERATIVOS</t>
  </si>
  <si>
    <t>UTILIDAD BRUTA POR VENTAS</t>
  </si>
  <si>
    <t>MENOS</t>
  </si>
  <si>
    <t>Flujo de efectivo por las Actividades Operativas</t>
  </si>
  <si>
    <t>Ventas Netas (cobro neto)</t>
  </si>
  <si>
    <t>Pago a Proveedores</t>
  </si>
  <si>
    <t>Efectivo Pagado a Empleados</t>
  </si>
  <si>
    <t>Efectivo Generado (Usado) por Otras Actividades</t>
  </si>
  <si>
    <t>Total de efectivo de las Actividades Operativas antes de cambios en los activos de operaciones.</t>
  </si>
  <si>
    <t xml:space="preserve">(Aumento) disminución en los activos de operación </t>
  </si>
  <si>
    <t>Fondos colocados a corto plazo</t>
  </si>
  <si>
    <t>Fondos anticipados a clientes</t>
  </si>
  <si>
    <t>Incremento neto a cobrar por Tarjeta de Crédito</t>
  </si>
  <si>
    <t>Aumento (disminución) en pasivos operativos</t>
  </si>
  <si>
    <t>Pagos a proveedores</t>
  </si>
  <si>
    <t>Efectivo Neto de actividades de operación antes de impuestos</t>
  </si>
  <si>
    <t>Impuesto a la Renta</t>
  </si>
  <si>
    <t>Flujo de efectivo por Actividades de Inversión</t>
  </si>
  <si>
    <t>Inversiones en otras empresas</t>
  </si>
  <si>
    <t>Inversiones temporarias</t>
  </si>
  <si>
    <t>Fondos con destino especial</t>
  </si>
  <si>
    <t>Compra Neta de Propiedad Planta y Equipo</t>
  </si>
  <si>
    <t>Flujo de efectivo por Actividades de Financiamiento</t>
  </si>
  <si>
    <t>Pago de Dividendos</t>
  </si>
  <si>
    <t>Préstamos Obtenidos/(Pagados)</t>
  </si>
  <si>
    <t>Intereses Pagados</t>
  </si>
  <si>
    <t xml:space="preserve">Aumento (o disminución) neto de efectivos y sus equivalentes </t>
  </si>
  <si>
    <t>Aportes de Capital</t>
  </si>
  <si>
    <t>Importaciones en Curso - Propiedad Planta y Equipo</t>
  </si>
  <si>
    <t>Efectivo Neto por (o usado en) Actividades de Inversión</t>
  </si>
  <si>
    <t xml:space="preserve">Efectivo Neto por (o usado en) Actividades Operativas </t>
  </si>
  <si>
    <t>Efectivo Neto por (o usado en) Actividades de Financiamiento</t>
  </si>
  <si>
    <t>DEPRECIACIONES</t>
  </si>
  <si>
    <t>VALORES DE ORIGEN REVALUADO</t>
  </si>
  <si>
    <t>SALDO NETO AL</t>
  </si>
  <si>
    <t>BAJAS Y TRANSF.</t>
  </si>
  <si>
    <t xml:space="preserve">     Previs. para Deudores Incobrables</t>
  </si>
  <si>
    <t xml:space="preserve">     Gastos de Investigación y Desarrollo</t>
  </si>
  <si>
    <t xml:space="preserve">     Proveedores Locales</t>
  </si>
  <si>
    <t xml:space="preserve">   Aportes p/ Futura Integración de Acciones</t>
  </si>
  <si>
    <t xml:space="preserve">     Gastos de Reorg.y Preoperativos</t>
  </si>
  <si>
    <t>Inversiones en Cargos Diferidos</t>
  </si>
  <si>
    <t>CARGOS DIFERIDOS</t>
  </si>
  <si>
    <t>OTRAS DEUDAS</t>
  </si>
  <si>
    <t>Sr. José Ortiz Escauriza</t>
  </si>
  <si>
    <t>Presidente</t>
  </si>
  <si>
    <t>__________________</t>
  </si>
  <si>
    <t>Lic. Victor Fernández</t>
  </si>
  <si>
    <t>Contador General</t>
  </si>
  <si>
    <t>C.I. 648348</t>
  </si>
  <si>
    <t>RUC. 2337923-5</t>
  </si>
  <si>
    <t>ESTADO DE FLUJOS DE EFECTIVO</t>
  </si>
  <si>
    <t>Efectivo y sus equivalentes al comienzo del periodo</t>
  </si>
  <si>
    <t>Efectivo y sus equivalentes al cierre del periodo</t>
  </si>
  <si>
    <t>CEMENTOS CONCEPCION SAE - (CECON SAE)</t>
  </si>
  <si>
    <t xml:space="preserve">     Proveedores del Exterior</t>
  </si>
  <si>
    <t>Sueldos y Jornales</t>
  </si>
  <si>
    <t>Gastos de Ventas</t>
  </si>
  <si>
    <t>CONSTRUCCIONES Y MEJORAS</t>
  </si>
  <si>
    <t>OBRAS EN CURSO</t>
  </si>
  <si>
    <t>INSTALACIONES</t>
  </si>
  <si>
    <t>VEHÍCULOS TERRESTRES</t>
  </si>
  <si>
    <t>MAQUINARIAS</t>
  </si>
  <si>
    <t>EQUIPOS</t>
  </si>
  <si>
    <t>EQUIPOS DE LABORATORIO</t>
  </si>
  <si>
    <t>LICENCIAS</t>
  </si>
  <si>
    <t>EQUIPOS EN IMPORTACIÓN</t>
  </si>
  <si>
    <t>________________</t>
  </si>
  <si>
    <t>_____________</t>
  </si>
  <si>
    <t>DEUDAS FINANCIERAS</t>
  </si>
  <si>
    <t>Otros Gastos</t>
  </si>
  <si>
    <t xml:space="preserve">Presidente                     </t>
  </si>
  <si>
    <t xml:space="preserve">C.I. 648348                              </t>
  </si>
  <si>
    <t>VOLUMEN DE VENTAS (MILES DE Gs.)</t>
  </si>
  <si>
    <t>CONSUMO DE ENERGIA (MILES DE Gs.)</t>
  </si>
  <si>
    <t xml:space="preserve">   BIENES DE USO</t>
  </si>
  <si>
    <t xml:space="preserve">     Compañías Vinculadas</t>
  </si>
  <si>
    <t>TOTALES</t>
  </si>
  <si>
    <t xml:space="preserve">   Acreedores Varios</t>
  </si>
  <si>
    <t xml:space="preserve">   Capital Integrado</t>
  </si>
  <si>
    <t>VENTAS NETAS LOCALES</t>
  </si>
  <si>
    <t>Aumento de Capital Social</t>
  </si>
  <si>
    <r>
      <t xml:space="preserve">   Caja </t>
    </r>
    <r>
      <rPr>
        <b/>
        <sz val="14"/>
        <rFont val="Arial"/>
        <family val="2"/>
      </rPr>
      <t>(Nota 3b)</t>
    </r>
  </si>
  <si>
    <r>
      <t xml:space="preserve">     Documentos a cobrar </t>
    </r>
    <r>
      <rPr>
        <b/>
        <sz val="14"/>
        <rFont val="Arial"/>
        <family val="2"/>
      </rPr>
      <t>(Nota 5)</t>
    </r>
  </si>
  <si>
    <r>
      <t xml:space="preserve">   Bancos </t>
    </r>
    <r>
      <rPr>
        <b/>
        <sz val="14"/>
        <rFont val="Arial"/>
        <family val="2"/>
      </rPr>
      <t>(Nota 3b y 4)</t>
    </r>
  </si>
  <si>
    <t>GASTOS DE ADMINISTRACION (Anexo H)</t>
  </si>
  <si>
    <t>GASTOS DE COMERCIALIZACION Y MKT (Anexo H)</t>
  </si>
  <si>
    <t xml:space="preserve">Presidente           </t>
  </si>
  <si>
    <t xml:space="preserve">C.I. 648348             </t>
  </si>
  <si>
    <r>
      <t xml:space="preserve">     Intangibles - Licencias </t>
    </r>
    <r>
      <rPr>
        <b/>
        <sz val="14"/>
        <rFont val="Arial"/>
        <family val="2"/>
      </rPr>
      <t>(Anexo B)</t>
    </r>
  </si>
  <si>
    <t>RUBROS</t>
  </si>
  <si>
    <t>Costo de Mercaderias</t>
  </si>
  <si>
    <t>Costo de Bienes de Uso</t>
  </si>
  <si>
    <t>Costo de Otros Activos</t>
  </si>
  <si>
    <t>Gastos de Administracion</t>
  </si>
  <si>
    <t>Gastos de Comercialización</t>
  </si>
  <si>
    <t>Costo de Mercaderias Vendidas</t>
  </si>
  <si>
    <t>Remuneraciones de Administradores, directores, sindicos y consejo de vigilancia</t>
  </si>
  <si>
    <t>Honorarios y Remuneraciones por servicios</t>
  </si>
  <si>
    <t>Regalias y Honorarios por servicios tecnicos</t>
  </si>
  <si>
    <t>Gastos de Publicidad y Propaganda</t>
  </si>
  <si>
    <t>Intereses, multas y recargos impositivos</t>
  </si>
  <si>
    <t>Impuestos, tasas y contribuciones</t>
  </si>
  <si>
    <t>Depreciacion bienes de uso</t>
  </si>
  <si>
    <t>Amortizacion activos intangibles</t>
  </si>
  <si>
    <t>Contribuciones Sociales</t>
  </si>
  <si>
    <t>Intereses y gastos financieros</t>
  </si>
  <si>
    <t>Gastos No Deducibles</t>
  </si>
  <si>
    <t>Costo de Venta de Activo Fijo</t>
  </si>
  <si>
    <t xml:space="preserve">   INTANGIBLES</t>
  </si>
  <si>
    <t>HERRAMIENTAS</t>
  </si>
  <si>
    <t>Total Ejercicio Actual 2020</t>
  </si>
  <si>
    <t>Total Ejercicio Anterior 2019</t>
  </si>
  <si>
    <t>TOTAL DEL PERIODO ACTUAL 2020</t>
  </si>
  <si>
    <t>INVERSIONES, ACCIONES, DEVENTURES Y OTROS TÍTULOS EMITIDOS EN SERIE</t>
  </si>
  <si>
    <t>REGISTRO DE MARCA</t>
  </si>
  <si>
    <t>PASIVO NO CORRIENTE</t>
  </si>
  <si>
    <t>TOTAL PASIVO CORRIENTE</t>
  </si>
  <si>
    <t>TOTAL PASIVO NO CORRIENTE</t>
  </si>
  <si>
    <t>COSTOS DE VENTAS (Anexo F y H)</t>
  </si>
  <si>
    <t>Saldo al 31 de Diciembre de 2019</t>
  </si>
  <si>
    <t>Capitalización de Aportes</t>
  </si>
  <si>
    <t>Gastos Financieros</t>
  </si>
  <si>
    <r>
      <t xml:space="preserve">GASTOS FINANCIEROS - </t>
    </r>
    <r>
      <rPr>
        <b/>
        <sz val="14"/>
        <rFont val="Arial"/>
        <family val="2"/>
      </rPr>
      <t>(Anexo H)</t>
    </r>
  </si>
  <si>
    <r>
      <t xml:space="preserve">DEPRECIACIONES Y AMORTIZACIONES - </t>
    </r>
    <r>
      <rPr>
        <b/>
        <sz val="14"/>
        <rFont val="Arial"/>
        <family val="2"/>
      </rPr>
      <t>(Anexo H)</t>
    </r>
  </si>
  <si>
    <t xml:space="preserve">     Importaciones en Curso</t>
  </si>
  <si>
    <r>
      <t xml:space="preserve">     Anticipos </t>
    </r>
    <r>
      <rPr>
        <b/>
        <sz val="14"/>
        <rFont val="Arial"/>
        <family val="2"/>
      </rPr>
      <t>(Nota 6)</t>
    </r>
  </si>
  <si>
    <r>
      <t xml:space="preserve">     Existencias </t>
    </r>
    <r>
      <rPr>
        <b/>
        <sz val="14"/>
        <rFont val="Arial"/>
        <family val="2"/>
      </rPr>
      <t>(Nota 7 y Anexo F)</t>
    </r>
  </si>
  <si>
    <t xml:space="preserve">     Gastos Pagados por Adelantado</t>
  </si>
  <si>
    <r>
      <t xml:space="preserve">     Bienes de Uso </t>
    </r>
    <r>
      <rPr>
        <b/>
        <sz val="14"/>
        <rFont val="Arial"/>
        <family val="2"/>
      </rPr>
      <t>(Nota 3c y 8, Anexo A)</t>
    </r>
  </si>
  <si>
    <t xml:space="preserve">   CARGOS DIFERIDOS (Nota 9)</t>
  </si>
  <si>
    <t xml:space="preserve">   Deudas Comerciales (Nota 10)</t>
  </si>
  <si>
    <t xml:space="preserve">   Otras Deudas (Nota 12)</t>
  </si>
  <si>
    <t xml:space="preserve">   Gastos a Reembolsar</t>
  </si>
  <si>
    <t xml:space="preserve">   Bonos (Nota 13)</t>
  </si>
  <si>
    <t xml:space="preserve">     Emisión de Deuda</t>
  </si>
  <si>
    <t>CAPITAL (Nota 14)</t>
  </si>
  <si>
    <r>
      <t xml:space="preserve">   Reserva de Revalúo </t>
    </r>
    <r>
      <rPr>
        <b/>
        <sz val="14"/>
        <rFont val="Arial"/>
        <family val="2"/>
      </rPr>
      <t>(Nota 15)</t>
    </r>
  </si>
  <si>
    <r>
      <t xml:space="preserve">   Reserva Legal </t>
    </r>
    <r>
      <rPr>
        <b/>
        <sz val="14"/>
        <rFont val="Arial"/>
        <family val="2"/>
      </rPr>
      <t>(Nota 16)</t>
    </r>
  </si>
  <si>
    <t>Las 20 Notas y los Anexos A a la J que se acompañan, forman parte integrantes de estos Estados Contables.</t>
  </si>
  <si>
    <r>
      <t xml:space="preserve">IMPUESTO A LA RENTA - </t>
    </r>
    <r>
      <rPr>
        <b/>
        <sz val="14"/>
        <rFont val="Arial"/>
        <family val="2"/>
      </rPr>
      <t>(Nota 17)</t>
    </r>
  </si>
  <si>
    <t>Las 20 Notas y los Anexos de A a la J son parte integrante de estos Estados Contables.</t>
  </si>
  <si>
    <t xml:space="preserve">Las 20 Notas y los Anexos de A a la J son parte integrante de estos Estados Contables.- </t>
  </si>
  <si>
    <t>BALANCE GENERAL AL 30 DE JUNIO DE 2020</t>
  </si>
  <si>
    <t>Con cifras comparativas al 30 de Junio de 2019</t>
  </si>
  <si>
    <t>30 DE JUNIO DE 2020</t>
  </si>
  <si>
    <t>30 DE JUNIO DE 2019</t>
  </si>
  <si>
    <t>ESTADO DE RESULTADOS AL 30 DE JUNIO DE 2020</t>
  </si>
  <si>
    <t>Con cifras comparativas al 31 de Junio de 2019</t>
  </si>
  <si>
    <t>Por el período comprendido entre el 01 de enero hasta el 30 de Junio de 2020</t>
  </si>
  <si>
    <t>con cifras comparativas al 30 de Junio de 2019</t>
  </si>
  <si>
    <t xml:space="preserve"> 1°DE ENERO AL 30 DE JUNIO DE 2020</t>
  </si>
  <si>
    <t>Saldo al 30 de Junio de 2020</t>
  </si>
  <si>
    <t>Saldo al 30 de Junio de 2019</t>
  </si>
  <si>
    <t>CON CIFRAS COMPARATIVAS AL 30 DE JUNIO DE 2019</t>
  </si>
  <si>
    <t xml:space="preserve">     BALANCE GENERAL AL 30 DE JUNIO DE 2020</t>
  </si>
  <si>
    <t xml:space="preserve"> BALANCE GENERAL AL 30 DE JUNIO DE 2020</t>
  </si>
  <si>
    <t>Fondo Mútuo BASA Capital</t>
  </si>
  <si>
    <t>Operaciones de Reporto BASA Capital</t>
  </si>
  <si>
    <t>CON CIFRAS COMPARATIVAS AL 31 DE JUNIO DE 2019</t>
  </si>
  <si>
    <t>AL 30/06/2020</t>
  </si>
  <si>
    <t>POSICIÓN</t>
  </si>
  <si>
    <t>CON CIFRAS COMPARATIVAS AL 30 JUNIO DE 2019</t>
  </si>
  <si>
    <r>
      <t xml:space="preserve">   Inversiones Corto Plazo </t>
    </r>
    <r>
      <rPr>
        <b/>
        <sz val="14"/>
        <rFont val="Arial"/>
        <family val="2"/>
      </rPr>
      <t>(Nota 3b y 4)</t>
    </r>
  </si>
  <si>
    <t xml:space="preserve">   Deudas Financieras (Nota 11)</t>
  </si>
  <si>
    <t xml:space="preserve">     Préstamos Bancarios</t>
  </si>
  <si>
    <t xml:space="preserve">     Préstamos Intercompany</t>
  </si>
  <si>
    <t xml:space="preserve">     Bonos -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</si>
</sst>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0.00_);[Red]\(0.00\)"/>
    <numFmt numFmtId="167" formatCode="_(* #,##0_);_(* \(#,##0\);_(* &quot;-&quot;??_);_(@_)"/>
    <numFmt numFmtId="168" formatCode="0_);\(0\)"/>
    <numFmt numFmtId="169" formatCode="#,##0\ ;[Red]\(##,##0\)"/>
    <numFmt numFmtId="170" formatCode="#,##0\ ;\(##,##0\)"/>
    <numFmt numFmtId="171" formatCode="dd/mm/yyyy;@"/>
    <numFmt numFmtId="172" formatCode="#,##0_ ;[Red]\-#,##0\ "/>
    <numFmt numFmtId="173" formatCode="_-* #,##0.00_-;\-* #,##0.00_-;_-* &quot;-&quot;??_-;_-@_-"/>
    <numFmt numFmtId="174" formatCode="_-* #,##0_-;\-* #,##0_-;_-* &quot;-&quot;??_-;_-@_-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3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4"/>
      <name val="Times New Roman"/>
      <family val="1"/>
    </font>
    <font>
      <b/>
      <sz val="14"/>
      <name val="Arial"/>
      <family val="2"/>
    </font>
    <font>
      <sz val="10"/>
      <name val="CorpoA"/>
    </font>
    <font>
      <sz val="12"/>
      <name val="CorpoA"/>
    </font>
    <font>
      <b/>
      <sz val="10"/>
      <name val="CorpoA"/>
    </font>
    <font>
      <b/>
      <sz val="14"/>
      <name val="CorpoA"/>
    </font>
    <font>
      <b/>
      <sz val="16"/>
      <name val="CorpoA"/>
    </font>
    <font>
      <b/>
      <sz val="12"/>
      <name val="CorpoA"/>
    </font>
    <font>
      <sz val="8"/>
      <name val="CorpoA"/>
    </font>
    <font>
      <sz val="8"/>
      <color indexed="38"/>
      <name val="CorpoA"/>
    </font>
    <font>
      <b/>
      <sz val="8"/>
      <color indexed="38"/>
      <name val="CorpoA"/>
    </font>
    <font>
      <sz val="10"/>
      <color indexed="38"/>
      <name val="CorpoA"/>
    </font>
    <font>
      <sz val="12"/>
      <color indexed="38"/>
      <name val="CorpoA"/>
    </font>
    <font>
      <u/>
      <sz val="12"/>
      <name val="CorpoA"/>
    </font>
    <font>
      <sz val="14"/>
      <name val="Arial"/>
      <family val="2"/>
    </font>
    <font>
      <sz val="12"/>
      <name val="Arial"/>
      <family val="2"/>
    </font>
    <font>
      <b/>
      <sz val="17"/>
      <name val="CorpoA"/>
    </font>
    <font>
      <sz val="17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u/>
      <sz val="10"/>
      <name val="CorpoA"/>
    </font>
    <font>
      <b/>
      <sz val="1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CorpoA"/>
    </font>
    <font>
      <b/>
      <u/>
      <sz val="20"/>
      <name val="Times New Roman"/>
      <family val="1"/>
    </font>
    <font>
      <sz val="14"/>
      <color rgb="FF002060"/>
      <name val="Arial"/>
      <family val="2"/>
    </font>
    <font>
      <b/>
      <sz val="20"/>
      <color theme="0"/>
      <name val="CorpoA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b/>
      <u/>
      <sz val="20"/>
      <color theme="1"/>
      <name val="CorpoA"/>
    </font>
    <font>
      <u/>
      <sz val="2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color rgb="FFFF0000"/>
      <name val="Bookman Old Style"/>
      <family val="1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9" fontId="6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" fillId="0" borderId="0"/>
  </cellStyleXfs>
  <cellXfs count="488">
    <xf numFmtId="0" fontId="0" fillId="0" borderId="0" xfId="0"/>
    <xf numFmtId="0" fontId="7" fillId="2" borderId="0" xfId="0" applyFont="1" applyFill="1" applyAlignment="1">
      <alignment horizontal="centerContinuous"/>
    </xf>
    <xf numFmtId="0" fontId="0" fillId="2" borderId="0" xfId="0" applyFill="1"/>
    <xf numFmtId="0" fontId="8" fillId="2" borderId="0" xfId="0" applyFont="1" applyFill="1" applyAlignment="1">
      <alignment horizontal="centerContinuous"/>
    </xf>
    <xf numFmtId="0" fontId="32" fillId="2" borderId="0" xfId="0" applyFont="1" applyFill="1" applyAlignment="1">
      <alignment horizontal="centerContinuous"/>
    </xf>
    <xf numFmtId="0" fontId="29" fillId="2" borderId="0" xfId="0" applyFont="1" applyFill="1" applyAlignment="1">
      <alignment horizontal="centerContinuous"/>
    </xf>
    <xf numFmtId="0" fontId="17" fillId="2" borderId="0" xfId="0" applyFont="1" applyFill="1"/>
    <xf numFmtId="0" fontId="22" fillId="2" borderId="0" xfId="0" applyFont="1" applyFill="1"/>
    <xf numFmtId="0" fontId="22" fillId="2" borderId="0" xfId="0" applyFont="1" applyFill="1" applyBorder="1"/>
    <xf numFmtId="3" fontId="22" fillId="2" borderId="0" xfId="0" applyNumberFormat="1" applyFont="1" applyFill="1" applyBorder="1"/>
    <xf numFmtId="3" fontId="17" fillId="2" borderId="0" xfId="0" applyNumberFormat="1" applyFont="1" applyFill="1"/>
    <xf numFmtId="0" fontId="22" fillId="2" borderId="0" xfId="0" applyFont="1" applyFill="1" applyBorder="1" applyAlignment="1">
      <alignment horizontal="left"/>
    </xf>
    <xf numFmtId="0" fontId="18" fillId="2" borderId="0" xfId="0" applyFont="1" applyFill="1"/>
    <xf numFmtId="3" fontId="22" fillId="2" borderId="0" xfId="0" applyNumberFormat="1" applyFont="1" applyFill="1"/>
    <xf numFmtId="0" fontId="20" fillId="2" borderId="0" xfId="0" applyFont="1" applyFill="1"/>
    <xf numFmtId="0" fontId="12" fillId="2" borderId="0" xfId="0" applyFont="1" applyFill="1"/>
    <xf numFmtId="0" fontId="22" fillId="2" borderId="0" xfId="0" applyFont="1" applyFill="1" applyAlignment="1">
      <alignment horizontal="centerContinuous"/>
    </xf>
    <xf numFmtId="0" fontId="23" fillId="2" borderId="0" xfId="0" applyFont="1" applyFill="1"/>
    <xf numFmtId="0" fontId="23" fillId="2" borderId="0" xfId="0" applyFont="1" applyFill="1" applyBorder="1"/>
    <xf numFmtId="3" fontId="12" fillId="2" borderId="0" xfId="0" applyNumberFormat="1" applyFont="1" applyFill="1"/>
    <xf numFmtId="37" fontId="12" fillId="2" borderId="0" xfId="0" applyNumberFormat="1" applyFont="1" applyFill="1"/>
    <xf numFmtId="0" fontId="12" fillId="2" borderId="0" xfId="0" applyFont="1" applyFill="1" applyBorder="1"/>
    <xf numFmtId="0" fontId="9" fillId="2" borderId="0" xfId="0" applyFont="1" applyFill="1"/>
    <xf numFmtId="3" fontId="9" fillId="2" borderId="0" xfId="0" applyNumberFormat="1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8" fillId="2" borderId="0" xfId="0" applyFont="1" applyFill="1"/>
    <xf numFmtId="3" fontId="0" fillId="2" borderId="0" xfId="0" applyNumberFormat="1" applyFill="1"/>
    <xf numFmtId="3" fontId="28" fillId="2" borderId="0" xfId="0" applyNumberFormat="1" applyFont="1" applyFill="1"/>
    <xf numFmtId="0" fontId="8" fillId="2" borderId="0" xfId="0" applyFont="1" applyFill="1" applyBorder="1"/>
    <xf numFmtId="0" fontId="28" fillId="2" borderId="0" xfId="0" applyFont="1" applyFill="1"/>
    <xf numFmtId="0" fontId="23" fillId="2" borderId="0" xfId="0" applyFont="1" applyFill="1" applyAlignment="1">
      <alignment horizontal="left"/>
    </xf>
    <xf numFmtId="3" fontId="8" fillId="2" borderId="0" xfId="0" applyNumberFormat="1" applyFont="1" applyFill="1"/>
    <xf numFmtId="0" fontId="6" fillId="2" borderId="0" xfId="0" applyFont="1" applyFill="1" applyAlignment="1">
      <alignment horizontal="centerContinuous"/>
    </xf>
    <xf numFmtId="0" fontId="2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4" fillId="2" borderId="0" xfId="0" applyFont="1" applyFill="1" applyAlignment="1">
      <alignment horizontal="centerContinuous"/>
    </xf>
    <xf numFmtId="15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26" fillId="2" borderId="0" xfId="0" applyFont="1" applyFill="1" applyAlignment="1">
      <alignment horizontal="centerContinuous"/>
    </xf>
    <xf numFmtId="0" fontId="27" fillId="2" borderId="0" xfId="0" applyFont="1" applyFill="1" applyAlignment="1">
      <alignment horizontal="center"/>
    </xf>
    <xf numFmtId="0" fontId="5" fillId="2" borderId="0" xfId="0" applyFont="1" applyFill="1"/>
    <xf numFmtId="167" fontId="8" fillId="2" borderId="0" xfId="1" applyNumberFormat="1" applyFont="1" applyFill="1"/>
    <xf numFmtId="0" fontId="28" fillId="2" borderId="0" xfId="0" applyFont="1" applyFill="1" applyAlignment="1">
      <alignment horizontal="centerContinuous"/>
    </xf>
    <xf numFmtId="0" fontId="22" fillId="2" borderId="0" xfId="0" applyFont="1" applyFill="1" applyAlignment="1">
      <alignment horizontal="left"/>
    </xf>
    <xf numFmtId="0" fontId="21" fillId="2" borderId="0" xfId="0" applyFont="1" applyFill="1" applyAlignment="1">
      <alignment horizontal="centerContinuous"/>
    </xf>
    <xf numFmtId="0" fontId="31" fillId="2" borderId="0" xfId="0" applyFont="1" applyFill="1" applyAlignment="1">
      <alignment horizontal="centerContinuous"/>
    </xf>
    <xf numFmtId="0" fontId="22" fillId="2" borderId="0" xfId="0" applyFont="1" applyFill="1" applyAlignment="1"/>
    <xf numFmtId="15" fontId="22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11" fillId="2" borderId="0" xfId="0" applyFont="1" applyFill="1" applyAlignment="1"/>
    <xf numFmtId="14" fontId="22" fillId="2" borderId="0" xfId="0" applyNumberFormat="1" applyFont="1" applyFill="1" applyAlignment="1">
      <alignment horizontal="center"/>
    </xf>
    <xf numFmtId="3" fontId="23" fillId="2" borderId="0" xfId="1" applyNumberFormat="1" applyFont="1" applyFill="1" applyBorder="1"/>
    <xf numFmtId="0" fontId="0" fillId="2" borderId="0" xfId="0" applyFill="1" applyBorder="1"/>
    <xf numFmtId="3" fontId="0" fillId="2" borderId="0" xfId="0" applyNumberFormat="1" applyFill="1" applyBorder="1"/>
    <xf numFmtId="15" fontId="28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right"/>
    </xf>
    <xf numFmtId="14" fontId="28" fillId="2" borderId="0" xfId="0" applyNumberFormat="1" applyFont="1" applyFill="1" applyAlignment="1">
      <alignment horizontal="centerContinuous"/>
    </xf>
    <xf numFmtId="3" fontId="8" fillId="2" borderId="0" xfId="0" applyNumberFormat="1" applyFont="1" applyFill="1" applyBorder="1"/>
    <xf numFmtId="0" fontId="23" fillId="2" borderId="0" xfId="0" applyFont="1" applyFill="1" applyAlignment="1">
      <alignment horizontal="centerContinuous"/>
    </xf>
    <xf numFmtId="15" fontId="23" fillId="2" borderId="0" xfId="0" applyNumberFormat="1" applyFont="1" applyFill="1" applyAlignment="1">
      <alignment horizontal="left"/>
    </xf>
    <xf numFmtId="0" fontId="24" fillId="2" borderId="1" xfId="0" applyFont="1" applyFill="1" applyBorder="1"/>
    <xf numFmtId="0" fontId="24" fillId="2" borderId="2" xfId="0" applyFont="1" applyFill="1" applyBorder="1"/>
    <xf numFmtId="4" fontId="22" fillId="2" borderId="0" xfId="0" applyNumberFormat="1" applyFont="1" applyFill="1"/>
    <xf numFmtId="0" fontId="16" fillId="2" borderId="0" xfId="0" applyFont="1" applyFill="1"/>
    <xf numFmtId="0" fontId="28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15" fontId="22" fillId="2" borderId="0" xfId="0" applyNumberFormat="1" applyFont="1" applyFill="1" applyAlignment="1">
      <alignment horizontal="center"/>
    </xf>
    <xf numFmtId="14" fontId="22" fillId="2" borderId="0" xfId="0" applyNumberFormat="1" applyFont="1" applyFill="1" applyAlignment="1">
      <alignment horizontal="centerContinuous"/>
    </xf>
    <xf numFmtId="0" fontId="24" fillId="2" borderId="0" xfId="0" applyFont="1" applyFill="1" applyAlignment="1">
      <alignment horizontal="centerContinuous"/>
    </xf>
    <xf numFmtId="0" fontId="22" fillId="2" borderId="3" xfId="0" applyFont="1" applyFill="1" applyBorder="1"/>
    <xf numFmtId="0" fontId="22" fillId="2" borderId="4" xfId="0" applyFont="1" applyFill="1" applyBorder="1"/>
    <xf numFmtId="0" fontId="22" fillId="2" borderId="5" xfId="0" applyFont="1" applyFill="1" applyBorder="1"/>
    <xf numFmtId="4" fontId="9" fillId="2" borderId="0" xfId="0" applyNumberFormat="1" applyFont="1" applyFill="1" applyBorder="1"/>
    <xf numFmtId="4" fontId="9" fillId="2" borderId="0" xfId="0" applyNumberFormat="1" applyFont="1" applyFill="1" applyBorder="1" applyAlignment="1"/>
    <xf numFmtId="0" fontId="13" fillId="2" borderId="0" xfId="0" applyFont="1" applyFill="1" applyAlignment="1">
      <alignment horizontal="centerContinuous"/>
    </xf>
    <xf numFmtId="0" fontId="30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15" fontId="5" fillId="2" borderId="0" xfId="0" applyNumberFormat="1" applyFont="1" applyFill="1" applyAlignment="1">
      <alignment horizontal="left"/>
    </xf>
    <xf numFmtId="0" fontId="22" fillId="2" borderId="6" xfId="0" applyFont="1" applyFill="1" applyBorder="1" applyAlignment="1">
      <alignment horizontal="center"/>
    </xf>
    <xf numFmtId="0" fontId="22" fillId="2" borderId="6" xfId="0" applyFont="1" applyFill="1" applyBorder="1"/>
    <xf numFmtId="0" fontId="24" fillId="2" borderId="7" xfId="0" applyFont="1" applyFill="1" applyBorder="1"/>
    <xf numFmtId="0" fontId="24" fillId="2" borderId="7" xfId="0" applyFont="1" applyFill="1" applyBorder="1" applyAlignment="1">
      <alignment horizontal="center"/>
    </xf>
    <xf numFmtId="0" fontId="22" fillId="2" borderId="7" xfId="0" applyFont="1" applyFill="1" applyBorder="1"/>
    <xf numFmtId="3" fontId="22" fillId="2" borderId="7" xfId="0" applyNumberFormat="1" applyFont="1" applyFill="1" applyBorder="1"/>
    <xf numFmtId="0" fontId="22" fillId="2" borderId="7" xfId="0" applyFont="1" applyFill="1" applyBorder="1" applyAlignment="1">
      <alignment horizontal="left"/>
    </xf>
    <xf numFmtId="0" fontId="24" fillId="2" borderId="8" xfId="0" applyFont="1" applyFill="1" applyBorder="1"/>
    <xf numFmtId="3" fontId="22" fillId="2" borderId="0" xfId="0" applyNumberFormat="1" applyFont="1" applyFill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7" xfId="0" quotePrefix="1" applyFont="1" applyFill="1" applyBorder="1" applyAlignment="1">
      <alignment horizontal="center"/>
    </xf>
    <xf numFmtId="0" fontId="22" fillId="2" borderId="9" xfId="0" applyFont="1" applyFill="1" applyBorder="1"/>
    <xf numFmtId="0" fontId="22" fillId="2" borderId="9" xfId="0" applyFont="1" applyFill="1" applyBorder="1" applyAlignment="1">
      <alignment horizontal="center"/>
    </xf>
    <xf numFmtId="0" fontId="22" fillId="2" borderId="8" xfId="0" applyFont="1" applyFill="1" applyBorder="1"/>
    <xf numFmtId="0" fontId="24" fillId="2" borderId="8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centerContinuous"/>
    </xf>
    <xf numFmtId="0" fontId="22" fillId="2" borderId="11" xfId="0" applyFont="1" applyFill="1" applyBorder="1" applyAlignment="1">
      <alignment horizontal="centerContinuous"/>
    </xf>
    <xf numFmtId="0" fontId="22" fillId="2" borderId="12" xfId="0" applyFont="1" applyFill="1" applyBorder="1" applyAlignment="1">
      <alignment horizontal="centerContinuous"/>
    </xf>
    <xf numFmtId="0" fontId="24" fillId="2" borderId="6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left"/>
    </xf>
    <xf numFmtId="0" fontId="40" fillId="2" borderId="7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4" fillId="2" borderId="8" xfId="0" quotePrefix="1" applyFont="1" applyFill="1" applyBorder="1" applyAlignment="1">
      <alignment horizontal="left"/>
    </xf>
    <xf numFmtId="0" fontId="22" fillId="2" borderId="0" xfId="0" quotePrefix="1" applyFont="1" applyFill="1" applyAlignment="1">
      <alignment horizontal="left"/>
    </xf>
    <xf numFmtId="3" fontId="23" fillId="2" borderId="0" xfId="0" applyNumberFormat="1" applyFont="1" applyFill="1" applyBorder="1"/>
    <xf numFmtId="0" fontId="27" fillId="2" borderId="3" xfId="0" applyFont="1" applyFill="1" applyBorder="1" applyAlignment="1">
      <alignment horizontal="centerContinuous"/>
    </xf>
    <xf numFmtId="0" fontId="27" fillId="2" borderId="13" xfId="0" applyFont="1" applyFill="1" applyBorder="1" applyAlignment="1">
      <alignment horizontal="centerContinuous"/>
    </xf>
    <xf numFmtId="0" fontId="27" fillId="2" borderId="13" xfId="0" applyFont="1" applyFill="1" applyBorder="1" applyAlignment="1">
      <alignment horizontal="center"/>
    </xf>
    <xf numFmtId="0" fontId="23" fillId="2" borderId="13" xfId="0" applyFont="1" applyFill="1" applyBorder="1"/>
    <xf numFmtId="3" fontId="23" fillId="2" borderId="13" xfId="0" applyNumberFormat="1" applyFont="1" applyFill="1" applyBorder="1"/>
    <xf numFmtId="0" fontId="23" fillId="2" borderId="3" xfId="0" applyFont="1" applyFill="1" applyBorder="1"/>
    <xf numFmtId="3" fontId="23" fillId="2" borderId="3" xfId="0" applyNumberFormat="1" applyFont="1" applyFill="1" applyBorder="1"/>
    <xf numFmtId="0" fontId="23" fillId="2" borderId="2" xfId="0" applyFont="1" applyFill="1" applyBorder="1"/>
    <xf numFmtId="3" fontId="23" fillId="2" borderId="2" xfId="0" applyNumberFormat="1" applyFont="1" applyFill="1" applyBorder="1"/>
    <xf numFmtId="0" fontId="23" fillId="2" borderId="4" xfId="0" applyFont="1" applyFill="1" applyBorder="1"/>
    <xf numFmtId="0" fontId="23" fillId="2" borderId="14" xfId="0" applyFont="1" applyFill="1" applyBorder="1"/>
    <xf numFmtId="0" fontId="23" fillId="2" borderId="15" xfId="0" applyFont="1" applyFill="1" applyBorder="1"/>
    <xf numFmtId="3" fontId="27" fillId="2" borderId="16" xfId="0" applyNumberFormat="1" applyFont="1" applyFill="1" applyBorder="1"/>
    <xf numFmtId="3" fontId="23" fillId="2" borderId="5" xfId="0" applyNumberFormat="1" applyFont="1" applyFill="1" applyBorder="1"/>
    <xf numFmtId="3" fontId="23" fillId="2" borderId="17" xfId="0" applyNumberFormat="1" applyFont="1" applyFill="1" applyBorder="1"/>
    <xf numFmtId="0" fontId="27" fillId="2" borderId="16" xfId="0" applyFont="1" applyFill="1" applyBorder="1"/>
    <xf numFmtId="0" fontId="27" fillId="2" borderId="7" xfId="0" applyFont="1" applyFill="1" applyBorder="1"/>
    <xf numFmtId="0" fontId="23" fillId="2" borderId="7" xfId="0" applyFont="1" applyFill="1" applyBorder="1"/>
    <xf numFmtId="3" fontId="23" fillId="2" borderId="7" xfId="0" applyNumberFormat="1" applyFont="1" applyFill="1" applyBorder="1"/>
    <xf numFmtId="0" fontId="23" fillId="2" borderId="4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15" fontId="23" fillId="2" borderId="21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168" fontId="23" fillId="2" borderId="22" xfId="0" applyNumberFormat="1" applyFont="1" applyFill="1" applyBorder="1" applyAlignment="1">
      <alignment horizontal="center"/>
    </xf>
    <xf numFmtId="3" fontId="23" fillId="2" borderId="18" xfId="1" applyNumberFormat="1" applyFont="1" applyFill="1" applyBorder="1"/>
    <xf numFmtId="3" fontId="23" fillId="2" borderId="18" xfId="0" applyNumberFormat="1" applyFont="1" applyFill="1" applyBorder="1"/>
    <xf numFmtId="3" fontId="23" fillId="2" borderId="20" xfId="1" applyNumberFormat="1" applyFont="1" applyFill="1" applyBorder="1"/>
    <xf numFmtId="3" fontId="23" fillId="2" borderId="20" xfId="0" applyNumberFormat="1" applyFont="1" applyFill="1" applyBorder="1"/>
    <xf numFmtId="0" fontId="23" fillId="2" borderId="21" xfId="0" applyFont="1" applyFill="1" applyBorder="1"/>
    <xf numFmtId="0" fontId="23" fillId="2" borderId="20" xfId="0" applyFont="1" applyFill="1" applyBorder="1"/>
    <xf numFmtId="3" fontId="27" fillId="2" borderId="23" xfId="1" applyNumberFormat="1" applyFont="1" applyFill="1" applyBorder="1"/>
    <xf numFmtId="3" fontId="27" fillId="2" borderId="24" xfId="0" applyNumberFormat="1" applyFont="1" applyFill="1" applyBorder="1"/>
    <xf numFmtId="0" fontId="28" fillId="2" borderId="4" xfId="0" applyFont="1" applyFill="1" applyBorder="1" applyAlignment="1">
      <alignment horizontal="center"/>
    </xf>
    <xf numFmtId="0" fontId="28" fillId="2" borderId="3" xfId="0" applyFont="1" applyFill="1" applyBorder="1"/>
    <xf numFmtId="0" fontId="28" fillId="2" borderId="5" xfId="0" applyFont="1" applyFill="1" applyBorder="1"/>
    <xf numFmtId="0" fontId="27" fillId="2" borderId="14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Continuous"/>
    </xf>
    <xf numFmtId="15" fontId="27" fillId="2" borderId="2" xfId="0" applyNumberFormat="1" applyFont="1" applyFill="1" applyBorder="1" applyAlignment="1">
      <alignment horizontal="center"/>
    </xf>
    <xf numFmtId="15" fontId="27" fillId="2" borderId="17" xfId="0" applyNumberFormat="1" applyFont="1" applyFill="1" applyBorder="1" applyAlignment="1">
      <alignment horizontal="centerContinuous"/>
    </xf>
    <xf numFmtId="0" fontId="27" fillId="2" borderId="14" xfId="0" applyFont="1" applyFill="1" applyBorder="1"/>
    <xf numFmtId="3" fontId="23" fillId="2" borderId="25" xfId="0" applyNumberFormat="1" applyFont="1" applyFill="1" applyBorder="1"/>
    <xf numFmtId="3" fontId="27" fillId="2" borderId="26" xfId="0" applyNumberFormat="1" applyFont="1" applyFill="1" applyBorder="1"/>
    <xf numFmtId="0" fontId="27" fillId="2" borderId="14" xfId="0" applyFont="1" applyFill="1" applyBorder="1" applyAlignment="1">
      <alignment horizontal="left"/>
    </xf>
    <xf numFmtId="3" fontId="23" fillId="2" borderId="26" xfId="0" applyNumberFormat="1" applyFont="1" applyFill="1" applyBorder="1"/>
    <xf numFmtId="0" fontId="27" fillId="2" borderId="27" xfId="0" applyFont="1" applyFill="1" applyBorder="1"/>
    <xf numFmtId="0" fontId="27" fillId="2" borderId="18" xfId="0" applyFont="1" applyFill="1" applyBorder="1"/>
    <xf numFmtId="0" fontId="27" fillId="2" borderId="4" xfId="0" applyFont="1" applyFill="1" applyBorder="1" applyAlignment="1">
      <alignment horizontal="centerContinuous"/>
    </xf>
    <xf numFmtId="0" fontId="27" fillId="2" borderId="4" xfId="0" applyFont="1" applyFill="1" applyBorder="1"/>
    <xf numFmtId="0" fontId="27" fillId="2" borderId="5" xfId="0" applyFont="1" applyFill="1" applyBorder="1" applyAlignment="1">
      <alignment horizontal="centerContinuous"/>
    </xf>
    <xf numFmtId="0" fontId="27" fillId="2" borderId="20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27" fillId="2" borderId="22" xfId="0" applyFont="1" applyFill="1" applyBorder="1"/>
    <xf numFmtId="0" fontId="27" fillId="2" borderId="22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left"/>
    </xf>
    <xf numFmtId="4" fontId="23" fillId="2" borderId="7" xfId="0" applyNumberFormat="1" applyFont="1" applyFill="1" applyBorder="1"/>
    <xf numFmtId="3" fontId="23" fillId="2" borderId="7" xfId="0" applyNumberFormat="1" applyFont="1" applyFill="1" applyBorder="1" applyAlignment="1">
      <alignment horizontal="center"/>
    </xf>
    <xf numFmtId="4" fontId="23" fillId="2" borderId="29" xfId="0" applyNumberFormat="1" applyFont="1" applyFill="1" applyBorder="1"/>
    <xf numFmtId="3" fontId="23" fillId="2" borderId="22" xfId="0" applyNumberFormat="1" applyFont="1" applyFill="1" applyBorder="1"/>
    <xf numFmtId="3" fontId="23" fillId="2" borderId="29" xfId="0" applyNumberFormat="1" applyFont="1" applyFill="1" applyBorder="1"/>
    <xf numFmtId="3" fontId="23" fillId="2" borderId="30" xfId="0" applyNumberFormat="1" applyFont="1" applyFill="1" applyBorder="1"/>
    <xf numFmtId="4" fontId="27" fillId="2" borderId="31" xfId="0" applyNumberFormat="1" applyFont="1" applyFill="1" applyBorder="1"/>
    <xf numFmtId="3" fontId="27" fillId="2" borderId="32" xfId="0" applyNumberFormat="1" applyFont="1" applyFill="1" applyBorder="1"/>
    <xf numFmtId="4" fontId="27" fillId="2" borderId="31" xfId="0" applyNumberFormat="1" applyFont="1" applyFill="1" applyBorder="1" applyAlignment="1">
      <alignment horizontal="right"/>
    </xf>
    <xf numFmtId="3" fontId="27" fillId="2" borderId="31" xfId="0" applyNumberFormat="1" applyFont="1" applyFill="1" applyBorder="1" applyAlignment="1">
      <alignment horizontal="right"/>
    </xf>
    <xf numFmtId="0" fontId="27" fillId="2" borderId="9" xfId="0" applyFont="1" applyFill="1" applyBorder="1"/>
    <xf numFmtId="4" fontId="27" fillId="2" borderId="16" xfId="0" applyNumberFormat="1" applyFont="1" applyFill="1" applyBorder="1"/>
    <xf numFmtId="3" fontId="23" fillId="2" borderId="16" xfId="0" applyNumberFormat="1" applyFont="1" applyFill="1" applyBorder="1" applyAlignment="1">
      <alignment horizontal="center"/>
    </xf>
    <xf numFmtId="0" fontId="27" fillId="2" borderId="3" xfId="0" applyFont="1" applyFill="1" applyBorder="1"/>
    <xf numFmtId="0" fontId="27" fillId="2" borderId="5" xfId="0" applyFont="1" applyFill="1" applyBorder="1"/>
    <xf numFmtId="0" fontId="27" fillId="2" borderId="13" xfId="0" applyFont="1" applyFill="1" applyBorder="1"/>
    <xf numFmtId="0" fontId="27" fillId="2" borderId="15" xfId="0" applyFont="1" applyFill="1" applyBorder="1" applyAlignment="1">
      <alignment horizontal="centerContinuous"/>
    </xf>
    <xf numFmtId="0" fontId="27" fillId="2" borderId="1" xfId="0" applyFont="1" applyFill="1" applyBorder="1" applyAlignment="1">
      <alignment horizontal="centerContinuous"/>
    </xf>
    <xf numFmtId="0" fontId="27" fillId="2" borderId="2" xfId="0" applyFont="1" applyFill="1" applyBorder="1"/>
    <xf numFmtId="0" fontId="23" fillId="2" borderId="17" xfId="0" applyFont="1" applyFill="1" applyBorder="1"/>
    <xf numFmtId="38" fontId="23" fillId="2" borderId="13" xfId="0" applyNumberFormat="1" applyFont="1" applyFill="1" applyBorder="1" applyAlignment="1"/>
    <xf numFmtId="4" fontId="23" fillId="2" borderId="13" xfId="0" applyNumberFormat="1" applyFont="1" applyFill="1" applyBorder="1"/>
    <xf numFmtId="0" fontId="23" fillId="2" borderId="1" xfId="0" applyFont="1" applyFill="1" applyBorder="1"/>
    <xf numFmtId="0" fontId="23" fillId="2" borderId="1" xfId="0" applyFont="1" applyFill="1" applyBorder="1" applyAlignment="1">
      <alignment horizontal="centerContinuous"/>
    </xf>
    <xf numFmtId="0" fontId="23" fillId="2" borderId="1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Continuous"/>
    </xf>
    <xf numFmtId="166" fontId="23" fillId="2" borderId="13" xfId="0" applyNumberFormat="1" applyFont="1" applyFill="1" applyBorder="1"/>
    <xf numFmtId="166" fontId="23" fillId="2" borderId="17" xfId="0" applyNumberFormat="1" applyFont="1" applyFill="1" applyBorder="1"/>
    <xf numFmtId="4" fontId="23" fillId="2" borderId="13" xfId="0" applyNumberFormat="1" applyFont="1" applyFill="1" applyBorder="1" applyAlignment="1"/>
    <xf numFmtId="3" fontId="23" fillId="2" borderId="28" xfId="0" applyNumberFormat="1" applyFont="1" applyFill="1" applyBorder="1" applyAlignment="1">
      <alignment horizontal="center"/>
    </xf>
    <xf numFmtId="3" fontId="23" fillId="2" borderId="19" xfId="1" applyNumberFormat="1" applyFont="1" applyFill="1" applyBorder="1"/>
    <xf numFmtId="3" fontId="23" fillId="2" borderId="21" xfId="0" applyNumberFormat="1" applyFont="1" applyFill="1" applyBorder="1"/>
    <xf numFmtId="3" fontId="22" fillId="2" borderId="8" xfId="0" applyNumberFormat="1" applyFont="1" applyFill="1" applyBorder="1"/>
    <xf numFmtId="3" fontId="23" fillId="2" borderId="34" xfId="0" applyNumberFormat="1" applyFont="1" applyFill="1" applyBorder="1"/>
    <xf numFmtId="3" fontId="27" fillId="2" borderId="31" xfId="0" applyNumberFormat="1" applyFont="1" applyFill="1" applyBorder="1"/>
    <xf numFmtId="3" fontId="23" fillId="2" borderId="35" xfId="0" applyNumberFormat="1" applyFont="1" applyFill="1" applyBorder="1"/>
    <xf numFmtId="3" fontId="23" fillId="2" borderId="7" xfId="0" applyNumberFormat="1" applyFont="1" applyFill="1" applyBorder="1" applyAlignment="1">
      <alignment horizontal="right"/>
    </xf>
    <xf numFmtId="4" fontId="23" fillId="2" borderId="7" xfId="0" applyNumberFormat="1" applyFont="1" applyFill="1" applyBorder="1" applyAlignment="1">
      <alignment horizontal="center"/>
    </xf>
    <xf numFmtId="3" fontId="27" fillId="2" borderId="29" xfId="0" applyNumberFormat="1" applyFont="1" applyFill="1" applyBorder="1"/>
    <xf numFmtId="4" fontId="27" fillId="2" borderId="29" xfId="0" applyNumberFormat="1" applyFont="1" applyFill="1" applyBorder="1"/>
    <xf numFmtId="3" fontId="27" fillId="2" borderId="30" xfId="0" applyNumberFormat="1" applyFont="1" applyFill="1" applyBorder="1"/>
    <xf numFmtId="4" fontId="27" fillId="2" borderId="30" xfId="0" applyNumberFormat="1" applyFont="1" applyFill="1" applyBorder="1" applyAlignment="1">
      <alignment horizontal="right"/>
    </xf>
    <xf numFmtId="3" fontId="27" fillId="2" borderId="30" xfId="0" applyNumberFormat="1" applyFont="1" applyFill="1" applyBorder="1" applyAlignment="1">
      <alignment horizontal="right"/>
    </xf>
    <xf numFmtId="0" fontId="23" fillId="2" borderId="34" xfId="0" applyFont="1" applyFill="1" applyBorder="1"/>
    <xf numFmtId="3" fontId="24" fillId="2" borderId="0" xfId="0" applyNumberFormat="1" applyFont="1" applyFill="1" applyAlignment="1"/>
    <xf numFmtId="0" fontId="12" fillId="0" borderId="0" xfId="0" applyFont="1"/>
    <xf numFmtId="170" fontId="12" fillId="0" borderId="0" xfId="0" applyNumberFormat="1" applyFont="1"/>
    <xf numFmtId="0" fontId="13" fillId="0" borderId="0" xfId="0" applyFont="1" applyAlignment="1">
      <alignment horizontal="left"/>
    </xf>
    <xf numFmtId="0" fontId="13" fillId="3" borderId="6" xfId="0" applyFont="1" applyFill="1" applyBorder="1"/>
    <xf numFmtId="0" fontId="13" fillId="3" borderId="6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0" borderId="9" xfId="0" applyFont="1" applyFill="1" applyBorder="1"/>
    <xf numFmtId="170" fontId="12" fillId="0" borderId="9" xfId="0" applyNumberFormat="1" applyFont="1" applyFill="1" applyBorder="1" applyAlignment="1"/>
    <xf numFmtId="170" fontId="12" fillId="0" borderId="38" xfId="0" applyNumberFormat="1" applyFont="1" applyFill="1" applyBorder="1" applyAlignment="1"/>
    <xf numFmtId="0" fontId="13" fillId="3" borderId="10" xfId="0" applyFont="1" applyFill="1" applyBorder="1"/>
    <xf numFmtId="170" fontId="13" fillId="3" borderId="39" xfId="0" applyNumberFormat="1" applyFont="1" applyFill="1" applyBorder="1" applyAlignment="1"/>
    <xf numFmtId="170" fontId="13" fillId="3" borderId="40" xfId="0" applyNumberFormat="1" applyFont="1" applyFill="1" applyBorder="1" applyAlignment="1"/>
    <xf numFmtId="0" fontId="12" fillId="0" borderId="20" xfId="0" applyFont="1" applyFill="1" applyBorder="1"/>
    <xf numFmtId="170" fontId="12" fillId="0" borderId="7" xfId="0" applyNumberFormat="1" applyFont="1" applyFill="1" applyBorder="1" applyAlignment="1"/>
    <xf numFmtId="170" fontId="12" fillId="0" borderId="36" xfId="0" applyNumberFormat="1" applyFont="1" applyFill="1" applyBorder="1" applyAlignment="1"/>
    <xf numFmtId="170" fontId="12" fillId="0" borderId="7" xfId="0" applyNumberFormat="1" applyFont="1" applyBorder="1" applyAlignment="1"/>
    <xf numFmtId="0" fontId="12" fillId="0" borderId="7" xfId="0" applyFont="1" applyBorder="1"/>
    <xf numFmtId="0" fontId="12" fillId="0" borderId="7" xfId="0" applyFont="1" applyFill="1" applyBorder="1"/>
    <xf numFmtId="0" fontId="13" fillId="3" borderId="8" xfId="0" applyFont="1" applyFill="1" applyBorder="1"/>
    <xf numFmtId="170" fontId="13" fillId="3" borderId="41" xfId="0" applyNumberFormat="1" applyFont="1" applyFill="1" applyBorder="1" applyAlignment="1"/>
    <xf numFmtId="0" fontId="13" fillId="0" borderId="0" xfId="0" applyFont="1" applyFill="1" applyBorder="1"/>
    <xf numFmtId="170" fontId="13" fillId="0" borderId="0" xfId="0" applyNumberFormat="1" applyFont="1" applyFill="1" applyBorder="1" applyAlignment="1"/>
    <xf numFmtId="3" fontId="43" fillId="0" borderId="0" xfId="0" applyNumberFormat="1" applyFont="1" applyAlignment="1">
      <alignment horizontal="right" vertical="center"/>
    </xf>
    <xf numFmtId="3" fontId="12" fillId="0" borderId="0" xfId="0" applyNumberFormat="1" applyFont="1"/>
    <xf numFmtId="169" fontId="53" fillId="0" borderId="0" xfId="2" applyNumberFormat="1" applyFont="1" applyBorder="1" applyAlignment="1"/>
    <xf numFmtId="169" fontId="34" fillId="0" borderId="0" xfId="2" applyNumberFormat="1" applyFont="1" applyBorder="1" applyAlignment="1"/>
    <xf numFmtId="170" fontId="53" fillId="0" borderId="0" xfId="2" applyNumberFormat="1" applyFont="1" applyBorder="1" applyAlignment="1"/>
    <xf numFmtId="170" fontId="34" fillId="0" borderId="0" xfId="2" applyNumberFormat="1" applyFont="1" applyBorder="1" applyAlignment="1"/>
    <xf numFmtId="0" fontId="27" fillId="2" borderId="8" xfId="0" applyFont="1" applyFill="1" applyBorder="1" applyAlignment="1">
      <alignment vertical="center"/>
    </xf>
    <xf numFmtId="167" fontId="19" fillId="2" borderId="0" xfId="0" applyNumberFormat="1" applyFont="1" applyFill="1"/>
    <xf numFmtId="167" fontId="19" fillId="2" borderId="0" xfId="0" applyNumberFormat="1" applyFont="1" applyFill="1" applyBorder="1"/>
    <xf numFmtId="167" fontId="24" fillId="2" borderId="0" xfId="0" applyNumberFormat="1" applyFont="1" applyFill="1" applyBorder="1"/>
    <xf numFmtId="167" fontId="18" fillId="2" borderId="0" xfId="0" applyNumberFormat="1" applyFont="1" applyFill="1" applyBorder="1"/>
    <xf numFmtId="167" fontId="24" fillId="2" borderId="0" xfId="0" applyNumberFormat="1" applyFont="1" applyFill="1" applyAlignment="1"/>
    <xf numFmtId="167" fontId="17" fillId="2" borderId="0" xfId="0" applyNumberFormat="1" applyFont="1" applyFill="1"/>
    <xf numFmtId="0" fontId="4" fillId="2" borderId="0" xfId="0" applyFont="1" applyFill="1"/>
    <xf numFmtId="0" fontId="34" fillId="2" borderId="0" xfId="0" applyFont="1" applyFill="1" applyBorder="1" applyAlignment="1">
      <alignment horizontal="centerContinuous"/>
    </xf>
    <xf numFmtId="0" fontId="46" fillId="2" borderId="0" xfId="0" applyFont="1" applyFill="1" applyBorder="1"/>
    <xf numFmtId="0" fontId="21" fillId="2" borderId="0" xfId="0" applyFont="1" applyFill="1" applyBorder="1"/>
    <xf numFmtId="0" fontId="34" fillId="2" borderId="0" xfId="0" applyFont="1" applyFill="1" applyBorder="1"/>
    <xf numFmtId="0" fontId="34" fillId="2" borderId="0" xfId="0" applyFont="1" applyFill="1"/>
    <xf numFmtId="170" fontId="4" fillId="2" borderId="0" xfId="0" applyNumberFormat="1" applyFont="1" applyFill="1"/>
    <xf numFmtId="170" fontId="34" fillId="2" borderId="0" xfId="0" applyNumberFormat="1" applyFont="1" applyFill="1" applyBorder="1" applyAlignment="1">
      <alignment horizontal="right"/>
    </xf>
    <xf numFmtId="170" fontId="34" fillId="2" borderId="0" xfId="0" applyNumberFormat="1" applyFont="1" applyFill="1" applyBorder="1"/>
    <xf numFmtId="170" fontId="34" fillId="2" borderId="0" xfId="0" applyNumberFormat="1" applyFont="1" applyFill="1"/>
    <xf numFmtId="170" fontId="21" fillId="2" borderId="0" xfId="0" applyNumberFormat="1" applyFont="1" applyFill="1" applyBorder="1"/>
    <xf numFmtId="170" fontId="21" fillId="0" borderId="0" xfId="0" applyNumberFormat="1" applyFont="1" applyFill="1" applyBorder="1"/>
    <xf numFmtId="170" fontId="34" fillId="2" borderId="38" xfId="0" applyNumberFormat="1" applyFont="1" applyFill="1" applyBorder="1" applyAlignment="1">
      <alignment horizontal="right"/>
    </xf>
    <xf numFmtId="170" fontId="34" fillId="2" borderId="38" xfId="0" applyNumberFormat="1" applyFont="1" applyFill="1" applyBorder="1"/>
    <xf numFmtId="170" fontId="21" fillId="2" borderId="38" xfId="0" applyNumberFormat="1" applyFont="1" applyFill="1" applyBorder="1"/>
    <xf numFmtId="170" fontId="21" fillId="2" borderId="42" xfId="0" applyNumberFormat="1" applyFont="1" applyFill="1" applyBorder="1"/>
    <xf numFmtId="170" fontId="21" fillId="2" borderId="43" xfId="0" applyNumberFormat="1" applyFont="1" applyFill="1" applyBorder="1"/>
    <xf numFmtId="170" fontId="21" fillId="2" borderId="0" xfId="0" applyNumberFormat="1" applyFont="1" applyFill="1" applyBorder="1" applyAlignment="1">
      <alignment horizontal="right"/>
    </xf>
    <xf numFmtId="170" fontId="21" fillId="2" borderId="42" xfId="0" applyNumberFormat="1" applyFont="1" applyFill="1" applyBorder="1" applyAlignment="1">
      <alignment horizontal="right"/>
    </xf>
    <xf numFmtId="170" fontId="21" fillId="2" borderId="44" xfId="0" applyNumberFormat="1" applyFont="1" applyFill="1" applyBorder="1"/>
    <xf numFmtId="170" fontId="34" fillId="2" borderId="0" xfId="0" applyNumberFormat="1" applyFont="1" applyFill="1" applyProtection="1">
      <protection locked="0"/>
    </xf>
    <xf numFmtId="170" fontId="17" fillId="2" borderId="0" xfId="0" applyNumberFormat="1" applyFont="1" applyFill="1"/>
    <xf numFmtId="170" fontId="19" fillId="2" borderId="0" xfId="0" applyNumberFormat="1" applyFont="1" applyFill="1"/>
    <xf numFmtId="170" fontId="20" fillId="2" borderId="0" xfId="0" applyNumberFormat="1" applyFont="1" applyFill="1"/>
    <xf numFmtId="170" fontId="4" fillId="2" borderId="0" xfId="0" applyNumberFormat="1" applyFont="1" applyFill="1" applyAlignment="1">
      <alignment horizontal="centerContinuous"/>
    </xf>
    <xf numFmtId="170" fontId="12" fillId="2" borderId="0" xfId="0" applyNumberFormat="1" applyFont="1" applyFill="1"/>
    <xf numFmtId="170" fontId="0" fillId="2" borderId="0" xfId="0" applyNumberFormat="1" applyFill="1"/>
    <xf numFmtId="170" fontId="47" fillId="2" borderId="0" xfId="0" applyNumberFormat="1" applyFont="1" applyFill="1" applyBorder="1" applyAlignment="1">
      <alignment horizontal="right"/>
    </xf>
    <xf numFmtId="170" fontId="47" fillId="2" borderId="0" xfId="0" applyNumberFormat="1" applyFont="1" applyFill="1" applyBorder="1"/>
    <xf numFmtId="170" fontId="47" fillId="2" borderId="38" xfId="0" applyNumberFormat="1" applyFont="1" applyFill="1" applyBorder="1" applyAlignment="1">
      <alignment horizontal="right"/>
    </xf>
    <xf numFmtId="170" fontId="48" fillId="2" borderId="0" xfId="0" applyNumberFormat="1" applyFont="1" applyFill="1" applyBorder="1" applyAlignment="1">
      <alignment horizontal="right"/>
    </xf>
    <xf numFmtId="170" fontId="34" fillId="2" borderId="0" xfId="1" applyNumberFormat="1" applyFont="1" applyFill="1" applyBorder="1" applyAlignment="1">
      <alignment horizontal="right"/>
    </xf>
    <xf numFmtId="170" fontId="21" fillId="2" borderId="38" xfId="0" applyNumberFormat="1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170" fontId="21" fillId="2" borderId="44" xfId="0" applyNumberFormat="1" applyFont="1" applyFill="1" applyBorder="1" applyAlignment="1">
      <alignment horizontal="right"/>
    </xf>
    <xf numFmtId="0" fontId="12" fillId="0" borderId="0" xfId="0" applyFont="1" applyBorder="1"/>
    <xf numFmtId="170" fontId="12" fillId="0" borderId="0" xfId="0" applyNumberFormat="1" applyFont="1" applyBorder="1"/>
    <xf numFmtId="170" fontId="0" fillId="0" borderId="0" xfId="0" applyNumberFormat="1"/>
    <xf numFmtId="0" fontId="45" fillId="0" borderId="0" xfId="0" applyFont="1" applyBorder="1"/>
    <xf numFmtId="170" fontId="44" fillId="0" borderId="0" xfId="0" applyNumberFormat="1" applyFont="1" applyBorder="1" applyAlignment="1">
      <alignment horizontal="center"/>
    </xf>
    <xf numFmtId="0" fontId="44" fillId="0" borderId="0" xfId="0" applyFont="1" applyBorder="1"/>
    <xf numFmtId="170" fontId="45" fillId="0" borderId="45" xfId="0" applyNumberFormat="1" applyFont="1" applyBorder="1"/>
    <xf numFmtId="170" fontId="45" fillId="0" borderId="0" xfId="0" applyNumberFormat="1" applyFont="1" applyBorder="1"/>
    <xf numFmtId="0" fontId="45" fillId="0" borderId="0" xfId="0" applyFont="1"/>
    <xf numFmtId="170" fontId="45" fillId="0" borderId="0" xfId="0" applyNumberFormat="1" applyFont="1"/>
    <xf numFmtId="170" fontId="45" fillId="0" borderId="0" xfId="0" applyNumberFormat="1" applyFont="1" applyFill="1" applyBorder="1" applyAlignment="1"/>
    <xf numFmtId="0" fontId="45" fillId="0" borderId="0" xfId="0" applyFont="1" applyFill="1"/>
    <xf numFmtId="170" fontId="45" fillId="0" borderId="38" xfId="0" applyNumberFormat="1" applyFont="1" applyFill="1" applyBorder="1" applyAlignment="1"/>
    <xf numFmtId="0" fontId="44" fillId="0" borderId="0" xfId="0" applyFont="1" applyAlignment="1">
      <alignment wrapText="1"/>
    </xf>
    <xf numFmtId="170" fontId="44" fillId="0" borderId="38" xfId="0" applyNumberFormat="1" applyFont="1" applyFill="1" applyBorder="1" applyAlignment="1"/>
    <xf numFmtId="170" fontId="44" fillId="0" borderId="0" xfId="0" applyNumberFormat="1" applyFont="1" applyFill="1" applyBorder="1" applyAlignment="1"/>
    <xf numFmtId="0" fontId="44" fillId="0" borderId="0" xfId="0" applyFont="1"/>
    <xf numFmtId="170" fontId="44" fillId="0" borderId="11" xfId="0" applyNumberFormat="1" applyFont="1" applyBorder="1"/>
    <xf numFmtId="170" fontId="44" fillId="0" borderId="0" xfId="0" applyNumberFormat="1" applyFont="1" applyBorder="1"/>
    <xf numFmtId="170" fontId="45" fillId="0" borderId="38" xfId="0" applyNumberFormat="1" applyFont="1" applyBorder="1"/>
    <xf numFmtId="0" fontId="45" fillId="0" borderId="0" xfId="0" applyFont="1" applyAlignment="1">
      <alignment wrapText="1"/>
    </xf>
    <xf numFmtId="170" fontId="44" fillId="0" borderId="0" xfId="0" applyNumberFormat="1" applyFont="1"/>
    <xf numFmtId="170" fontId="44" fillId="0" borderId="44" xfId="0" applyNumberFormat="1" applyFont="1" applyBorder="1"/>
    <xf numFmtId="170" fontId="23" fillId="2" borderId="7" xfId="0" applyNumberFormat="1" applyFont="1" applyFill="1" applyBorder="1"/>
    <xf numFmtId="170" fontId="23" fillId="2" borderId="0" xfId="0" applyNumberFormat="1" applyFont="1" applyFill="1"/>
    <xf numFmtId="170" fontId="23" fillId="2" borderId="7" xfId="0" applyNumberFormat="1" applyFont="1" applyFill="1" applyBorder="1" applyAlignment="1">
      <alignment horizontal="right"/>
    </xf>
    <xf numFmtId="170" fontId="27" fillId="2" borderId="8" xfId="0" applyNumberFormat="1" applyFont="1" applyFill="1" applyBorder="1" applyAlignment="1">
      <alignment horizontal="right" vertical="center"/>
    </xf>
    <xf numFmtId="170" fontId="22" fillId="2" borderId="0" xfId="0" applyNumberFormat="1" applyFont="1" applyFill="1"/>
    <xf numFmtId="170" fontId="9" fillId="2" borderId="0" xfId="0" applyNumberFormat="1" applyFont="1" applyFill="1"/>
    <xf numFmtId="0" fontId="23" fillId="4" borderId="6" xfId="0" applyFont="1" applyFill="1" applyBorder="1"/>
    <xf numFmtId="0" fontId="27" fillId="4" borderId="12" xfId="0" applyFont="1" applyFill="1" applyBorder="1" applyAlignment="1"/>
    <xf numFmtId="0" fontId="27" fillId="4" borderId="7" xfId="0" applyFont="1" applyFill="1" applyBorder="1"/>
    <xf numFmtId="0" fontId="27" fillId="4" borderId="6" xfId="0" applyFont="1" applyFill="1" applyBorder="1" applyAlignment="1">
      <alignment horizontal="center"/>
    </xf>
    <xf numFmtId="0" fontId="27" fillId="4" borderId="33" xfId="0" applyFont="1" applyFill="1" applyBorder="1" applyAlignment="1">
      <alignment horizontal="center"/>
    </xf>
    <xf numFmtId="0" fontId="23" fillId="4" borderId="9" xfId="0" applyFont="1" applyFill="1" applyBorder="1"/>
    <xf numFmtId="14" fontId="27" fillId="4" borderId="9" xfId="0" applyNumberFormat="1" applyFont="1" applyFill="1" applyBorder="1" applyAlignment="1">
      <alignment horizontal="center"/>
    </xf>
    <xf numFmtId="0" fontId="27" fillId="4" borderId="9" xfId="0" applyFont="1" applyFill="1" applyBorder="1" applyAlignment="1">
      <alignment horizontal="center"/>
    </xf>
    <xf numFmtId="0" fontId="27" fillId="5" borderId="8" xfId="0" applyFont="1" applyFill="1" applyBorder="1" applyAlignment="1">
      <alignment vertical="center"/>
    </xf>
    <xf numFmtId="170" fontId="27" fillId="5" borderId="8" xfId="0" applyNumberFormat="1" applyFont="1" applyFill="1" applyBorder="1" applyAlignment="1">
      <alignment horizontal="right" vertical="center"/>
    </xf>
    <xf numFmtId="170" fontId="20" fillId="2" borderId="38" xfId="0" applyNumberFormat="1" applyFont="1" applyFill="1" applyBorder="1"/>
    <xf numFmtId="0" fontId="20" fillId="2" borderId="0" xfId="0" applyFont="1" applyFill="1" applyBorder="1"/>
    <xf numFmtId="170" fontId="20" fillId="2" borderId="0" xfId="0" applyNumberFormat="1" applyFont="1" applyFill="1" applyBorder="1"/>
    <xf numFmtId="170" fontId="49" fillId="2" borderId="0" xfId="0" applyNumberFormat="1" applyFont="1" applyFill="1"/>
    <xf numFmtId="170" fontId="50" fillId="2" borderId="0" xfId="0" applyNumberFormat="1" applyFont="1" applyFill="1"/>
    <xf numFmtId="0" fontId="50" fillId="2" borderId="0" xfId="0" applyFont="1" applyFill="1"/>
    <xf numFmtId="170" fontId="5" fillId="2" borderId="0" xfId="0" applyNumberFormat="1" applyFont="1" applyFill="1"/>
    <xf numFmtId="0" fontId="52" fillId="2" borderId="0" xfId="0" applyFont="1" applyFill="1" applyAlignment="1">
      <alignment vertical="center"/>
    </xf>
    <xf numFmtId="0" fontId="5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12" fillId="0" borderId="0" xfId="0" applyFont="1" applyFill="1"/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1" fillId="2" borderId="0" xfId="0" applyFont="1" applyFill="1" applyAlignment="1">
      <alignment horizontal="centerContinuous" vertical="center"/>
    </xf>
    <xf numFmtId="171" fontId="44" fillId="0" borderId="0" xfId="0" applyNumberFormat="1" applyFont="1" applyAlignment="1">
      <alignment horizontal="center"/>
    </xf>
    <xf numFmtId="0" fontId="3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3" fontId="61" fillId="0" borderId="7" xfId="2" applyNumberFormat="1" applyFont="1" applyBorder="1" applyAlignment="1">
      <alignment horizontal="right"/>
    </xf>
    <xf numFmtId="3" fontId="61" fillId="0" borderId="7" xfId="2" applyNumberFormat="1" applyFont="1" applyBorder="1" applyAlignment="1"/>
    <xf numFmtId="0" fontId="25" fillId="2" borderId="0" xfId="0" applyFont="1" applyFill="1" applyAlignment="1"/>
    <xf numFmtId="3" fontId="10" fillId="0" borderId="8" xfId="2" applyNumberFormat="1" applyFont="1" applyBorder="1" applyAlignment="1">
      <alignment horizontal="right"/>
    </xf>
    <xf numFmtId="0" fontId="59" fillId="0" borderId="0" xfId="0" applyFont="1" applyFill="1" applyAlignment="1"/>
    <xf numFmtId="3" fontId="6" fillId="2" borderId="0" xfId="0" applyNumberFormat="1" applyFont="1" applyFill="1"/>
    <xf numFmtId="170" fontId="18" fillId="2" borderId="0" xfId="0" applyNumberFormat="1" applyFont="1" applyFill="1"/>
    <xf numFmtId="0" fontId="6" fillId="2" borderId="0" xfId="0" applyFont="1" applyFill="1"/>
    <xf numFmtId="170" fontId="50" fillId="2" borderId="0" xfId="0" applyNumberFormat="1" applyFont="1" applyFill="1" applyAlignment="1">
      <alignment horizontal="left"/>
    </xf>
    <xf numFmtId="170" fontId="18" fillId="2" borderId="0" xfId="0" applyNumberFormat="1" applyFont="1" applyFill="1" applyAlignment="1">
      <alignment horizontal="left"/>
    </xf>
    <xf numFmtId="170" fontId="50" fillId="0" borderId="0" xfId="0" applyNumberFormat="1" applyFont="1" applyFill="1"/>
    <xf numFmtId="170" fontId="20" fillId="2" borderId="0" xfId="0" quotePrefix="1" applyNumberFormat="1" applyFont="1" applyFill="1" applyBorder="1"/>
    <xf numFmtId="14" fontId="27" fillId="2" borderId="15" xfId="0" applyNumberFormat="1" applyFont="1" applyFill="1" applyBorder="1" applyAlignment="1">
      <alignment horizontal="center"/>
    </xf>
    <xf numFmtId="14" fontId="27" fillId="2" borderId="28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/>
    </xf>
    <xf numFmtId="0" fontId="5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left"/>
    </xf>
    <xf numFmtId="0" fontId="50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3" fontId="23" fillId="0" borderId="25" xfId="0" applyNumberFormat="1" applyFont="1" applyFill="1" applyBorder="1"/>
    <xf numFmtId="0" fontId="21" fillId="2" borderId="0" xfId="0" applyFont="1" applyFill="1"/>
    <xf numFmtId="0" fontId="34" fillId="0" borderId="0" xfId="0" applyFont="1" applyFill="1" applyBorder="1"/>
    <xf numFmtId="170" fontId="34" fillId="0" borderId="38" xfId="0" applyNumberFormat="1" applyFont="1" applyFill="1" applyBorder="1"/>
    <xf numFmtId="0" fontId="20" fillId="2" borderId="0" xfId="0" quotePrefix="1" applyFont="1" applyFill="1" applyBorder="1"/>
    <xf numFmtId="167" fontId="18" fillId="2" borderId="0" xfId="0" applyNumberFormat="1" applyFont="1" applyFill="1"/>
    <xf numFmtId="170" fontId="13" fillId="0" borderId="0" xfId="0" applyNumberFormat="1" applyFont="1" applyBorder="1"/>
    <xf numFmtId="0" fontId="13" fillId="0" borderId="0" xfId="0" applyFont="1" applyBorder="1"/>
    <xf numFmtId="3" fontId="13" fillId="0" borderId="0" xfId="0" applyNumberFormat="1" applyFont="1"/>
    <xf numFmtId="170" fontId="13" fillId="0" borderId="0" xfId="0" applyNumberFormat="1" applyFont="1"/>
    <xf numFmtId="0" fontId="13" fillId="0" borderId="0" xfId="0" applyFont="1"/>
    <xf numFmtId="4" fontId="23" fillId="0" borderId="7" xfId="0" applyNumberFormat="1" applyFont="1" applyFill="1" applyBorder="1"/>
    <xf numFmtId="0" fontId="52" fillId="2" borderId="0" xfId="0" applyFont="1" applyFill="1" applyAlignment="1">
      <alignment horizontal="center" vertical="center"/>
    </xf>
    <xf numFmtId="0" fontId="49" fillId="2" borderId="0" xfId="0" applyFont="1" applyFill="1"/>
    <xf numFmtId="172" fontId="0" fillId="2" borderId="0" xfId="0" applyNumberFormat="1" applyFill="1"/>
    <xf numFmtId="172" fontId="5" fillId="2" borderId="0" xfId="0" applyNumberFormat="1" applyFont="1" applyFill="1"/>
    <xf numFmtId="0" fontId="27" fillId="2" borderId="0" xfId="0" applyFont="1" applyFill="1" applyAlignment="1">
      <alignment horizontal="center"/>
    </xf>
    <xf numFmtId="10" fontId="23" fillId="2" borderId="13" xfId="5" applyNumberFormat="1" applyFont="1" applyFill="1" applyBorder="1"/>
    <xf numFmtId="0" fontId="64" fillId="0" borderId="8" xfId="4" applyFont="1" applyBorder="1" applyAlignment="1">
      <alignment wrapText="1"/>
    </xf>
    <xf numFmtId="174" fontId="63" fillId="0" borderId="8" xfId="1" applyNumberFormat="1" applyFont="1" applyFill="1" applyBorder="1"/>
    <xf numFmtId="0" fontId="64" fillId="0" borderId="8" xfId="4" applyFont="1" applyFill="1" applyBorder="1" applyAlignment="1">
      <alignment wrapText="1"/>
    </xf>
    <xf numFmtId="0" fontId="63" fillId="0" borderId="8" xfId="4" applyFont="1" applyFill="1" applyBorder="1" applyAlignment="1">
      <alignment wrapText="1"/>
    </xf>
    <xf numFmtId="0" fontId="63" fillId="7" borderId="10" xfId="4" applyFont="1" applyFill="1" applyBorder="1" applyAlignment="1">
      <alignment horizontal="center" vertical="center" wrapText="1"/>
    </xf>
    <xf numFmtId="0" fontId="63" fillId="7" borderId="6" xfId="4" applyFont="1" applyFill="1" applyBorder="1" applyAlignment="1">
      <alignment horizontal="center" vertical="center"/>
    </xf>
    <xf numFmtId="0" fontId="63" fillId="7" borderId="8" xfId="4" applyFont="1" applyFill="1" applyBorder="1" applyAlignment="1">
      <alignment horizontal="center" vertical="center" wrapText="1"/>
    </xf>
    <xf numFmtId="164" fontId="64" fillId="0" borderId="9" xfId="2" applyFont="1" applyFill="1" applyBorder="1" applyAlignment="1">
      <alignment horizontal="center" vertical="center" wrapText="1"/>
    </xf>
    <xf numFmtId="164" fontId="63" fillId="0" borderId="9" xfId="2" applyFont="1" applyFill="1" applyBorder="1" applyAlignment="1">
      <alignment horizontal="center" vertical="center" wrapText="1"/>
    </xf>
    <xf numFmtId="164" fontId="64" fillId="0" borderId="8" xfId="2" applyFont="1" applyFill="1" applyBorder="1" applyAlignment="1">
      <alignment horizontal="center" wrapText="1"/>
    </xf>
    <xf numFmtId="164" fontId="65" fillId="0" borderId="8" xfId="2" applyFont="1" applyFill="1" applyBorder="1" applyAlignment="1">
      <alignment horizontal="center" wrapText="1"/>
    </xf>
    <xf numFmtId="164" fontId="66" fillId="0" borderId="8" xfId="2" applyFont="1" applyFill="1" applyBorder="1" applyAlignment="1">
      <alignment horizontal="right"/>
    </xf>
    <xf numFmtId="164" fontId="63" fillId="0" borderId="8" xfId="2" applyFont="1" applyFill="1" applyBorder="1" applyAlignment="1">
      <alignment horizontal="center" wrapText="1"/>
    </xf>
    <xf numFmtId="164" fontId="64" fillId="0" borderId="8" xfId="2" applyFont="1" applyFill="1" applyBorder="1"/>
    <xf numFmtId="164" fontId="64" fillId="0" borderId="8" xfId="2" applyFont="1" applyFill="1" applyBorder="1" applyAlignment="1">
      <alignment horizontal="right"/>
    </xf>
    <xf numFmtId="164" fontId="67" fillId="0" borderId="8" xfId="2" applyFont="1" applyFill="1" applyBorder="1"/>
    <xf numFmtId="164" fontId="64" fillId="0" borderId="0" xfId="2" applyFont="1" applyFill="1"/>
    <xf numFmtId="164" fontId="68" fillId="0" borderId="8" xfId="2" applyFont="1" applyFill="1" applyBorder="1"/>
    <xf numFmtId="170" fontId="47" fillId="0" borderId="38" xfId="0" applyNumberFormat="1" applyFont="1" applyFill="1" applyBorder="1" applyAlignment="1">
      <alignment horizontal="right"/>
    </xf>
    <xf numFmtId="0" fontId="34" fillId="0" borderId="0" xfId="0" applyFont="1" applyFill="1"/>
    <xf numFmtId="170" fontId="34" fillId="0" borderId="0" xfId="0" applyNumberFormat="1" applyFont="1" applyFill="1" applyBorder="1"/>
    <xf numFmtId="170" fontId="34" fillId="0" borderId="0" xfId="0" applyNumberFormat="1" applyFont="1" applyFill="1" applyBorder="1" applyAlignment="1">
      <alignment horizontal="right"/>
    </xf>
    <xf numFmtId="170" fontId="34" fillId="0" borderId="0" xfId="1" applyNumberFormat="1" applyFont="1" applyFill="1" applyBorder="1" applyAlignment="1">
      <alignment horizontal="right"/>
    </xf>
    <xf numFmtId="170" fontId="0" fillId="2" borderId="0" xfId="0" applyNumberFormat="1" applyFill="1" applyBorder="1"/>
    <xf numFmtId="170" fontId="50" fillId="2" borderId="0" xfId="0" applyNumberFormat="1" applyFont="1" applyFill="1" applyBorder="1"/>
    <xf numFmtId="170" fontId="5" fillId="2" borderId="0" xfId="0" applyNumberFormat="1" applyFont="1" applyFill="1" applyBorder="1"/>
    <xf numFmtId="170" fontId="49" fillId="2" borderId="0" xfId="0" applyNumberFormat="1" applyFont="1" applyFill="1" applyBorder="1"/>
    <xf numFmtId="170" fontId="17" fillId="2" borderId="0" xfId="0" applyNumberFormat="1" applyFont="1" applyFill="1" applyBorder="1"/>
    <xf numFmtId="170" fontId="18" fillId="2" borderId="0" xfId="0" applyNumberFormat="1" applyFont="1" applyFill="1" applyBorder="1"/>
    <xf numFmtId="172" fontId="22" fillId="2" borderId="7" xfId="0" applyNumberFormat="1" applyFont="1" applyFill="1" applyBorder="1"/>
    <xf numFmtId="0" fontId="23" fillId="0" borderId="14" xfId="0" applyFont="1" applyFill="1" applyBorder="1"/>
    <xf numFmtId="0" fontId="23" fillId="0" borderId="13" xfId="0" applyFont="1" applyFill="1" applyBorder="1"/>
    <xf numFmtId="3" fontId="23" fillId="0" borderId="13" xfId="0" applyNumberFormat="1" applyFont="1" applyFill="1" applyBorder="1"/>
    <xf numFmtId="167" fontId="19" fillId="0" borderId="0" xfId="0" applyNumberFormat="1" applyFont="1" applyFill="1"/>
    <xf numFmtId="0" fontId="17" fillId="0" borderId="0" xfId="0" applyFont="1" applyFill="1"/>
    <xf numFmtId="0" fontId="0" fillId="0" borderId="0" xfId="0" applyFill="1"/>
    <xf numFmtId="3" fontId="21" fillId="0" borderId="0" xfId="0" applyNumberFormat="1" applyFont="1" applyFill="1" applyAlignment="1">
      <alignment wrapText="1"/>
    </xf>
    <xf numFmtId="0" fontId="12" fillId="0" borderId="0" xfId="0" applyFont="1" applyFill="1" applyBorder="1"/>
    <xf numFmtId="0" fontId="24" fillId="0" borderId="0" xfId="0" applyFont="1" applyFill="1"/>
    <xf numFmtId="170" fontId="9" fillId="0" borderId="0" xfId="0" applyNumberFormat="1" applyFont="1" applyFill="1"/>
    <xf numFmtId="3" fontId="8" fillId="0" borderId="0" xfId="0" applyNumberFormat="1" applyFont="1" applyFill="1"/>
    <xf numFmtId="0" fontId="22" fillId="0" borderId="0" xfId="0" applyFont="1" applyFill="1"/>
    <xf numFmtId="172" fontId="0" fillId="0" borderId="0" xfId="0" applyNumberFormat="1" applyFill="1"/>
    <xf numFmtId="0" fontId="9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9" fillId="0" borderId="0" xfId="0" applyFont="1" applyFill="1"/>
    <xf numFmtId="0" fontId="23" fillId="0" borderId="0" xfId="0" applyFont="1" applyFill="1" applyBorder="1"/>
    <xf numFmtId="3" fontId="9" fillId="0" borderId="0" xfId="0" applyNumberFormat="1" applyFont="1" applyFill="1"/>
    <xf numFmtId="0" fontId="27" fillId="0" borderId="7" xfId="0" applyFont="1" applyFill="1" applyBorder="1"/>
    <xf numFmtId="4" fontId="23" fillId="0" borderId="7" xfId="0" applyNumberFormat="1" applyFont="1" applyFill="1" applyBorder="1" applyAlignment="1">
      <alignment horizontal="center"/>
    </xf>
    <xf numFmtId="3" fontId="23" fillId="0" borderId="20" xfId="0" applyNumberFormat="1" applyFont="1" applyFill="1" applyBorder="1"/>
    <xf numFmtId="3" fontId="23" fillId="0" borderId="7" xfId="0" applyNumberFormat="1" applyFont="1" applyFill="1" applyBorder="1" applyAlignment="1">
      <alignment horizontal="right"/>
    </xf>
    <xf numFmtId="0" fontId="8" fillId="0" borderId="0" xfId="0" applyFont="1" applyFill="1"/>
    <xf numFmtId="0" fontId="15" fillId="0" borderId="0" xfId="0" applyFont="1" applyFill="1"/>
    <xf numFmtId="0" fontId="58" fillId="6" borderId="0" xfId="0" applyFont="1" applyFill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3" fontId="21" fillId="0" borderId="0" xfId="0" applyNumberFormat="1" applyFont="1" applyFill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170" fontId="21" fillId="2" borderId="10" xfId="0" applyNumberFormat="1" applyFont="1" applyFill="1" applyBorder="1" applyAlignment="1">
      <alignment horizontal="center"/>
    </xf>
    <xf numFmtId="170" fontId="34" fillId="2" borderId="12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 wrapText="1"/>
    </xf>
    <xf numFmtId="0" fontId="54" fillId="6" borderId="0" xfId="0" applyFont="1" applyFill="1" applyAlignment="1">
      <alignment horizontal="center"/>
    </xf>
    <xf numFmtId="170" fontId="21" fillId="2" borderId="1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0" fontId="44" fillId="0" borderId="0" xfId="0" applyFont="1" applyAlignment="1">
      <alignment horizontal="center"/>
    </xf>
    <xf numFmtId="0" fontId="56" fillId="6" borderId="10" xfId="0" applyFont="1" applyFill="1" applyBorder="1" applyAlignment="1">
      <alignment horizontal="center"/>
    </xf>
    <xf numFmtId="0" fontId="56" fillId="6" borderId="11" xfId="0" applyFont="1" applyFill="1" applyBorder="1" applyAlignment="1">
      <alignment horizontal="center"/>
    </xf>
    <xf numFmtId="0" fontId="56" fillId="6" borderId="12" xfId="0" applyFont="1" applyFill="1" applyBorder="1" applyAlignment="1">
      <alignment horizontal="center"/>
    </xf>
    <xf numFmtId="3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52" fillId="2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56" fillId="6" borderId="0" xfId="0" applyFont="1" applyFill="1" applyBorder="1" applyAlignment="1">
      <alignment horizontal="center"/>
    </xf>
    <xf numFmtId="0" fontId="52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27" fillId="4" borderId="10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57" fillId="6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39" fillId="2" borderId="0" xfId="0" applyFont="1" applyFill="1" applyAlignment="1"/>
    <xf numFmtId="0" fontId="55" fillId="6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/>
    </xf>
  </cellXfs>
  <cellStyles count="9">
    <cellStyle name="Millares" xfId="1" builtinId="3"/>
    <cellStyle name="Millares [0]" xfId="2" builtinId="6"/>
    <cellStyle name="Millares 168" xfId="6" xr:uid="{D03DCACB-57D0-4182-BCF5-3A468FF6DBE5}"/>
    <cellStyle name="Millares 174" xfId="7" xr:uid="{EADB41BF-F7D3-46F5-9C25-56418D6ABE2F}"/>
    <cellStyle name="Normal" xfId="0" builtinId="0"/>
    <cellStyle name="Normal 2" xfId="3" xr:uid="{00000000-0005-0000-0000-00002F000000}"/>
    <cellStyle name="Normal 2 2" xfId="4" xr:uid="{0B0FB6D0-B469-4BFF-A09A-CF8F704807BC}"/>
    <cellStyle name="Normal 3" xfId="8" xr:uid="{00000000-0005-0000-0000-000033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2"/>
  <sheetViews>
    <sheetView showGridLines="0" tabSelected="1" zoomScaleNormal="100" workbookViewId="0">
      <selection activeCell="F39" sqref="F39"/>
    </sheetView>
  </sheetViews>
  <sheetFormatPr baseColWidth="10" defaultColWidth="6.33203125" defaultRowHeight="13.2"/>
  <cols>
    <col min="1" max="1" width="51" style="6" bestFit="1" customWidth="1"/>
    <col min="2" max="2" width="21.44140625" style="273" bestFit="1" customWidth="1"/>
    <col min="3" max="3" width="25.21875" style="273" bestFit="1" customWidth="1"/>
    <col min="4" max="4" width="2.88671875" style="273" customWidth="1"/>
    <col min="5" max="6" width="21.44140625" style="273" bestFit="1" customWidth="1"/>
    <col min="7" max="7" width="13.6640625" style="251" customWidth="1"/>
    <col min="8" max="8" width="7.88671875" style="6" bestFit="1" customWidth="1"/>
    <col min="9" max="9" width="8.6640625" style="6" customWidth="1"/>
    <col min="10" max="10" width="27.6640625" style="6" bestFit="1" customWidth="1"/>
    <col min="11" max="12" width="14.6640625" style="6" bestFit="1" customWidth="1"/>
    <col min="13" max="16384" width="6.33203125" style="6"/>
  </cols>
  <sheetData>
    <row r="1" spans="1:7" ht="24.6">
      <c r="A1" s="439" t="s">
        <v>269</v>
      </c>
      <c r="B1" s="439"/>
      <c r="C1" s="439"/>
      <c r="D1" s="439"/>
      <c r="E1" s="439"/>
      <c r="F1" s="439"/>
      <c r="G1" s="246"/>
    </row>
    <row r="2" spans="1:7" ht="21" customHeight="1">
      <c r="A2" s="375"/>
      <c r="B2" s="375"/>
      <c r="C2" s="375"/>
      <c r="D2" s="375"/>
      <c r="E2" s="375"/>
      <c r="F2" s="375"/>
      <c r="G2" s="246"/>
    </row>
    <row r="3" spans="1:7" ht="33.75" customHeight="1">
      <c r="A3" s="436" t="s">
        <v>358</v>
      </c>
      <c r="B3" s="437"/>
      <c r="C3" s="437"/>
      <c r="D3" s="437"/>
      <c r="E3" s="437"/>
      <c r="F3" s="437"/>
      <c r="G3" s="246"/>
    </row>
    <row r="4" spans="1:7" ht="17.399999999999999">
      <c r="A4" s="440" t="s">
        <v>359</v>
      </c>
      <c r="B4" s="441"/>
      <c r="C4" s="441"/>
      <c r="D4" s="441"/>
      <c r="E4" s="441"/>
      <c r="F4" s="441"/>
      <c r="G4" s="246"/>
    </row>
    <row r="5" spans="1:7" ht="17.399999999999999">
      <c r="A5" s="440" t="s">
        <v>158</v>
      </c>
      <c r="B5" s="441"/>
      <c r="C5" s="441"/>
      <c r="D5" s="441"/>
      <c r="E5" s="441"/>
      <c r="F5" s="441"/>
      <c r="G5" s="246"/>
    </row>
    <row r="6" spans="1:7">
      <c r="A6" s="252"/>
      <c r="B6" s="258"/>
      <c r="C6" s="258"/>
      <c r="D6" s="258"/>
      <c r="E6" s="258"/>
      <c r="F6" s="258"/>
      <c r="G6" s="246"/>
    </row>
    <row r="7" spans="1:7" ht="17.399999999999999">
      <c r="A7" s="253"/>
      <c r="B7" s="442" t="s">
        <v>360</v>
      </c>
      <c r="C7" s="443"/>
      <c r="D7" s="259"/>
      <c r="E7" s="442" t="s">
        <v>361</v>
      </c>
      <c r="F7" s="443"/>
      <c r="G7" s="247"/>
    </row>
    <row r="8" spans="1:7" ht="17.399999999999999">
      <c r="A8" s="254" t="s">
        <v>60</v>
      </c>
      <c r="B8" s="260"/>
      <c r="C8" s="260"/>
      <c r="D8" s="260"/>
      <c r="E8" s="260"/>
      <c r="F8" s="260"/>
      <c r="G8" s="247"/>
    </row>
    <row r="9" spans="1:7" ht="8.25" customHeight="1">
      <c r="A9" s="254"/>
      <c r="B9" s="260"/>
      <c r="C9" s="260"/>
      <c r="D9" s="260"/>
      <c r="E9" s="260"/>
      <c r="F9" s="260"/>
      <c r="G9" s="247"/>
    </row>
    <row r="10" spans="1:7" ht="17.399999999999999">
      <c r="A10" s="255" t="s">
        <v>71</v>
      </c>
      <c r="B10" s="260"/>
      <c r="C10" s="261"/>
      <c r="D10" s="261"/>
      <c r="E10" s="260"/>
      <c r="F10" s="261"/>
      <c r="G10" s="247"/>
    </row>
    <row r="11" spans="1:7" ht="17.399999999999999">
      <c r="A11" s="257" t="s">
        <v>297</v>
      </c>
      <c r="B11" s="260">
        <v>92172230</v>
      </c>
      <c r="C11" s="262"/>
      <c r="D11" s="260"/>
      <c r="E11" s="260">
        <v>39997605</v>
      </c>
      <c r="F11" s="263"/>
      <c r="G11" s="247"/>
    </row>
    <row r="12" spans="1:7" ht="17.399999999999999">
      <c r="A12" s="257" t="s">
        <v>299</v>
      </c>
      <c r="B12" s="260">
        <v>15091581649</v>
      </c>
      <c r="C12" s="262"/>
      <c r="D12" s="260"/>
      <c r="E12" s="260">
        <v>0</v>
      </c>
      <c r="F12" s="263"/>
      <c r="G12" s="247"/>
    </row>
    <row r="13" spans="1:7" ht="17.399999999999999">
      <c r="A13" s="400" t="s">
        <v>378</v>
      </c>
      <c r="B13" s="264">
        <v>19848415548</v>
      </c>
      <c r="C13" s="262">
        <f>SUM(B11:B13)</f>
        <v>35032169427</v>
      </c>
      <c r="D13" s="260"/>
      <c r="E13" s="264">
        <v>18191856441</v>
      </c>
      <c r="F13" s="262">
        <f>SUM(E11:E13)</f>
        <v>18231854046</v>
      </c>
      <c r="G13" s="247"/>
    </row>
    <row r="14" spans="1:7" ht="17.399999999999999">
      <c r="A14" s="256"/>
      <c r="B14" s="260"/>
      <c r="C14" s="260"/>
      <c r="D14" s="260"/>
      <c r="E14" s="260"/>
      <c r="F14" s="260"/>
      <c r="G14" s="247"/>
    </row>
    <row r="15" spans="1:7" ht="17.399999999999999">
      <c r="A15" s="255" t="s">
        <v>161</v>
      </c>
      <c r="B15" s="260"/>
      <c r="C15" s="260"/>
      <c r="D15" s="260"/>
      <c r="E15" s="260"/>
      <c r="F15" s="260"/>
      <c r="G15" s="247"/>
    </row>
    <row r="16" spans="1:7" ht="17.399999999999999">
      <c r="A16" s="255" t="s">
        <v>187</v>
      </c>
      <c r="B16" s="260"/>
      <c r="C16" s="261"/>
      <c r="D16" s="261"/>
      <c r="E16" s="260"/>
      <c r="F16" s="261"/>
      <c r="G16" s="247"/>
    </row>
    <row r="17" spans="1:9" ht="17.399999999999999">
      <c r="A17" s="365" t="s">
        <v>298</v>
      </c>
      <c r="B17" s="260">
        <v>17434247959</v>
      </c>
      <c r="C17" s="260"/>
      <c r="D17" s="260"/>
      <c r="E17" s="260">
        <v>5695704435</v>
      </c>
      <c r="F17" s="260"/>
      <c r="G17" s="247"/>
      <c r="I17" s="10"/>
    </row>
    <row r="18" spans="1:9" ht="17.399999999999999">
      <c r="A18" s="256" t="s">
        <v>251</v>
      </c>
      <c r="B18" s="264">
        <v>0</v>
      </c>
      <c r="C18" s="262">
        <f>SUM(B17:B18)</f>
        <v>17434247959</v>
      </c>
      <c r="D18" s="260"/>
      <c r="E18" s="264">
        <v>0</v>
      </c>
      <c r="F18" s="262">
        <f>SUM(E17:E18)</f>
        <v>5695704435</v>
      </c>
      <c r="G18" s="248"/>
    </row>
    <row r="19" spans="1:9" ht="6.75" customHeight="1">
      <c r="A19" s="256"/>
      <c r="B19" s="260"/>
      <c r="C19" s="260"/>
      <c r="D19" s="260"/>
      <c r="E19" s="260"/>
      <c r="F19" s="260"/>
      <c r="G19" s="247"/>
    </row>
    <row r="20" spans="1:9" ht="17.399999999999999">
      <c r="A20" s="255" t="s">
        <v>188</v>
      </c>
      <c r="B20" s="260"/>
      <c r="C20" s="261"/>
      <c r="D20" s="261"/>
      <c r="E20" s="260"/>
      <c r="F20" s="261"/>
      <c r="G20" s="247"/>
    </row>
    <row r="21" spans="1:9" ht="17.399999999999999">
      <c r="A21" s="256" t="s">
        <v>189</v>
      </c>
      <c r="B21" s="260">
        <v>18684875159</v>
      </c>
      <c r="C21" s="260"/>
      <c r="D21" s="260"/>
      <c r="E21" s="260">
        <v>2520932030</v>
      </c>
      <c r="F21" s="260"/>
      <c r="G21" s="247"/>
    </row>
    <row r="22" spans="1:9" ht="17.399999999999999">
      <c r="A22" s="365" t="s">
        <v>340</v>
      </c>
      <c r="B22" s="260">
        <v>2208713131</v>
      </c>
      <c r="C22" s="260"/>
      <c r="D22" s="260"/>
      <c r="E22" s="260">
        <v>17668751</v>
      </c>
      <c r="F22" s="260"/>
      <c r="G22" s="247"/>
    </row>
    <row r="23" spans="1:9" ht="17.399999999999999">
      <c r="A23" s="365" t="s">
        <v>341</v>
      </c>
      <c r="B23" s="265">
        <v>12715815293</v>
      </c>
      <c r="C23" s="262">
        <f>SUM(B21:B23)</f>
        <v>33609403583</v>
      </c>
      <c r="D23" s="260"/>
      <c r="E23" s="265">
        <v>9423626333</v>
      </c>
      <c r="F23" s="262">
        <f>SUM(E21:E23)</f>
        <v>11962227114</v>
      </c>
      <c r="G23" s="247"/>
    </row>
    <row r="24" spans="1:9" ht="6.75" customHeight="1">
      <c r="A24" s="256"/>
      <c r="B24" s="260"/>
      <c r="C24" s="260"/>
      <c r="D24" s="260"/>
      <c r="E24" s="260"/>
      <c r="F24" s="260"/>
      <c r="G24" s="247"/>
    </row>
    <row r="25" spans="1:9" ht="17.399999999999999">
      <c r="A25" s="255" t="s">
        <v>150</v>
      </c>
      <c r="B25" s="260"/>
      <c r="C25" s="261"/>
      <c r="D25" s="261"/>
      <c r="E25" s="260"/>
      <c r="F25" s="261"/>
      <c r="G25" s="247"/>
    </row>
    <row r="26" spans="1:9" ht="17.399999999999999">
      <c r="A26" s="256" t="s">
        <v>342</v>
      </c>
      <c r="B26" s="260"/>
      <c r="C26" s="262">
        <v>11508684518</v>
      </c>
      <c r="D26" s="260"/>
      <c r="E26" s="260"/>
      <c r="F26" s="266">
        <v>128771230</v>
      </c>
      <c r="G26" s="247"/>
    </row>
    <row r="27" spans="1:9" ht="17.399999999999999" hidden="1">
      <c r="A27" s="256" t="s">
        <v>186</v>
      </c>
      <c r="B27" s="265">
        <v>0</v>
      </c>
      <c r="C27" s="266">
        <f>+B26+B27</f>
        <v>0</v>
      </c>
      <c r="D27" s="260"/>
      <c r="E27" s="265">
        <v>0</v>
      </c>
      <c r="F27" s="266">
        <f>+E26+E27</f>
        <v>0</v>
      </c>
      <c r="G27" s="247"/>
    </row>
    <row r="28" spans="1:9" ht="9.75" customHeight="1">
      <c r="A28" s="256"/>
      <c r="B28" s="260"/>
      <c r="C28" s="262"/>
      <c r="D28" s="260"/>
      <c r="E28" s="260"/>
      <c r="F28" s="262"/>
      <c r="G28" s="247"/>
    </row>
    <row r="29" spans="1:9" ht="17.399999999999999">
      <c r="A29" s="364" t="s">
        <v>257</v>
      </c>
      <c r="B29" s="260"/>
      <c r="C29" s="262"/>
      <c r="D29" s="260"/>
      <c r="E29" s="260"/>
      <c r="F29" s="262"/>
      <c r="G29" s="247"/>
    </row>
    <row r="30" spans="1:9" ht="17.399999999999999">
      <c r="A30" s="365" t="s">
        <v>343</v>
      </c>
      <c r="B30" s="260"/>
      <c r="C30" s="266">
        <v>80617763</v>
      </c>
      <c r="D30" s="260"/>
      <c r="E30" s="260"/>
      <c r="F30" s="266">
        <v>27165407</v>
      </c>
      <c r="G30" s="247"/>
    </row>
    <row r="31" spans="1:9" ht="9.75" customHeight="1">
      <c r="A31" s="256"/>
      <c r="B31" s="260"/>
      <c r="C31" s="262"/>
      <c r="D31" s="260"/>
      <c r="E31" s="260"/>
      <c r="F31" s="262"/>
      <c r="G31" s="247"/>
    </row>
    <row r="32" spans="1:9" ht="18" thickBot="1">
      <c r="A32" s="255" t="s">
        <v>81</v>
      </c>
      <c r="B32" s="260"/>
      <c r="C32" s="267">
        <f>SUM(C11:C30)</f>
        <v>97665123250</v>
      </c>
      <c r="D32" s="260"/>
      <c r="E32" s="260"/>
      <c r="F32" s="267">
        <f>SUM(F11:F30)</f>
        <v>36045722232</v>
      </c>
      <c r="G32" s="247"/>
    </row>
    <row r="33" spans="1:7" ht="18" thickTop="1">
      <c r="A33" s="256"/>
      <c r="B33" s="260"/>
      <c r="C33" s="260"/>
      <c r="D33" s="260"/>
      <c r="E33" s="260"/>
      <c r="F33" s="260"/>
      <c r="G33" s="247"/>
    </row>
    <row r="34" spans="1:7" ht="17.399999999999999">
      <c r="A34" s="255" t="s">
        <v>1</v>
      </c>
      <c r="B34" s="260"/>
      <c r="C34" s="260"/>
      <c r="D34" s="260"/>
      <c r="E34" s="260"/>
      <c r="F34" s="260"/>
      <c r="G34" s="247"/>
    </row>
    <row r="35" spans="1:7" ht="6.75" customHeight="1">
      <c r="A35" s="256"/>
      <c r="B35" s="260"/>
      <c r="C35" s="260"/>
      <c r="D35" s="260"/>
      <c r="E35" s="260"/>
      <c r="F35" s="260"/>
      <c r="G35" s="247"/>
    </row>
    <row r="36" spans="1:7" ht="17.399999999999999">
      <c r="A36" s="255" t="s">
        <v>290</v>
      </c>
      <c r="B36" s="260"/>
      <c r="C36" s="260"/>
      <c r="D36" s="260"/>
      <c r="E36" s="260"/>
      <c r="F36" s="260"/>
      <c r="G36" s="247"/>
    </row>
    <row r="37" spans="1:7" ht="17.399999999999999">
      <c r="A37" s="257" t="s">
        <v>344</v>
      </c>
      <c r="C37" s="269">
        <v>571923008348</v>
      </c>
      <c r="D37" s="262"/>
      <c r="E37" s="262"/>
      <c r="F37" s="262">
        <v>216674275649</v>
      </c>
      <c r="G37" s="247"/>
    </row>
    <row r="38" spans="1:7" ht="17.399999999999999">
      <c r="A38" s="255" t="s">
        <v>324</v>
      </c>
      <c r="C38" s="269"/>
      <c r="D38" s="262"/>
      <c r="E38" s="262"/>
      <c r="F38" s="262"/>
      <c r="G38" s="247"/>
    </row>
    <row r="39" spans="1:7" ht="17.399999999999999">
      <c r="A39" s="257" t="s">
        <v>304</v>
      </c>
      <c r="B39" s="259"/>
      <c r="C39" s="262">
        <v>2780716567</v>
      </c>
      <c r="D39" s="260"/>
      <c r="E39" s="6"/>
      <c r="F39" s="262">
        <v>1483581216</v>
      </c>
      <c r="G39" s="247"/>
    </row>
    <row r="40" spans="1:7" ht="9" customHeight="1">
      <c r="A40" s="256"/>
      <c r="B40" s="260"/>
      <c r="C40" s="262"/>
      <c r="D40" s="260"/>
      <c r="E40" s="260"/>
      <c r="F40" s="262"/>
      <c r="G40" s="247"/>
    </row>
    <row r="41" spans="1:7" ht="17.399999999999999">
      <c r="A41" s="364" t="s">
        <v>345</v>
      </c>
      <c r="B41" s="260"/>
      <c r="C41" s="262"/>
      <c r="D41" s="260"/>
      <c r="E41" s="260"/>
      <c r="F41" s="262"/>
      <c r="G41" s="247"/>
    </row>
    <row r="42" spans="1:7" ht="17.399999999999999">
      <c r="A42" s="256" t="s">
        <v>252</v>
      </c>
      <c r="B42" s="260">
        <v>2217648219</v>
      </c>
      <c r="C42" s="262"/>
      <c r="D42" s="260"/>
      <c r="E42" s="260">
        <v>1530328557</v>
      </c>
      <c r="F42" s="262"/>
      <c r="G42" s="247"/>
    </row>
    <row r="43" spans="1:7" ht="17.399999999999999">
      <c r="A43" s="256" t="s">
        <v>255</v>
      </c>
      <c r="B43" s="260">
        <v>2795121366</v>
      </c>
      <c r="C43" s="262"/>
      <c r="D43" s="260"/>
      <c r="E43" s="260">
        <v>1901344314</v>
      </c>
      <c r="F43" s="262"/>
      <c r="G43" s="247"/>
    </row>
    <row r="44" spans="1:7" ht="18" thickBot="1">
      <c r="A44" s="256" t="s">
        <v>190</v>
      </c>
      <c r="B44" s="265">
        <v>0</v>
      </c>
      <c r="C44" s="268">
        <f>SUM(B42:B44)</f>
        <v>5012769585</v>
      </c>
      <c r="D44" s="260"/>
      <c r="E44" s="265">
        <v>0</v>
      </c>
      <c r="F44" s="268">
        <f>SUM(E42:E44)</f>
        <v>3431672871</v>
      </c>
      <c r="G44" s="247"/>
    </row>
    <row r="45" spans="1:7" ht="6.75" customHeight="1">
      <c r="A45" s="256"/>
      <c r="B45" s="260"/>
      <c r="C45" s="262"/>
      <c r="D45" s="260"/>
      <c r="E45" s="260"/>
      <c r="F45" s="262"/>
      <c r="G45" s="247"/>
    </row>
    <row r="46" spans="1:7" ht="18" thickBot="1">
      <c r="A46" s="255" t="s">
        <v>104</v>
      </c>
      <c r="B46" s="260"/>
      <c r="C46" s="267">
        <f>+C37+C39+C44</f>
        <v>579716494500</v>
      </c>
      <c r="D46" s="260"/>
      <c r="E46" s="260"/>
      <c r="F46" s="267">
        <f>+F37+F39+F44</f>
        <v>221589529736</v>
      </c>
      <c r="G46" s="247"/>
    </row>
    <row r="47" spans="1:7" ht="18" thickTop="1">
      <c r="A47" s="255"/>
      <c r="B47" s="260"/>
      <c r="C47" s="269"/>
      <c r="D47" s="260"/>
      <c r="E47" s="260"/>
      <c r="F47" s="269"/>
      <c r="G47" s="247"/>
    </row>
    <row r="48" spans="1:7" ht="18" thickBot="1">
      <c r="A48" s="255" t="s">
        <v>105</v>
      </c>
      <c r="B48" s="260"/>
      <c r="C48" s="270">
        <f>+C32+C46</f>
        <v>677381617750</v>
      </c>
      <c r="D48" s="260"/>
      <c r="E48" s="260"/>
      <c r="F48" s="270">
        <f>+F32+F46</f>
        <v>257635251968</v>
      </c>
      <c r="G48" s="247"/>
    </row>
    <row r="49" spans="1:7" ht="18" thickTop="1">
      <c r="A49" s="255"/>
      <c r="B49" s="260"/>
      <c r="C49" s="269"/>
      <c r="D49" s="260"/>
      <c r="E49" s="260"/>
      <c r="F49" s="269"/>
      <c r="G49" s="247"/>
    </row>
    <row r="50" spans="1:7" ht="17.399999999999999">
      <c r="A50" s="254" t="s">
        <v>140</v>
      </c>
      <c r="B50" s="260"/>
      <c r="C50" s="260"/>
      <c r="D50" s="260"/>
      <c r="E50" s="260"/>
      <c r="F50" s="260"/>
      <c r="G50" s="247"/>
    </row>
    <row r="51" spans="1:7" ht="6" customHeight="1">
      <c r="A51" s="254"/>
      <c r="B51" s="260"/>
      <c r="C51" s="260"/>
      <c r="D51" s="260"/>
      <c r="E51" s="260"/>
      <c r="F51" s="260"/>
      <c r="G51" s="247"/>
    </row>
    <row r="52" spans="1:7" ht="17.399999999999999">
      <c r="A52" s="255" t="s">
        <v>80</v>
      </c>
      <c r="B52" s="260"/>
      <c r="C52" s="260"/>
      <c r="D52" s="260"/>
      <c r="E52" s="260"/>
      <c r="F52" s="260"/>
      <c r="G52" s="247"/>
    </row>
    <row r="53" spans="1:7" ht="17.399999999999999">
      <c r="A53" s="255" t="s">
        <v>346</v>
      </c>
      <c r="B53" s="260"/>
      <c r="C53" s="260"/>
      <c r="D53" s="260"/>
      <c r="E53" s="260"/>
      <c r="F53" s="260"/>
      <c r="G53" s="247"/>
    </row>
    <row r="54" spans="1:7" ht="17.399999999999999">
      <c r="A54" s="365" t="s">
        <v>291</v>
      </c>
      <c r="B54" s="401">
        <v>6000000</v>
      </c>
      <c r="C54" s="260"/>
      <c r="D54" s="260"/>
      <c r="E54" s="260">
        <v>15702220</v>
      </c>
      <c r="F54" s="260"/>
      <c r="G54" s="247"/>
    </row>
    <row r="55" spans="1:7" ht="17.399999999999999">
      <c r="A55" s="365" t="s">
        <v>253</v>
      </c>
      <c r="B55" s="401">
        <v>18615820144</v>
      </c>
      <c r="C55" s="260"/>
      <c r="D55" s="260"/>
      <c r="E55" s="260">
        <v>3459531325</v>
      </c>
      <c r="F55" s="260"/>
      <c r="G55" s="247"/>
    </row>
    <row r="56" spans="1:7" ht="17.399999999999999">
      <c r="A56" s="256" t="s">
        <v>270</v>
      </c>
      <c r="B56" s="265">
        <v>1528782049</v>
      </c>
      <c r="C56" s="262">
        <f>SUM(B54:B56)</f>
        <v>20150602193</v>
      </c>
      <c r="D56" s="260"/>
      <c r="E56" s="265">
        <v>32079192</v>
      </c>
      <c r="F56" s="262">
        <f>SUM(E54:E56)</f>
        <v>3507312737</v>
      </c>
      <c r="G56" s="247"/>
    </row>
    <row r="57" spans="1:7" ht="17.399999999999999">
      <c r="A57" s="256"/>
      <c r="B57" s="260"/>
      <c r="C57" s="262"/>
      <c r="D57" s="260"/>
      <c r="E57" s="260"/>
      <c r="F57" s="262"/>
      <c r="G57" s="247"/>
    </row>
    <row r="58" spans="1:7" ht="17.399999999999999">
      <c r="A58" s="255" t="s">
        <v>191</v>
      </c>
      <c r="B58" s="260"/>
      <c r="C58" s="262"/>
      <c r="D58" s="260"/>
      <c r="E58" s="260"/>
      <c r="F58" s="262"/>
      <c r="G58" s="247"/>
    </row>
    <row r="59" spans="1:7" ht="17.399999999999999">
      <c r="A59" s="256" t="s">
        <v>192</v>
      </c>
      <c r="B59" s="260">
        <v>192646924</v>
      </c>
      <c r="C59" s="262"/>
      <c r="D59" s="260"/>
      <c r="E59" s="260">
        <v>611441084</v>
      </c>
      <c r="F59" s="262"/>
      <c r="G59" s="247"/>
    </row>
    <row r="60" spans="1:7" ht="17.399999999999999">
      <c r="A60" s="256" t="s">
        <v>193</v>
      </c>
      <c r="B60" s="265">
        <v>737461072</v>
      </c>
      <c r="C60" s="262">
        <f>+B59+B60</f>
        <v>930107996</v>
      </c>
      <c r="D60" s="260"/>
      <c r="E60" s="265">
        <v>299181315</v>
      </c>
      <c r="F60" s="262">
        <f>+E59+E60</f>
        <v>910622399</v>
      </c>
      <c r="G60" s="247"/>
    </row>
    <row r="61" spans="1:7" ht="17.399999999999999">
      <c r="A61" s="256"/>
      <c r="B61" s="260"/>
      <c r="C61" s="262"/>
      <c r="D61" s="260"/>
      <c r="E61" s="260"/>
      <c r="F61" s="262"/>
      <c r="G61" s="247"/>
    </row>
    <row r="62" spans="1:7" ht="17.399999999999999">
      <c r="A62" s="255" t="s">
        <v>379</v>
      </c>
      <c r="B62" s="260"/>
      <c r="C62" s="262"/>
      <c r="D62" s="260"/>
      <c r="E62" s="260"/>
      <c r="F62" s="262"/>
      <c r="G62" s="247"/>
    </row>
    <row r="63" spans="1:7" ht="17.399999999999999">
      <c r="A63" s="365" t="s">
        <v>380</v>
      </c>
      <c r="B63" s="260">
        <v>173465460745</v>
      </c>
      <c r="C63" s="6"/>
      <c r="D63" s="260"/>
      <c r="E63" s="260">
        <v>0</v>
      </c>
      <c r="F63" s="6"/>
      <c r="G63" s="247"/>
    </row>
    <row r="64" spans="1:7" ht="17.399999999999999">
      <c r="A64" s="365" t="s">
        <v>381</v>
      </c>
      <c r="B64" s="401">
        <v>41698259775</v>
      </c>
      <c r="C64" s="262"/>
      <c r="D64" s="260"/>
      <c r="E64" s="260">
        <v>0</v>
      </c>
      <c r="F64" s="262"/>
      <c r="G64" s="247"/>
    </row>
    <row r="65" spans="1:7" ht="17.399999999999999">
      <c r="A65" s="365" t="s">
        <v>382</v>
      </c>
      <c r="B65" s="366">
        <v>33242009</v>
      </c>
      <c r="C65" s="262">
        <f>SUM(B63:B65)</f>
        <v>215196962529</v>
      </c>
      <c r="D65" s="260"/>
      <c r="E65" s="265">
        <v>0</v>
      </c>
      <c r="F65" s="262">
        <f>SUM(E63:E65)</f>
        <v>0</v>
      </c>
      <c r="G65" s="247"/>
    </row>
    <row r="66" spans="1:7">
      <c r="B66" s="6"/>
      <c r="C66" s="6"/>
      <c r="D66" s="6"/>
      <c r="E66" s="6"/>
      <c r="F66" s="6"/>
      <c r="G66" s="247"/>
    </row>
    <row r="67" spans="1:7" ht="17.399999999999999">
      <c r="A67" s="255" t="s">
        <v>347</v>
      </c>
      <c r="B67" s="260"/>
      <c r="C67" s="262"/>
      <c r="D67" s="260"/>
      <c r="E67" s="260"/>
      <c r="F67" s="262"/>
      <c r="G67" s="247"/>
    </row>
    <row r="68" spans="1:7" ht="17.399999999999999">
      <c r="A68" s="365" t="s">
        <v>293</v>
      </c>
      <c r="B68" s="260">
        <v>4954068915</v>
      </c>
      <c r="C68" s="262"/>
      <c r="D68" s="260"/>
      <c r="E68" s="260">
        <v>693633578</v>
      </c>
      <c r="F68" s="262"/>
      <c r="G68" s="247"/>
    </row>
    <row r="69" spans="1:7" ht="17.399999999999999">
      <c r="A69" s="256" t="s">
        <v>348</v>
      </c>
      <c r="B69" s="265">
        <v>18216140</v>
      </c>
      <c r="C69" s="266">
        <f>SUM(B68:B69)</f>
        <v>4972285055</v>
      </c>
      <c r="D69" s="260"/>
      <c r="E69" s="265">
        <v>20946440</v>
      </c>
      <c r="F69" s="266">
        <f>SUM(E68:E69)</f>
        <v>714580018</v>
      </c>
      <c r="G69" s="247"/>
    </row>
    <row r="70" spans="1:7" ht="8.25" customHeight="1">
      <c r="A70" s="256"/>
      <c r="B70" s="260"/>
      <c r="C70" s="262"/>
      <c r="D70" s="260"/>
      <c r="E70" s="260"/>
      <c r="F70" s="262"/>
      <c r="G70" s="247"/>
    </row>
    <row r="71" spans="1:7" ht="18" thickBot="1">
      <c r="A71" s="255" t="s">
        <v>332</v>
      </c>
      <c r="B71" s="260"/>
      <c r="C71" s="267">
        <f>SUM(C56:C69)</f>
        <v>241249957773</v>
      </c>
      <c r="D71" s="260"/>
      <c r="E71" s="260"/>
      <c r="F71" s="267">
        <f>SUM(F56:F69)</f>
        <v>5132515154</v>
      </c>
      <c r="G71" s="247"/>
    </row>
    <row r="72" spans="1:7" ht="8.25" customHeight="1" thickTop="1">
      <c r="A72" s="256"/>
      <c r="B72" s="260"/>
      <c r="C72" s="262"/>
      <c r="D72" s="260"/>
      <c r="E72" s="260"/>
      <c r="F72" s="262"/>
      <c r="G72" s="247"/>
    </row>
    <row r="73" spans="1:7" ht="8.25" customHeight="1">
      <c r="A73" s="256"/>
      <c r="B73" s="260"/>
      <c r="C73" s="262"/>
      <c r="D73" s="260"/>
      <c r="E73" s="260"/>
      <c r="F73" s="262"/>
      <c r="G73" s="247"/>
    </row>
    <row r="74" spans="1:7" ht="17.399999999999999">
      <c r="A74" s="255" t="s">
        <v>331</v>
      </c>
      <c r="B74" s="260"/>
      <c r="C74" s="262"/>
      <c r="D74" s="260"/>
      <c r="E74" s="260"/>
      <c r="F74" s="262"/>
      <c r="G74" s="247"/>
    </row>
    <row r="75" spans="1:7" ht="17.399999999999999">
      <c r="A75" s="255" t="s">
        <v>349</v>
      </c>
      <c r="B75" s="260"/>
      <c r="C75" s="262"/>
      <c r="D75" s="260"/>
      <c r="E75" s="260"/>
      <c r="F75" s="262"/>
      <c r="G75" s="247"/>
    </row>
    <row r="76" spans="1:7" ht="17.399999999999999">
      <c r="A76" s="365" t="s">
        <v>350</v>
      </c>
      <c r="B76" s="265">
        <v>100000000000</v>
      </c>
      <c r="C76" s="266">
        <f>+B76</f>
        <v>100000000000</v>
      </c>
      <c r="D76" s="260"/>
      <c r="E76" s="265">
        <v>0</v>
      </c>
      <c r="F76" s="266">
        <f>+E76</f>
        <v>0</v>
      </c>
      <c r="G76" s="247"/>
    </row>
    <row r="77" spans="1:7" ht="8.25" customHeight="1">
      <c r="A77" s="256"/>
      <c r="B77" s="260"/>
      <c r="C77" s="262"/>
      <c r="D77" s="260"/>
      <c r="E77" s="260"/>
      <c r="F77" s="262"/>
      <c r="G77" s="247"/>
    </row>
    <row r="78" spans="1:7" ht="18" thickBot="1">
      <c r="A78" s="255" t="s">
        <v>333</v>
      </c>
      <c r="B78" s="260"/>
      <c r="C78" s="267">
        <f>SUM(C76)</f>
        <v>100000000000</v>
      </c>
      <c r="D78" s="260"/>
      <c r="E78" s="260"/>
      <c r="F78" s="267">
        <f>SUM(F76)</f>
        <v>0</v>
      </c>
      <c r="G78" s="247"/>
    </row>
    <row r="79" spans="1:7" ht="8.25" customHeight="1" thickTop="1">
      <c r="A79" s="256"/>
      <c r="B79" s="260"/>
      <c r="C79" s="262"/>
      <c r="D79" s="260"/>
      <c r="E79" s="260"/>
      <c r="F79" s="262"/>
      <c r="G79" s="247"/>
    </row>
    <row r="80" spans="1:7" ht="8.25" customHeight="1">
      <c r="A80" s="256"/>
      <c r="B80" s="260"/>
      <c r="C80" s="262"/>
      <c r="D80" s="260"/>
      <c r="E80" s="260"/>
      <c r="F80" s="262"/>
      <c r="G80" s="247"/>
    </row>
    <row r="81" spans="1:7" ht="18" thickBot="1">
      <c r="A81" s="255" t="s">
        <v>3</v>
      </c>
      <c r="B81" s="260"/>
      <c r="C81" s="271">
        <f>+C71+C78</f>
        <v>341249957773</v>
      </c>
      <c r="D81" s="260"/>
      <c r="E81" s="260"/>
      <c r="F81" s="271">
        <f>+F71+F78</f>
        <v>5132515154</v>
      </c>
      <c r="G81" s="247"/>
    </row>
    <row r="82" spans="1:7" ht="18" thickTop="1">
      <c r="A82" s="256"/>
      <c r="B82" s="260"/>
      <c r="C82" s="260"/>
      <c r="D82" s="260"/>
      <c r="E82" s="260"/>
      <c r="F82" s="260"/>
      <c r="G82" s="247"/>
    </row>
    <row r="83" spans="1:7" ht="17.399999999999999">
      <c r="A83" s="254" t="s">
        <v>82</v>
      </c>
      <c r="B83" s="260"/>
      <c r="C83" s="260"/>
      <c r="D83" s="260"/>
      <c r="E83" s="260"/>
      <c r="F83" s="260"/>
      <c r="G83" s="247"/>
    </row>
    <row r="84" spans="1:7" ht="8.25" customHeight="1">
      <c r="A84" s="254"/>
      <c r="B84" s="260"/>
      <c r="C84" s="260"/>
      <c r="D84" s="260"/>
      <c r="E84" s="260"/>
      <c r="F84" s="260"/>
      <c r="G84" s="247"/>
    </row>
    <row r="85" spans="1:7" ht="17.399999999999999">
      <c r="A85" s="255" t="s">
        <v>351</v>
      </c>
      <c r="B85" s="260"/>
      <c r="C85" s="260"/>
      <c r="D85" s="260"/>
      <c r="E85" s="260"/>
      <c r="F85" s="260"/>
      <c r="G85" s="247"/>
    </row>
    <row r="86" spans="1:7" ht="17.399999999999999">
      <c r="A86" s="257" t="s">
        <v>294</v>
      </c>
      <c r="B86" s="260">
        <v>330000000000</v>
      </c>
      <c r="C86" s="260"/>
      <c r="D86" s="260"/>
      <c r="E86" s="260">
        <v>41107000000</v>
      </c>
      <c r="F86" s="260"/>
      <c r="G86" s="247"/>
    </row>
    <row r="87" spans="1:7" ht="17.399999999999999">
      <c r="A87" s="256" t="s">
        <v>254</v>
      </c>
      <c r="B87" s="265">
        <v>135829875</v>
      </c>
      <c r="C87" s="262">
        <f>SUM(B86:B87)</f>
        <v>330135829875</v>
      </c>
      <c r="D87" s="260"/>
      <c r="E87" s="265">
        <v>205645692270</v>
      </c>
      <c r="F87" s="262">
        <f>SUM(E86:E87)</f>
        <v>246752692270</v>
      </c>
      <c r="G87" s="247"/>
    </row>
    <row r="88" spans="1:7" ht="6.75" customHeight="1">
      <c r="A88" s="256"/>
      <c r="B88" s="260"/>
      <c r="C88" s="262"/>
      <c r="D88" s="260"/>
      <c r="E88" s="260"/>
      <c r="F88" s="262"/>
      <c r="G88" s="247"/>
    </row>
    <row r="89" spans="1:7" ht="17.399999999999999">
      <c r="A89" s="255" t="s">
        <v>152</v>
      </c>
      <c r="B89" s="260"/>
      <c r="C89" s="262"/>
      <c r="D89" s="260"/>
      <c r="E89" s="260"/>
      <c r="F89" s="262"/>
      <c r="G89" s="247"/>
    </row>
    <row r="90" spans="1:7" ht="17.399999999999999">
      <c r="A90" s="365" t="s">
        <v>352</v>
      </c>
      <c r="B90" s="260">
        <v>5421755260</v>
      </c>
      <c r="C90" s="262"/>
      <c r="D90" s="260"/>
      <c r="E90" s="260">
        <v>5374029285</v>
      </c>
      <c r="F90" s="262"/>
      <c r="G90" s="247"/>
    </row>
    <row r="91" spans="1:7" ht="17.399999999999999">
      <c r="A91" s="365" t="s">
        <v>353</v>
      </c>
      <c r="B91" s="366">
        <v>40914841</v>
      </c>
      <c r="C91" s="262">
        <f>+B90+B91</f>
        <v>5462670101</v>
      </c>
      <c r="D91" s="260"/>
      <c r="E91" s="265">
        <v>0</v>
      </c>
      <c r="F91" s="262">
        <f>+E90+E91</f>
        <v>5374029285</v>
      </c>
      <c r="G91" s="247"/>
    </row>
    <row r="92" spans="1:7" ht="6.75" customHeight="1">
      <c r="A92" s="256"/>
      <c r="B92" s="260"/>
      <c r="C92" s="262"/>
      <c r="D92" s="260"/>
      <c r="E92" s="260"/>
      <c r="F92" s="262"/>
      <c r="G92" s="247"/>
    </row>
    <row r="93" spans="1:7" ht="17.399999999999999">
      <c r="A93" s="255" t="s">
        <v>83</v>
      </c>
      <c r="B93" s="260"/>
      <c r="C93" s="262"/>
      <c r="D93" s="260"/>
      <c r="E93" s="260"/>
      <c r="F93" s="262"/>
      <c r="G93" s="247"/>
    </row>
    <row r="94" spans="1:7" ht="17.399999999999999" hidden="1">
      <c r="A94" s="256" t="s">
        <v>64</v>
      </c>
      <c r="B94" s="272"/>
      <c r="C94" s="269"/>
      <c r="D94" s="260"/>
      <c r="E94" s="272"/>
      <c r="F94" s="269"/>
      <c r="G94" s="247"/>
    </row>
    <row r="95" spans="1:7" ht="17.399999999999999">
      <c r="A95" s="256" t="s">
        <v>194</v>
      </c>
      <c r="B95" s="260">
        <v>318439394</v>
      </c>
      <c r="C95" s="262"/>
      <c r="D95" s="260"/>
      <c r="E95" s="260">
        <v>-406449353</v>
      </c>
      <c r="F95" s="262"/>
      <c r="G95" s="247"/>
    </row>
    <row r="96" spans="1:7" ht="17.399999999999999">
      <c r="A96" s="256" t="s">
        <v>195</v>
      </c>
      <c r="B96" s="265">
        <v>214720607</v>
      </c>
      <c r="C96" s="262">
        <f>+B95+B96</f>
        <v>533160001</v>
      </c>
      <c r="D96" s="260"/>
      <c r="E96" s="265">
        <v>782464612</v>
      </c>
      <c r="F96" s="262">
        <f>+E95+E96</f>
        <v>376015259</v>
      </c>
      <c r="G96" s="247"/>
    </row>
    <row r="97" spans="1:8" ht="18.75" customHeight="1" thickBot="1">
      <c r="A97" s="255" t="s">
        <v>4</v>
      </c>
      <c r="B97" s="260"/>
      <c r="C97" s="268">
        <f>+C87+C91+C96</f>
        <v>336131659977</v>
      </c>
      <c r="D97" s="260"/>
      <c r="E97" s="260"/>
      <c r="F97" s="268">
        <f>+F87+F91+F96</f>
        <v>252502736814</v>
      </c>
      <c r="G97" s="247"/>
    </row>
    <row r="98" spans="1:8" ht="6.75" hidden="1" customHeight="1">
      <c r="A98" s="255"/>
      <c r="B98" s="260"/>
      <c r="C98" s="260" t="e">
        <f>+#REF!-C8</f>
        <v>#REF!</v>
      </c>
      <c r="D98" s="260"/>
      <c r="E98" s="260"/>
      <c r="F98" s="260" t="e">
        <f>+#REF!-F8</f>
        <v>#REF!</v>
      </c>
      <c r="G98" s="247"/>
    </row>
    <row r="99" spans="1:8" ht="9.75" customHeight="1">
      <c r="A99" s="255"/>
      <c r="B99" s="260"/>
      <c r="C99" s="260"/>
      <c r="D99" s="260"/>
      <c r="E99" s="260"/>
      <c r="F99" s="260"/>
      <c r="G99" s="247"/>
    </row>
    <row r="100" spans="1:8" ht="16.5" customHeight="1" thickBot="1">
      <c r="A100" s="255" t="s">
        <v>106</v>
      </c>
      <c r="B100" s="260"/>
      <c r="C100" s="267">
        <f>+C81+C97</f>
        <v>677381617750</v>
      </c>
      <c r="D100" s="260"/>
      <c r="E100" s="260"/>
      <c r="F100" s="267">
        <f>+F81+F97</f>
        <v>257635251968</v>
      </c>
      <c r="G100" s="249"/>
      <c r="H100" s="12"/>
    </row>
    <row r="101" spans="1:8" ht="6.75" customHeight="1" thickTop="1">
      <c r="A101" s="257"/>
      <c r="B101" s="261"/>
      <c r="C101" s="261"/>
      <c r="D101" s="261"/>
      <c r="E101" s="261"/>
      <c r="F101" s="261"/>
      <c r="G101" s="246"/>
    </row>
    <row r="102" spans="1:8">
      <c r="G102" s="250"/>
      <c r="H102" s="214"/>
    </row>
    <row r="103" spans="1:8" s="415" customFormat="1" ht="17.399999999999999">
      <c r="A103" s="438" t="s">
        <v>354</v>
      </c>
      <c r="B103" s="438"/>
      <c r="C103" s="438"/>
      <c r="D103" s="438"/>
      <c r="E103" s="438"/>
      <c r="F103" s="438"/>
      <c r="G103" s="414"/>
    </row>
    <row r="104" spans="1:8">
      <c r="F104" s="274"/>
      <c r="G104" s="246"/>
    </row>
    <row r="105" spans="1:8">
      <c r="G105" s="246"/>
    </row>
    <row r="106" spans="1:8">
      <c r="F106" s="274"/>
      <c r="G106" s="246"/>
    </row>
    <row r="107" spans="1:8">
      <c r="F107" s="274"/>
      <c r="G107" s="246"/>
    </row>
    <row r="108" spans="1:8" ht="16.95" customHeight="1">
      <c r="F108" s="274"/>
      <c r="G108" s="246"/>
    </row>
    <row r="109" spans="1:8" ht="19.95" customHeight="1">
      <c r="A109" s="367" t="s">
        <v>261</v>
      </c>
      <c r="B109" s="275"/>
      <c r="C109" s="367" t="s">
        <v>261</v>
      </c>
      <c r="D109" s="329"/>
      <c r="F109" s="367"/>
    </row>
    <row r="110" spans="1:8" ht="17.399999999999999" customHeight="1">
      <c r="A110" s="332" t="s">
        <v>259</v>
      </c>
      <c r="B110" s="331"/>
      <c r="C110" s="331" t="s">
        <v>262</v>
      </c>
      <c r="D110" s="331"/>
      <c r="F110" s="331"/>
    </row>
    <row r="111" spans="1:8" s="12" customFormat="1" ht="15.6">
      <c r="A111" s="376" t="s">
        <v>260</v>
      </c>
      <c r="B111" s="330"/>
      <c r="C111" s="330" t="s">
        <v>263</v>
      </c>
      <c r="D111" s="330"/>
      <c r="E111" s="273"/>
      <c r="F111" s="330"/>
      <c r="G111" s="368"/>
    </row>
    <row r="112" spans="1:8" s="12" customFormat="1">
      <c r="A112" s="6" t="s">
        <v>264</v>
      </c>
      <c r="B112" s="273"/>
      <c r="C112" s="273" t="s">
        <v>265</v>
      </c>
      <c r="D112" s="273"/>
      <c r="E112" s="273"/>
      <c r="F112" s="273"/>
      <c r="G112" s="368"/>
    </row>
  </sheetData>
  <mergeCells count="7">
    <mergeCell ref="A3:F3"/>
    <mergeCell ref="A103:F103"/>
    <mergeCell ref="A1:F1"/>
    <mergeCell ref="A4:F4"/>
    <mergeCell ref="A5:F5"/>
    <mergeCell ref="B7:C7"/>
    <mergeCell ref="E7:F7"/>
  </mergeCells>
  <phoneticPr fontId="0" type="noConversion"/>
  <pageMargins left="1.1417322834645669" right="0.43307086614173229" top="0.98425196850393704" bottom="1.1811023622047245" header="0" footer="0.6692913385826772"/>
  <pageSetup paperSize="9"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44"/>
  <sheetViews>
    <sheetView topLeftCell="A13" zoomScale="75" zoomScaleNormal="75" workbookViewId="0">
      <selection activeCell="C26" sqref="C26"/>
    </sheetView>
  </sheetViews>
  <sheetFormatPr baseColWidth="10" defaultColWidth="11.44140625" defaultRowHeight="13.2"/>
  <cols>
    <col min="1" max="1" width="55.5546875" style="2" customWidth="1"/>
    <col min="2" max="2" width="24.88671875" style="2" customWidth="1"/>
    <col min="3" max="3" width="25" style="2" customWidth="1"/>
    <col min="4" max="4" width="13.6640625" style="27" bestFit="1" customWidth="1"/>
    <col min="5" max="5" width="13.109375" style="2" bestFit="1" customWidth="1"/>
    <col min="6" max="16384" width="11.44140625" style="2"/>
  </cols>
  <sheetData>
    <row r="1" spans="1:5" ht="24.6">
      <c r="A1" s="464" t="s">
        <v>269</v>
      </c>
      <c r="B1" s="464"/>
      <c r="C1" s="464"/>
      <c r="D1" s="348"/>
      <c r="E1" s="348"/>
    </row>
    <row r="3" spans="1:5" ht="24.6">
      <c r="A3" s="445" t="s">
        <v>62</v>
      </c>
      <c r="B3" s="476"/>
      <c r="C3" s="476"/>
      <c r="D3" s="1"/>
    </row>
    <row r="4" spans="1:5" ht="18.75" customHeight="1">
      <c r="A4" s="466" t="s">
        <v>358</v>
      </c>
      <c r="B4" s="441"/>
      <c r="C4" s="441"/>
      <c r="D4" s="35"/>
    </row>
    <row r="5" spans="1:5" ht="18.75" customHeight="1">
      <c r="A5" s="466" t="s">
        <v>374</v>
      </c>
      <c r="B5" s="466"/>
      <c r="C5" s="466"/>
      <c r="D5" s="346"/>
      <c r="E5" s="346"/>
    </row>
    <row r="6" spans="1:5" ht="16.5" customHeight="1">
      <c r="A6" s="43"/>
      <c r="B6" s="43"/>
      <c r="C6" s="43"/>
    </row>
    <row r="7" spans="1:5" ht="21">
      <c r="A7" s="43"/>
      <c r="B7" s="55"/>
      <c r="C7" s="56" t="s">
        <v>66</v>
      </c>
    </row>
    <row r="8" spans="1:5">
      <c r="A8" s="43"/>
      <c r="B8" s="57"/>
      <c r="C8" s="43"/>
    </row>
    <row r="9" spans="1:5" ht="48" customHeight="1">
      <c r="A9" s="485" t="s">
        <v>36</v>
      </c>
      <c r="B9" s="486"/>
      <c r="C9" s="486"/>
    </row>
    <row r="10" spans="1:5" ht="15.6">
      <c r="A10" s="469" t="s">
        <v>159</v>
      </c>
      <c r="B10" s="484"/>
      <c r="C10" s="484"/>
    </row>
    <row r="11" spans="1:5">
      <c r="A11" s="30"/>
      <c r="B11" s="30"/>
      <c r="C11" s="30"/>
    </row>
    <row r="12" spans="1:5" ht="13.8" thickBot="1">
      <c r="A12" s="30"/>
      <c r="B12" s="30"/>
      <c r="C12" s="30"/>
    </row>
    <row r="13" spans="1:5">
      <c r="A13" s="146"/>
      <c r="B13" s="147"/>
      <c r="C13" s="148"/>
    </row>
    <row r="14" spans="1:5" ht="15.6">
      <c r="A14" s="149" t="s">
        <v>37</v>
      </c>
      <c r="B14" s="111" t="s">
        <v>38</v>
      </c>
      <c r="C14" s="150" t="s">
        <v>53</v>
      </c>
    </row>
    <row r="15" spans="1:5" ht="16.2" thickBot="1">
      <c r="A15" s="149"/>
      <c r="B15" s="151">
        <v>44012</v>
      </c>
      <c r="C15" s="152">
        <v>43646</v>
      </c>
    </row>
    <row r="16" spans="1:5" ht="15">
      <c r="A16" s="119"/>
      <c r="B16" s="116"/>
      <c r="C16" s="123"/>
      <c r="E16" s="27"/>
    </row>
    <row r="17" spans="1:5" ht="15.6">
      <c r="A17" s="153" t="s">
        <v>54</v>
      </c>
      <c r="B17" s="114"/>
      <c r="C17" s="124"/>
      <c r="E17" s="27"/>
    </row>
    <row r="18" spans="1:5" ht="15.6">
      <c r="A18" s="153" t="s">
        <v>55</v>
      </c>
      <c r="B18" s="114"/>
      <c r="C18" s="124"/>
      <c r="E18" s="27"/>
    </row>
    <row r="19" spans="1:5" ht="15">
      <c r="A19" s="120"/>
      <c r="B19" s="114"/>
      <c r="C19" s="124"/>
      <c r="E19" s="27"/>
    </row>
    <row r="20" spans="1:5" ht="15">
      <c r="A20" s="120" t="s">
        <v>157</v>
      </c>
      <c r="B20" s="114">
        <v>1391832927</v>
      </c>
      <c r="C20" s="114">
        <v>0</v>
      </c>
    </row>
    <row r="21" spans="1:5" ht="15">
      <c r="A21" s="120"/>
      <c r="B21" s="114"/>
      <c r="C21" s="114"/>
    </row>
    <row r="22" spans="1:5" ht="15.6">
      <c r="A22" s="153" t="s">
        <v>58</v>
      </c>
      <c r="B22" s="114"/>
      <c r="C22" s="114"/>
      <c r="E22" s="27"/>
    </row>
    <row r="23" spans="1:5" ht="15">
      <c r="A23" s="120" t="s">
        <v>57</v>
      </c>
      <c r="B23" s="114">
        <v>34423996317</v>
      </c>
      <c r="C23" s="114">
        <v>6638917186</v>
      </c>
      <c r="E23" s="27"/>
    </row>
    <row r="24" spans="1:5" ht="12.75" customHeight="1">
      <c r="A24" s="120"/>
      <c r="B24" s="114"/>
      <c r="C24" s="114"/>
      <c r="E24" s="27"/>
    </row>
    <row r="25" spans="1:5" ht="15.6">
      <c r="A25" s="153" t="s">
        <v>120</v>
      </c>
      <c r="B25" s="114"/>
      <c r="C25" s="114"/>
      <c r="E25" s="27"/>
    </row>
    <row r="26" spans="1:5" ht="15">
      <c r="A26" s="120" t="s">
        <v>59</v>
      </c>
      <c r="B26" s="363">
        <v>11508684518</v>
      </c>
      <c r="C26" s="154">
        <v>128771230</v>
      </c>
    </row>
    <row r="27" spans="1:5" ht="15">
      <c r="A27" s="120"/>
      <c r="B27" s="114"/>
      <c r="C27" s="114"/>
    </row>
    <row r="28" spans="1:5" ht="21" customHeight="1" thickBot="1">
      <c r="A28" s="153" t="s">
        <v>73</v>
      </c>
      <c r="B28" s="155">
        <f>+B20+B23-B26</f>
        <v>24307144726</v>
      </c>
      <c r="C28" s="155">
        <f>+C20+C23-C26</f>
        <v>6510145956</v>
      </c>
      <c r="E28" s="27"/>
    </row>
    <row r="29" spans="1:5" ht="15.6" thickTop="1">
      <c r="A29" s="120"/>
      <c r="B29" s="114"/>
      <c r="C29" s="114"/>
      <c r="D29" s="58"/>
    </row>
    <row r="30" spans="1:5" ht="15">
      <c r="A30" s="120"/>
      <c r="B30" s="114"/>
      <c r="C30" s="114"/>
    </row>
    <row r="31" spans="1:5" ht="15.6">
      <c r="A31" s="156" t="s">
        <v>119</v>
      </c>
      <c r="B31" s="114"/>
      <c r="C31" s="114"/>
    </row>
    <row r="32" spans="1:5" ht="15">
      <c r="A32" s="120"/>
      <c r="B32" s="114"/>
      <c r="C32" s="114"/>
    </row>
    <row r="33" spans="1:5" ht="15.6" thickBot="1">
      <c r="A33" s="120" t="s">
        <v>5</v>
      </c>
      <c r="B33" s="157">
        <v>0</v>
      </c>
      <c r="C33" s="157">
        <v>0</v>
      </c>
    </row>
    <row r="34" spans="1:5" ht="15.6" thickTop="1">
      <c r="A34" s="120"/>
      <c r="B34" s="114"/>
      <c r="C34" s="114"/>
    </row>
    <row r="35" spans="1:5" ht="15.6" thickBot="1">
      <c r="A35" s="120"/>
      <c r="B35" s="118"/>
      <c r="C35" s="118"/>
    </row>
    <row r="36" spans="1:5" ht="21.75" customHeight="1" thickBot="1">
      <c r="A36" s="158" t="s">
        <v>6</v>
      </c>
      <c r="B36" s="122">
        <f>+B28+B33</f>
        <v>24307144726</v>
      </c>
      <c r="C36" s="122">
        <f>+C28+C33</f>
        <v>6510145956</v>
      </c>
    </row>
    <row r="37" spans="1:5">
      <c r="A37" s="8"/>
      <c r="B37" s="9"/>
      <c r="C37" s="9"/>
    </row>
    <row r="38" spans="1:5">
      <c r="A38" s="7"/>
      <c r="B38" s="13"/>
      <c r="C38" s="13"/>
    </row>
    <row r="39" spans="1:5" s="416" customFormat="1">
      <c r="A39" s="419" t="s">
        <v>356</v>
      </c>
      <c r="B39" s="422"/>
      <c r="C39" s="422"/>
      <c r="D39" s="422"/>
    </row>
    <row r="40" spans="1:5">
      <c r="A40" s="7"/>
      <c r="B40" s="7"/>
      <c r="C40" s="7"/>
      <c r="D40" s="7"/>
    </row>
    <row r="41" spans="1:5">
      <c r="A41" s="30"/>
      <c r="B41" s="30"/>
      <c r="C41" s="30"/>
      <c r="D41" s="30"/>
      <c r="E41" s="27"/>
    </row>
    <row r="42" spans="1:5">
      <c r="A42" s="44"/>
      <c r="C42" s="7"/>
      <c r="D42" s="7"/>
      <c r="E42" s="27"/>
    </row>
    <row r="43" spans="1:5">
      <c r="A43" s="44"/>
      <c r="C43" s="7"/>
      <c r="D43" s="7"/>
    </row>
    <row r="44" spans="1:5">
      <c r="A44" s="44"/>
      <c r="C44" s="7"/>
      <c r="D44" s="7"/>
    </row>
    <row r="45" spans="1:5">
      <c r="A45" s="26"/>
      <c r="B45" s="26"/>
      <c r="C45" s="26"/>
      <c r="D45" s="26"/>
      <c r="E45" s="27"/>
    </row>
    <row r="46" spans="1:5">
      <c r="A46" s="26"/>
      <c r="B46" s="26"/>
      <c r="C46" s="26"/>
      <c r="D46" s="26"/>
      <c r="E46" s="27"/>
    </row>
    <row r="47" spans="1:5" ht="18">
      <c r="A47" s="328" t="s">
        <v>261</v>
      </c>
      <c r="B47" s="355" t="s">
        <v>282</v>
      </c>
      <c r="C47" s="355"/>
    </row>
    <row r="48" spans="1:5" ht="15.6">
      <c r="A48" s="332" t="s">
        <v>259</v>
      </c>
      <c r="B48" s="354" t="s">
        <v>262</v>
      </c>
      <c r="C48" s="352"/>
    </row>
    <row r="49" spans="1:5" ht="15.6">
      <c r="A49" s="332" t="s">
        <v>260</v>
      </c>
      <c r="B49" s="331" t="s">
        <v>263</v>
      </c>
      <c r="C49" s="352"/>
    </row>
    <row r="50" spans="1:5">
      <c r="A50" s="12" t="s">
        <v>264</v>
      </c>
      <c r="B50" s="350" t="s">
        <v>265</v>
      </c>
      <c r="C50" s="353"/>
    </row>
    <row r="51" spans="1:5">
      <c r="A51" s="26"/>
      <c r="B51" s="26"/>
      <c r="C51" s="26"/>
      <c r="E51" s="27"/>
    </row>
    <row r="52" spans="1:5">
      <c r="A52" s="26"/>
      <c r="B52" s="26"/>
      <c r="C52" s="26"/>
    </row>
    <row r="53" spans="1:5">
      <c r="A53" s="26"/>
      <c r="B53" s="26"/>
      <c r="C53" s="26"/>
    </row>
    <row r="54" spans="1:5">
      <c r="A54" s="26"/>
      <c r="B54" s="26"/>
      <c r="C54" s="26"/>
    </row>
    <row r="55" spans="1:5">
      <c r="A55" s="26"/>
      <c r="B55" s="26"/>
      <c r="C55" s="26"/>
    </row>
    <row r="56" spans="1:5">
      <c r="A56" s="26"/>
      <c r="B56" s="26"/>
      <c r="C56" s="26"/>
    </row>
    <row r="57" spans="1:5">
      <c r="A57" s="26"/>
      <c r="B57" s="26"/>
      <c r="C57" s="26"/>
    </row>
    <row r="58" spans="1:5">
      <c r="A58" s="26"/>
      <c r="B58" s="26"/>
      <c r="C58" s="26"/>
    </row>
    <row r="59" spans="1:5">
      <c r="A59" s="26"/>
      <c r="B59" s="26"/>
      <c r="C59" s="26"/>
    </row>
    <row r="60" spans="1:5">
      <c r="A60" s="26"/>
      <c r="B60" s="26"/>
      <c r="C60" s="26"/>
    </row>
    <row r="61" spans="1:5">
      <c r="A61" s="26"/>
      <c r="B61" s="26"/>
      <c r="C61" s="26"/>
    </row>
    <row r="62" spans="1:5">
      <c r="A62" s="26"/>
      <c r="B62" s="26"/>
      <c r="C62" s="26"/>
      <c r="E62" s="27"/>
    </row>
    <row r="63" spans="1:5">
      <c r="A63" s="26"/>
      <c r="B63" s="26"/>
      <c r="C63" s="26"/>
      <c r="E63" s="27"/>
    </row>
    <row r="64" spans="1:5">
      <c r="A64" s="26"/>
      <c r="B64" s="26"/>
      <c r="C64" s="26"/>
    </row>
    <row r="65" spans="1:5">
      <c r="A65" s="26"/>
      <c r="B65" s="26"/>
      <c r="C65" s="26"/>
    </row>
    <row r="66" spans="1:5">
      <c r="A66" s="26"/>
      <c r="B66" s="26"/>
      <c r="C66" s="26"/>
    </row>
    <row r="67" spans="1:5">
      <c r="A67" s="26"/>
      <c r="B67" s="26"/>
      <c r="C67" s="26"/>
      <c r="E67" s="27"/>
    </row>
    <row r="68" spans="1:5">
      <c r="A68" s="26"/>
      <c r="B68" s="26"/>
      <c r="C68" s="26"/>
    </row>
    <row r="69" spans="1:5">
      <c r="A69" s="26"/>
      <c r="B69" s="26"/>
      <c r="C69" s="26"/>
    </row>
    <row r="70" spans="1:5">
      <c r="A70" s="26"/>
      <c r="B70" s="26"/>
      <c r="C70" s="26"/>
    </row>
    <row r="71" spans="1:5">
      <c r="A71" s="26"/>
      <c r="B71" s="26"/>
      <c r="C71" s="26"/>
    </row>
    <row r="72" spans="1:5">
      <c r="A72" s="26"/>
      <c r="B72" s="26"/>
      <c r="C72" s="26"/>
    </row>
    <row r="73" spans="1:5">
      <c r="A73" s="26"/>
      <c r="B73" s="26"/>
      <c r="C73" s="26"/>
    </row>
    <row r="74" spans="1:5">
      <c r="A74" s="26"/>
      <c r="B74" s="26"/>
      <c r="C74" s="26"/>
    </row>
    <row r="75" spans="1:5">
      <c r="A75" s="26"/>
      <c r="B75" s="26"/>
      <c r="C75" s="26"/>
    </row>
    <row r="76" spans="1:5">
      <c r="A76" s="26"/>
      <c r="B76" s="26"/>
      <c r="C76" s="26"/>
    </row>
    <row r="77" spans="1:5">
      <c r="A77" s="26"/>
      <c r="B77" s="26"/>
      <c r="C77" s="26"/>
    </row>
    <row r="78" spans="1:5">
      <c r="A78" s="26"/>
      <c r="B78" s="26"/>
      <c r="C78" s="26"/>
    </row>
    <row r="79" spans="1:5">
      <c r="A79" s="26"/>
      <c r="B79" s="26"/>
      <c r="C79" s="26"/>
    </row>
    <row r="80" spans="1:5">
      <c r="A80" s="26"/>
      <c r="B80" s="26"/>
      <c r="C80" s="26"/>
    </row>
    <row r="81" spans="1:3">
      <c r="A81" s="26"/>
      <c r="B81" s="26"/>
      <c r="C81" s="26"/>
    </row>
    <row r="82" spans="1:3">
      <c r="A82" s="26"/>
      <c r="B82" s="26"/>
      <c r="C82" s="26"/>
    </row>
    <row r="83" spans="1:3">
      <c r="A83" s="26"/>
      <c r="B83" s="26"/>
      <c r="C83" s="26"/>
    </row>
    <row r="84" spans="1:3">
      <c r="A84" s="26"/>
      <c r="B84" s="26"/>
      <c r="C84" s="26"/>
    </row>
    <row r="85" spans="1:3">
      <c r="A85" s="26"/>
      <c r="B85" s="26"/>
      <c r="C85" s="26"/>
    </row>
    <row r="86" spans="1:3">
      <c r="A86" s="26"/>
      <c r="B86" s="26"/>
      <c r="C86" s="26"/>
    </row>
    <row r="87" spans="1:3">
      <c r="A87" s="26"/>
      <c r="B87" s="26"/>
      <c r="C87" s="26"/>
    </row>
    <row r="88" spans="1:3">
      <c r="A88" s="26"/>
      <c r="B88" s="26"/>
      <c r="C88" s="26"/>
    </row>
    <row r="89" spans="1:3">
      <c r="A89" s="26"/>
      <c r="B89" s="26"/>
      <c r="C89" s="26"/>
    </row>
    <row r="90" spans="1:3">
      <c r="A90" s="26"/>
      <c r="B90" s="26"/>
      <c r="C90" s="26"/>
    </row>
    <row r="91" spans="1:3">
      <c r="A91" s="26"/>
      <c r="B91" s="26"/>
      <c r="C91" s="26"/>
    </row>
    <row r="92" spans="1:3">
      <c r="A92" s="26"/>
      <c r="B92" s="26"/>
      <c r="C92" s="26"/>
    </row>
    <row r="93" spans="1:3">
      <c r="A93" s="26"/>
      <c r="B93" s="26"/>
      <c r="C93" s="26"/>
    </row>
    <row r="94" spans="1:3">
      <c r="A94" s="26"/>
      <c r="B94" s="26"/>
      <c r="C94" s="26"/>
    </row>
    <row r="95" spans="1:3">
      <c r="A95" s="26"/>
      <c r="B95" s="26"/>
      <c r="C95" s="26"/>
    </row>
    <row r="96" spans="1:3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  <row r="128" spans="1:3">
      <c r="A128" s="26"/>
      <c r="B128" s="26"/>
      <c r="C128" s="26"/>
    </row>
    <row r="129" spans="1:3">
      <c r="A129" s="26"/>
      <c r="B129" s="26"/>
      <c r="C129" s="26"/>
    </row>
    <row r="130" spans="1:3">
      <c r="A130" s="26"/>
      <c r="B130" s="26"/>
      <c r="C130" s="26"/>
    </row>
    <row r="131" spans="1:3">
      <c r="A131" s="26"/>
      <c r="B131" s="26"/>
      <c r="C131" s="26"/>
    </row>
    <row r="132" spans="1:3">
      <c r="A132" s="26"/>
      <c r="B132" s="26"/>
      <c r="C132" s="26"/>
    </row>
    <row r="133" spans="1:3">
      <c r="A133" s="26"/>
      <c r="B133" s="26"/>
      <c r="C133" s="26"/>
    </row>
    <row r="134" spans="1:3">
      <c r="A134" s="26"/>
      <c r="B134" s="26"/>
      <c r="C134" s="26"/>
    </row>
    <row r="135" spans="1:3">
      <c r="A135" s="26"/>
      <c r="B135" s="26"/>
      <c r="C135" s="26"/>
    </row>
    <row r="136" spans="1:3">
      <c r="A136" s="26"/>
      <c r="B136" s="26"/>
      <c r="C136" s="26"/>
    </row>
    <row r="137" spans="1:3">
      <c r="A137" s="26"/>
      <c r="B137" s="26"/>
      <c r="C137" s="26"/>
    </row>
    <row r="138" spans="1:3">
      <c r="A138" s="26"/>
      <c r="B138" s="26"/>
      <c r="C138" s="26"/>
    </row>
    <row r="139" spans="1:3">
      <c r="A139" s="26"/>
      <c r="B139" s="26"/>
      <c r="C139" s="26"/>
    </row>
    <row r="140" spans="1:3">
      <c r="A140" s="26"/>
      <c r="B140" s="26"/>
      <c r="C140" s="26"/>
    </row>
    <row r="141" spans="1:3">
      <c r="A141" s="26"/>
      <c r="B141" s="26"/>
      <c r="C141" s="26"/>
    </row>
    <row r="142" spans="1:3">
      <c r="A142" s="26"/>
      <c r="B142" s="26"/>
      <c r="C142" s="26"/>
    </row>
    <row r="143" spans="1:3">
      <c r="A143" s="26"/>
      <c r="B143" s="26"/>
      <c r="C143" s="26"/>
    </row>
    <row r="144" spans="1:3">
      <c r="A144" s="26"/>
      <c r="B144" s="26"/>
      <c r="C144" s="26"/>
    </row>
  </sheetData>
  <mergeCells count="6">
    <mergeCell ref="A3:C3"/>
    <mergeCell ref="A4:C4"/>
    <mergeCell ref="A9:C9"/>
    <mergeCell ref="A10:C10"/>
    <mergeCell ref="A1:C1"/>
    <mergeCell ref="A5:C5"/>
  </mergeCells>
  <phoneticPr fontId="0" type="noConversion"/>
  <pageMargins left="0.7" right="0.7" top="0.75" bottom="0.75" header="0.3" footer="0.3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76"/>
  <sheetViews>
    <sheetView zoomScale="80" zoomScaleNormal="80" workbookViewId="0">
      <selection activeCell="B42" sqref="B42"/>
    </sheetView>
  </sheetViews>
  <sheetFormatPr baseColWidth="10" defaultColWidth="6.33203125" defaultRowHeight="13.2"/>
  <cols>
    <col min="1" max="1" width="30.6640625" style="22" customWidth="1"/>
    <col min="2" max="2" width="24.5546875" style="22" customWidth="1"/>
    <col min="3" max="3" width="13.5546875" style="22" customWidth="1"/>
    <col min="4" max="5" width="20.88671875" style="22" customWidth="1"/>
    <col min="6" max="16384" width="6.33203125" style="22"/>
  </cols>
  <sheetData>
    <row r="1" spans="1:5" ht="24.6">
      <c r="A1" s="464" t="s">
        <v>269</v>
      </c>
      <c r="B1" s="464"/>
      <c r="C1" s="464"/>
      <c r="D1" s="464"/>
      <c r="E1" s="464"/>
    </row>
    <row r="3" spans="1:5" ht="24.6">
      <c r="A3" s="445" t="s">
        <v>62</v>
      </c>
      <c r="B3" s="482"/>
      <c r="C3" s="482"/>
      <c r="D3" s="482"/>
      <c r="E3" s="482"/>
    </row>
    <row r="4" spans="1:5" ht="18.75" customHeight="1">
      <c r="A4" s="466" t="s">
        <v>358</v>
      </c>
      <c r="B4" s="483"/>
      <c r="C4" s="483"/>
      <c r="D4" s="483"/>
      <c r="E4" s="483"/>
    </row>
    <row r="5" spans="1:5" ht="18.75" customHeight="1">
      <c r="A5" s="466" t="s">
        <v>369</v>
      </c>
      <c r="B5" s="466"/>
      <c r="C5" s="466"/>
      <c r="D5" s="466"/>
      <c r="E5" s="466"/>
    </row>
    <row r="6" spans="1:5" ht="15">
      <c r="A6" s="31"/>
      <c r="B6" s="59"/>
      <c r="C6" s="7"/>
      <c r="D6" s="60"/>
      <c r="E6" s="59"/>
    </row>
    <row r="7" spans="1:5" ht="21">
      <c r="A7" s="31"/>
      <c r="B7" s="59"/>
      <c r="C7" s="7"/>
      <c r="D7" s="60"/>
      <c r="E7" s="39" t="s">
        <v>56</v>
      </c>
    </row>
    <row r="8" spans="1:5" ht="15">
      <c r="A8" s="59"/>
      <c r="B8" s="59"/>
      <c r="C8" s="59"/>
      <c r="D8" s="59"/>
      <c r="E8" s="59"/>
    </row>
    <row r="9" spans="1:5" ht="21.6">
      <c r="A9" s="467" t="s">
        <v>130</v>
      </c>
      <c r="B9" s="468"/>
      <c r="C9" s="468"/>
      <c r="D9" s="468"/>
      <c r="E9" s="468"/>
    </row>
    <row r="10" spans="1:5" ht="21.6">
      <c r="A10" s="467" t="s">
        <v>375</v>
      </c>
      <c r="B10" s="468"/>
      <c r="C10" s="468"/>
      <c r="D10" s="468"/>
      <c r="E10" s="468"/>
    </row>
    <row r="11" spans="1:5" ht="15.6" thickBot="1">
      <c r="A11" s="17"/>
      <c r="B11" s="17"/>
      <c r="C11" s="17"/>
      <c r="D11" s="17"/>
      <c r="E11" s="17"/>
    </row>
    <row r="12" spans="1:5" ht="15.6">
      <c r="A12" s="159"/>
      <c r="B12" s="160" t="s">
        <v>131</v>
      </c>
      <c r="C12" s="161"/>
      <c r="D12" s="160" t="s">
        <v>41</v>
      </c>
      <c r="E12" s="162"/>
    </row>
    <row r="13" spans="1:5" ht="16.2" thickBot="1">
      <c r="A13" s="163" t="s">
        <v>42</v>
      </c>
      <c r="B13" s="164" t="s">
        <v>160</v>
      </c>
      <c r="C13" s="149" t="s">
        <v>43</v>
      </c>
      <c r="D13" s="164" t="s">
        <v>149</v>
      </c>
      <c r="E13" s="61"/>
    </row>
    <row r="14" spans="1:5" ht="15.6">
      <c r="A14" s="163"/>
      <c r="B14" s="163" t="s">
        <v>44</v>
      </c>
      <c r="C14" s="112" t="s">
        <v>45</v>
      </c>
      <c r="D14" s="165" t="s">
        <v>44</v>
      </c>
      <c r="E14" s="166" t="s">
        <v>44</v>
      </c>
    </row>
    <row r="15" spans="1:5" ht="16.2" thickBot="1">
      <c r="A15" s="167"/>
      <c r="B15" s="168" t="s">
        <v>148</v>
      </c>
      <c r="C15" s="62"/>
      <c r="D15" s="356">
        <v>44012</v>
      </c>
      <c r="E15" s="357">
        <v>43646</v>
      </c>
    </row>
    <row r="16" spans="1:5" ht="6.75" customHeight="1">
      <c r="A16" s="213"/>
      <c r="B16" s="127"/>
      <c r="C16" s="128"/>
      <c r="D16" s="141"/>
      <c r="E16" s="203"/>
    </row>
    <row r="17" spans="1:6" ht="15.6">
      <c r="A17" s="169" t="s">
        <v>46</v>
      </c>
      <c r="B17" s="170"/>
      <c r="C17" s="171"/>
      <c r="D17" s="141"/>
      <c r="E17" s="128"/>
      <c r="F17" s="23"/>
    </row>
    <row r="18" spans="1:6" ht="6.75" customHeight="1">
      <c r="A18" s="127"/>
      <c r="B18" s="127"/>
      <c r="C18" s="171"/>
      <c r="D18" s="141"/>
      <c r="E18" s="128"/>
      <c r="F18" s="23"/>
    </row>
    <row r="19" spans="1:6" ht="15.6">
      <c r="A19" s="126" t="s">
        <v>47</v>
      </c>
      <c r="B19" s="127"/>
      <c r="C19" s="171"/>
      <c r="D19" s="141"/>
      <c r="E19" s="128"/>
      <c r="F19" s="23"/>
    </row>
    <row r="20" spans="1:6" ht="15">
      <c r="A20" s="127" t="s">
        <v>48</v>
      </c>
      <c r="B20" s="170">
        <v>299914.90890899999</v>
      </c>
      <c r="C20" s="207">
        <v>6793.79</v>
      </c>
      <c r="D20" s="141">
        <f>+B20*C20</f>
        <v>2037558908.996875</v>
      </c>
      <c r="E20" s="128">
        <v>17805245158</v>
      </c>
      <c r="F20" s="23"/>
    </row>
    <row r="21" spans="1:6" ht="15">
      <c r="A21" s="127" t="s">
        <v>162</v>
      </c>
      <c r="B21" s="170">
        <v>0</v>
      </c>
      <c r="C21" s="207">
        <v>6793.79</v>
      </c>
      <c r="D21" s="141">
        <f>+B21*C21</f>
        <v>0</v>
      </c>
      <c r="E21" s="128">
        <v>0</v>
      </c>
    </row>
    <row r="22" spans="1:6" ht="15.6" thickBot="1">
      <c r="A22" s="127" t="s">
        <v>151</v>
      </c>
      <c r="B22" s="172">
        <v>1068427.3472727269</v>
      </c>
      <c r="C22" s="207">
        <v>6793.79</v>
      </c>
      <c r="D22" s="173">
        <f>+B22*C22</f>
        <v>7258671027.6279793</v>
      </c>
      <c r="E22" s="174">
        <v>9382705955</v>
      </c>
    </row>
    <row r="23" spans="1:6" ht="16.2" thickBot="1">
      <c r="A23" s="126" t="s">
        <v>49</v>
      </c>
      <c r="B23" s="209">
        <f>SUM(B20:B22)</f>
        <v>1368342.2561817269</v>
      </c>
      <c r="C23" s="207"/>
      <c r="D23" s="208">
        <f>SUM(D20:D22)</f>
        <v>9296229936.624855</v>
      </c>
      <c r="E23" s="208">
        <f>SUM(E20:E22)</f>
        <v>27187951113</v>
      </c>
      <c r="F23" s="23"/>
    </row>
    <row r="24" spans="1:6" ht="6.75" customHeight="1">
      <c r="A24" s="127"/>
      <c r="B24" s="170"/>
      <c r="C24" s="171"/>
      <c r="D24" s="128"/>
      <c r="E24" s="128"/>
      <c r="F24" s="23"/>
    </row>
    <row r="25" spans="1:6" ht="15.6">
      <c r="A25" s="126" t="s">
        <v>50</v>
      </c>
      <c r="B25" s="170"/>
      <c r="C25" s="171"/>
      <c r="D25" s="128"/>
      <c r="E25" s="128"/>
      <c r="F25" s="23"/>
    </row>
    <row r="26" spans="1:6" ht="6.75" customHeight="1">
      <c r="A26" s="127"/>
      <c r="B26" s="170"/>
      <c r="C26" s="171"/>
      <c r="D26" s="128"/>
      <c r="E26" s="128"/>
      <c r="F26" s="23"/>
    </row>
    <row r="27" spans="1:6" ht="15">
      <c r="A27" s="127" t="s">
        <v>163</v>
      </c>
      <c r="B27" s="170">
        <v>59396674.969999991</v>
      </c>
      <c r="C27" s="207">
        <v>6793.79</v>
      </c>
      <c r="D27" s="141">
        <f>+B27*C27</f>
        <v>403528536444.43622</v>
      </c>
      <c r="E27" s="128">
        <v>196812198062.22479</v>
      </c>
    </row>
    <row r="28" spans="1:6" ht="6.75" customHeight="1">
      <c r="A28" s="127"/>
      <c r="B28" s="170"/>
      <c r="C28" s="171"/>
      <c r="D28" s="128"/>
      <c r="E28" s="128"/>
    </row>
    <row r="29" spans="1:6" ht="6.75" customHeight="1" thickBot="1">
      <c r="A29" s="127"/>
      <c r="B29" s="172"/>
      <c r="C29" s="171"/>
      <c r="D29" s="174"/>
      <c r="E29" s="174"/>
      <c r="F29" s="23"/>
    </row>
    <row r="30" spans="1:6" ht="16.2" thickBot="1">
      <c r="A30" s="126" t="s">
        <v>49</v>
      </c>
      <c r="B30" s="209">
        <f>SUM(B27:B29)</f>
        <v>59396674.969999991</v>
      </c>
      <c r="C30" s="207"/>
      <c r="D30" s="210">
        <f>SUM(D27:D28)</f>
        <v>403528536444.43622</v>
      </c>
      <c r="E30" s="175">
        <f>SUM(E27:E29)</f>
        <v>196812198062.22479</v>
      </c>
    </row>
    <row r="31" spans="1:6" ht="15">
      <c r="A31" s="127"/>
      <c r="B31" s="170"/>
      <c r="C31" s="171"/>
      <c r="D31" s="141"/>
      <c r="E31" s="203"/>
    </row>
    <row r="32" spans="1:6" ht="16.2" thickBot="1">
      <c r="A32" s="126" t="s">
        <v>105</v>
      </c>
      <c r="B32" s="176">
        <f>+B23+B30</f>
        <v>60765017.226181716</v>
      </c>
      <c r="C32" s="207"/>
      <c r="D32" s="177">
        <f>+D30+D23</f>
        <v>412824766381.0611</v>
      </c>
      <c r="E32" s="204">
        <f>+E30+E23</f>
        <v>224000149175.22479</v>
      </c>
    </row>
    <row r="33" spans="1:5" ht="6.75" customHeight="1" thickTop="1">
      <c r="A33" s="127"/>
      <c r="B33" s="170"/>
      <c r="C33" s="171"/>
      <c r="D33" s="141"/>
      <c r="E33" s="205"/>
    </row>
    <row r="34" spans="1:5" ht="15.6">
      <c r="A34" s="169" t="s">
        <v>140</v>
      </c>
      <c r="B34" s="170"/>
      <c r="C34" s="171"/>
      <c r="D34" s="141"/>
      <c r="E34" s="128"/>
    </row>
    <row r="35" spans="1:5" ht="6.75" customHeight="1">
      <c r="A35" s="127"/>
      <c r="B35" s="170"/>
      <c r="C35" s="171"/>
      <c r="D35" s="141"/>
      <c r="E35" s="128"/>
    </row>
    <row r="36" spans="1:5" ht="15.6">
      <c r="A36" s="126" t="s">
        <v>51</v>
      </c>
      <c r="B36" s="170"/>
      <c r="C36" s="171"/>
      <c r="D36" s="141"/>
      <c r="E36" s="128"/>
    </row>
    <row r="37" spans="1:5" ht="6.75" customHeight="1">
      <c r="A37" s="127"/>
      <c r="B37" s="170"/>
      <c r="C37" s="171"/>
      <c r="D37" s="141"/>
      <c r="E37" s="128"/>
    </row>
    <row r="38" spans="1:5" s="427" customFormat="1" ht="15.6">
      <c r="A38" s="430" t="s">
        <v>153</v>
      </c>
      <c r="B38" s="374">
        <v>1487731.05</v>
      </c>
      <c r="C38" s="431">
        <v>6820.47</v>
      </c>
      <c r="D38" s="432">
        <f>+B38*C38</f>
        <v>10147024994.5935</v>
      </c>
      <c r="E38" s="433">
        <v>3126729250.1160002</v>
      </c>
    </row>
    <row r="39" spans="1:5" ht="15.6">
      <c r="A39" s="126"/>
      <c r="B39" s="170"/>
      <c r="C39" s="207"/>
      <c r="D39" s="141"/>
      <c r="E39" s="206"/>
    </row>
    <row r="40" spans="1:5" ht="15.6">
      <c r="A40" s="126" t="s">
        <v>284</v>
      </c>
      <c r="B40" s="374">
        <f>6148876.71+26014191.78</f>
        <v>32163068.490000002</v>
      </c>
      <c r="C40" s="207">
        <v>6820.47</v>
      </c>
      <c r="D40" s="141">
        <f>+B40*C40</f>
        <v>219367243743.99033</v>
      </c>
      <c r="E40" s="206">
        <v>0</v>
      </c>
    </row>
    <row r="41" spans="1:5" ht="15.6">
      <c r="A41" s="126"/>
      <c r="B41" s="170"/>
      <c r="C41" s="207"/>
      <c r="D41" s="141"/>
      <c r="E41" s="206"/>
    </row>
    <row r="42" spans="1:5" ht="15.6">
      <c r="A42" s="126" t="s">
        <v>258</v>
      </c>
      <c r="B42" s="170">
        <v>0</v>
      </c>
      <c r="C42" s="207">
        <v>0</v>
      </c>
      <c r="D42" s="141">
        <f>+B42*C42</f>
        <v>0</v>
      </c>
      <c r="E42" s="206">
        <v>0</v>
      </c>
    </row>
    <row r="43" spans="1:5" ht="15.6" thickBot="1">
      <c r="A43" s="127"/>
      <c r="B43" s="172"/>
      <c r="C43" s="171"/>
      <c r="D43" s="173"/>
      <c r="E43" s="174"/>
    </row>
    <row r="44" spans="1:5" ht="16.2" thickBot="1">
      <c r="A44" s="126" t="s">
        <v>49</v>
      </c>
      <c r="B44" s="211">
        <f>SUM(B38:B43)</f>
        <v>33650799.539999999</v>
      </c>
      <c r="C44" s="207"/>
      <c r="D44" s="212">
        <f>SUM(D38:D43)</f>
        <v>229514268738.58383</v>
      </c>
      <c r="E44" s="212">
        <f>SUM(E38:E43)</f>
        <v>3126729250.1160002</v>
      </c>
    </row>
    <row r="45" spans="1:5" ht="15">
      <c r="A45" s="127"/>
      <c r="B45" s="170"/>
      <c r="C45" s="171"/>
      <c r="D45" s="128"/>
      <c r="E45" s="128"/>
    </row>
    <row r="46" spans="1:5" ht="16.2" thickBot="1">
      <c r="A46" s="126" t="s">
        <v>3</v>
      </c>
      <c r="B46" s="178">
        <f>+B44</f>
        <v>33650799.539999999</v>
      </c>
      <c r="C46" s="207"/>
      <c r="D46" s="179">
        <f>+D44</f>
        <v>229514268738.58383</v>
      </c>
      <c r="E46" s="179">
        <f>+E44</f>
        <v>3126729250.1160002</v>
      </c>
    </row>
    <row r="47" spans="1:5" ht="16.2" thickTop="1" thickBot="1">
      <c r="A47" s="127"/>
      <c r="B47" s="170"/>
      <c r="C47" s="171"/>
      <c r="D47" s="128"/>
      <c r="E47" s="128"/>
    </row>
    <row r="48" spans="1:5" ht="16.2" thickBot="1">
      <c r="A48" s="180" t="s">
        <v>376</v>
      </c>
      <c r="B48" s="181">
        <f>+B32-B46</f>
        <v>27114217.686181717</v>
      </c>
      <c r="C48" s="182"/>
      <c r="D48" s="122">
        <f>+D32-D46</f>
        <v>183310497642.47726</v>
      </c>
      <c r="E48" s="122">
        <f>+E32-E46</f>
        <v>220873419925.1088</v>
      </c>
    </row>
    <row r="49" spans="1:6">
      <c r="A49" s="7"/>
      <c r="B49" s="7"/>
      <c r="C49" s="90"/>
      <c r="D49" s="7"/>
      <c r="E49" s="7"/>
    </row>
    <row r="50" spans="1:6">
      <c r="A50" s="7"/>
      <c r="B50" s="63"/>
      <c r="C50" s="7"/>
      <c r="D50" s="13"/>
      <c r="E50" s="7"/>
      <c r="F50" s="23"/>
    </row>
    <row r="51" spans="1:6" s="427" customFormat="1">
      <c r="A51" s="419" t="s">
        <v>356</v>
      </c>
      <c r="B51" s="422"/>
      <c r="C51" s="422"/>
      <c r="D51" s="422"/>
      <c r="E51" s="422"/>
      <c r="F51" s="429"/>
    </row>
    <row r="52" spans="1:6" ht="15.6">
      <c r="A52" s="7"/>
      <c r="B52" s="7"/>
      <c r="C52" s="7"/>
      <c r="D52" s="64"/>
      <c r="E52" s="64"/>
    </row>
    <row r="53" spans="1:6" ht="9" customHeight="1">
      <c r="A53" s="30"/>
      <c r="B53" s="30"/>
      <c r="C53" s="30"/>
      <c r="D53" s="15"/>
      <c r="E53" s="15"/>
    </row>
    <row r="54" spans="1:6">
      <c r="A54" s="44"/>
      <c r="B54" s="2"/>
      <c r="C54" s="7"/>
      <c r="F54" s="23"/>
    </row>
    <row r="55" spans="1:6">
      <c r="A55" s="44"/>
      <c r="B55" s="2"/>
      <c r="C55" s="7"/>
      <c r="F55" s="23"/>
    </row>
    <row r="56" spans="1:6">
      <c r="A56" s="44"/>
      <c r="B56" s="2"/>
      <c r="C56" s="7"/>
    </row>
    <row r="57" spans="1:6">
      <c r="A57" s="26"/>
      <c r="B57" s="26"/>
      <c r="C57" s="26"/>
    </row>
    <row r="58" spans="1:6">
      <c r="A58" s="26"/>
      <c r="B58" s="26"/>
      <c r="C58" s="26"/>
      <c r="F58" s="23"/>
    </row>
    <row r="59" spans="1:6" ht="18">
      <c r="A59" s="328" t="s">
        <v>261</v>
      </c>
      <c r="C59" s="355" t="s">
        <v>282</v>
      </c>
      <c r="E59" s="355"/>
      <c r="F59" s="23"/>
    </row>
    <row r="60" spans="1:6" ht="15.6">
      <c r="A60" s="332" t="s">
        <v>259</v>
      </c>
      <c r="C60" s="354" t="s">
        <v>262</v>
      </c>
      <c r="E60" s="352"/>
      <c r="F60" s="23"/>
    </row>
    <row r="61" spans="1:6" ht="15.6">
      <c r="A61" s="332" t="s">
        <v>260</v>
      </c>
      <c r="C61" s="331" t="s">
        <v>263</v>
      </c>
      <c r="E61" s="352"/>
    </row>
    <row r="62" spans="1:6">
      <c r="A62" s="12" t="s">
        <v>264</v>
      </c>
      <c r="C62" s="350" t="s">
        <v>265</v>
      </c>
      <c r="E62" s="353"/>
    </row>
    <row r="71" spans="6:6">
      <c r="F71" s="23"/>
    </row>
    <row r="72" spans="6:6">
      <c r="F72" s="23"/>
    </row>
    <row r="76" spans="6:6">
      <c r="F76" s="23"/>
    </row>
  </sheetData>
  <mergeCells count="6">
    <mergeCell ref="A3:E3"/>
    <mergeCell ref="A4:E4"/>
    <mergeCell ref="A9:E9"/>
    <mergeCell ref="A10:E10"/>
    <mergeCell ref="A1:E1"/>
    <mergeCell ref="A5:E5"/>
  </mergeCells>
  <phoneticPr fontId="0" type="noConversion"/>
  <pageMargins left="0.7" right="0.7" top="0.75" bottom="0.75" header="0.3" footer="0.3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0"/>
  <sheetViews>
    <sheetView topLeftCell="A7" zoomScale="75" zoomScaleNormal="75" workbookViewId="0">
      <selection activeCell="G24" sqref="G24"/>
    </sheetView>
  </sheetViews>
  <sheetFormatPr baseColWidth="10" defaultColWidth="11.44140625" defaultRowHeight="13.2"/>
  <cols>
    <col min="1" max="1" width="49.5546875" style="2" customWidth="1"/>
    <col min="2" max="2" width="18.77734375" style="2" customWidth="1"/>
    <col min="3" max="3" width="16" style="2" customWidth="1"/>
    <col min="4" max="4" width="15.6640625" style="2" customWidth="1"/>
    <col min="5" max="5" width="19.88671875" style="2" customWidth="1"/>
    <col min="6" max="6" width="18.77734375" style="2" customWidth="1"/>
    <col min="7" max="7" width="17.44140625" style="2" bestFit="1" customWidth="1"/>
    <col min="8" max="8" width="18.77734375" style="2" customWidth="1"/>
    <col min="9" max="9" width="18.88671875" style="2" customWidth="1"/>
    <col min="10" max="16384" width="11.44140625" style="2"/>
  </cols>
  <sheetData>
    <row r="1" spans="1:13" ht="24.6">
      <c r="A1" s="464" t="s">
        <v>269</v>
      </c>
      <c r="B1" s="464"/>
      <c r="C1" s="464"/>
      <c r="D1" s="464"/>
      <c r="E1" s="464"/>
      <c r="F1" s="464"/>
      <c r="G1" s="464"/>
      <c r="H1" s="464"/>
      <c r="I1" s="464"/>
    </row>
    <row r="3" spans="1:13" ht="24.6">
      <c r="A3" s="445" t="s">
        <v>62</v>
      </c>
      <c r="B3" s="445"/>
      <c r="C3" s="445"/>
      <c r="D3" s="445"/>
      <c r="E3" s="445"/>
      <c r="F3" s="445"/>
      <c r="G3" s="445"/>
      <c r="H3" s="445"/>
      <c r="I3" s="445"/>
      <c r="J3" s="26"/>
      <c r="K3" s="26"/>
      <c r="L3" s="26"/>
      <c r="M3" s="26"/>
    </row>
    <row r="4" spans="1:13" ht="18.75" customHeight="1">
      <c r="A4" s="466" t="s">
        <v>358</v>
      </c>
      <c r="B4" s="466"/>
      <c r="C4" s="466"/>
      <c r="D4" s="466"/>
      <c r="E4" s="466"/>
      <c r="F4" s="466"/>
      <c r="G4" s="466"/>
      <c r="H4" s="466"/>
      <c r="I4" s="466"/>
      <c r="J4" s="26"/>
      <c r="K4" s="26"/>
      <c r="L4" s="26"/>
      <c r="M4" s="26"/>
    </row>
    <row r="5" spans="1:13" ht="18.75" customHeight="1">
      <c r="A5" s="466" t="s">
        <v>369</v>
      </c>
      <c r="B5" s="466"/>
      <c r="C5" s="466"/>
      <c r="D5" s="466"/>
      <c r="E5" s="466"/>
      <c r="F5" s="466"/>
      <c r="G5" s="466"/>
      <c r="H5" s="466"/>
      <c r="I5" s="466"/>
      <c r="J5" s="26"/>
      <c r="K5" s="26"/>
      <c r="L5" s="26"/>
      <c r="M5" s="26"/>
    </row>
    <row r="6" spans="1:13" ht="18.75" customHeight="1">
      <c r="A6" s="343"/>
      <c r="B6" s="342"/>
      <c r="C6" s="342"/>
      <c r="D6" s="342"/>
      <c r="E6" s="26"/>
      <c r="F6" s="26"/>
      <c r="G6" s="26"/>
      <c r="H6" s="26"/>
      <c r="I6" s="26"/>
      <c r="J6" s="26"/>
      <c r="K6" s="26"/>
      <c r="L6" s="26"/>
      <c r="M6" s="26"/>
    </row>
    <row r="7" spans="1:13" ht="21">
      <c r="A7" s="65"/>
      <c r="B7" s="7"/>
      <c r="C7" s="7"/>
      <c r="D7" s="43"/>
      <c r="E7" s="26"/>
      <c r="F7" s="26"/>
      <c r="G7" s="26"/>
      <c r="H7" s="26"/>
      <c r="I7" s="39" t="s">
        <v>52</v>
      </c>
      <c r="J7" s="26"/>
      <c r="K7" s="26"/>
      <c r="L7" s="26"/>
      <c r="M7" s="26"/>
    </row>
    <row r="8" spans="1:13">
      <c r="A8" s="43"/>
      <c r="B8" s="43"/>
      <c r="C8" s="43"/>
      <c r="D8" s="7"/>
      <c r="E8" s="26"/>
      <c r="F8" s="26"/>
      <c r="G8" s="26"/>
      <c r="H8" s="26"/>
      <c r="I8" s="26"/>
      <c r="J8" s="26"/>
      <c r="K8" s="26"/>
      <c r="L8" s="26"/>
      <c r="M8" s="26"/>
    </row>
    <row r="9" spans="1:13" ht="21.6">
      <c r="A9" s="467" t="s">
        <v>145</v>
      </c>
      <c r="B9" s="467"/>
      <c r="C9" s="467"/>
      <c r="D9" s="467"/>
      <c r="E9" s="467"/>
      <c r="F9" s="467"/>
      <c r="G9" s="467"/>
      <c r="H9" s="467"/>
      <c r="I9" s="467"/>
      <c r="J9" s="26"/>
      <c r="K9" s="26"/>
      <c r="L9" s="26"/>
      <c r="M9" s="26"/>
    </row>
    <row r="10" spans="1:13" ht="15.6">
      <c r="A10" s="469" t="s">
        <v>159</v>
      </c>
      <c r="B10" s="469"/>
      <c r="C10" s="469"/>
      <c r="D10" s="469"/>
      <c r="E10" s="469"/>
      <c r="F10" s="469"/>
      <c r="G10" s="469"/>
      <c r="H10" s="469"/>
      <c r="I10" s="469"/>
      <c r="J10" s="26"/>
      <c r="K10" s="26"/>
      <c r="L10" s="26"/>
      <c r="M10" s="26"/>
    </row>
    <row r="11" spans="1:13" ht="15.6">
      <c r="A11" s="379"/>
      <c r="B11" s="379"/>
      <c r="C11" s="379"/>
      <c r="D11" s="379"/>
      <c r="E11" s="379"/>
      <c r="F11" s="379"/>
      <c r="G11" s="379"/>
      <c r="H11" s="379"/>
      <c r="I11" s="379"/>
      <c r="J11" s="26"/>
      <c r="K11" s="26"/>
      <c r="L11" s="26"/>
      <c r="M11" s="26"/>
    </row>
    <row r="12" spans="1:13">
      <c r="A12" s="30"/>
      <c r="B12" s="30"/>
      <c r="C12" s="30"/>
      <c r="D12" s="30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26.4">
      <c r="A13" s="386" t="s">
        <v>305</v>
      </c>
      <c r="B13" s="385" t="s">
        <v>306</v>
      </c>
      <c r="C13" s="385" t="s">
        <v>307</v>
      </c>
      <c r="D13" s="385" t="s">
        <v>308</v>
      </c>
      <c r="E13" s="385" t="s">
        <v>309</v>
      </c>
      <c r="F13" s="385" t="s">
        <v>310</v>
      </c>
      <c r="G13" s="385" t="s">
        <v>337</v>
      </c>
      <c r="H13" s="387" t="s">
        <v>326</v>
      </c>
      <c r="I13" s="387" t="s">
        <v>327</v>
      </c>
      <c r="J13" s="26"/>
      <c r="K13" s="26"/>
      <c r="L13" s="26"/>
      <c r="M13" s="26"/>
    </row>
    <row r="14" spans="1:13">
      <c r="A14" s="381" t="s">
        <v>311</v>
      </c>
      <c r="B14" s="388">
        <v>24307144726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  <c r="H14" s="389">
        <f>SUM(B14:G14)</f>
        <v>24307144726</v>
      </c>
      <c r="I14" s="389">
        <v>6510145956</v>
      </c>
      <c r="J14" s="26"/>
      <c r="K14" s="26"/>
      <c r="L14" s="26"/>
      <c r="M14" s="26"/>
    </row>
    <row r="15" spans="1:13">
      <c r="A15" s="381" t="s">
        <v>323</v>
      </c>
      <c r="B15" s="388">
        <v>0</v>
      </c>
      <c r="C15" s="388">
        <v>0</v>
      </c>
      <c r="D15" s="388">
        <v>0</v>
      </c>
      <c r="E15" s="388">
        <v>0</v>
      </c>
      <c r="F15" s="388">
        <v>0</v>
      </c>
      <c r="G15" s="388">
        <v>0</v>
      </c>
      <c r="H15" s="389">
        <v>0</v>
      </c>
      <c r="I15" s="389">
        <v>0</v>
      </c>
      <c r="J15" s="26"/>
      <c r="K15" s="26"/>
      <c r="L15" s="26"/>
      <c r="M15" s="26"/>
    </row>
    <row r="16" spans="1:13" ht="26.4">
      <c r="A16" s="381" t="s">
        <v>312</v>
      </c>
      <c r="B16" s="388">
        <v>0</v>
      </c>
      <c r="C16" s="390">
        <v>0</v>
      </c>
      <c r="D16" s="390">
        <v>0</v>
      </c>
      <c r="E16" s="396">
        <v>836288010</v>
      </c>
      <c r="F16" s="391">
        <v>0</v>
      </c>
      <c r="G16" s="392">
        <v>0</v>
      </c>
      <c r="H16" s="389">
        <f t="shared" ref="H16:H29" si="0">SUM(B16:G16)</f>
        <v>836288010</v>
      </c>
      <c r="I16" s="393">
        <v>1188688315</v>
      </c>
      <c r="J16" s="26"/>
      <c r="K16" s="26"/>
      <c r="L16" s="26"/>
      <c r="M16" s="26"/>
    </row>
    <row r="17" spans="1:13">
      <c r="A17" s="383" t="s">
        <v>313</v>
      </c>
      <c r="B17" s="388">
        <v>0</v>
      </c>
      <c r="C17" s="394">
        <v>0</v>
      </c>
      <c r="D17" s="394">
        <v>0</v>
      </c>
      <c r="E17" s="396">
        <v>614201384</v>
      </c>
      <c r="F17" s="391">
        <v>0</v>
      </c>
      <c r="G17" s="392">
        <v>0</v>
      </c>
      <c r="H17" s="389">
        <f t="shared" si="0"/>
        <v>614201384</v>
      </c>
      <c r="I17" s="393">
        <v>1396968074</v>
      </c>
      <c r="J17" s="26"/>
      <c r="K17" s="26"/>
      <c r="L17" s="26"/>
      <c r="M17" s="26"/>
    </row>
    <row r="18" spans="1:13">
      <c r="A18" s="383" t="s">
        <v>271</v>
      </c>
      <c r="B18" s="388">
        <v>0</v>
      </c>
      <c r="C18" s="394">
        <v>0</v>
      </c>
      <c r="D18" s="394">
        <v>0</v>
      </c>
      <c r="E18" s="396">
        <v>3664942200</v>
      </c>
      <c r="F18" s="391">
        <v>292110000</v>
      </c>
      <c r="G18" s="392">
        <v>0</v>
      </c>
      <c r="H18" s="389">
        <f t="shared" si="0"/>
        <v>3957052200</v>
      </c>
      <c r="I18" s="393">
        <v>1008001398</v>
      </c>
      <c r="J18" s="26"/>
      <c r="K18" s="26"/>
      <c r="L18" s="26"/>
      <c r="M18" s="26"/>
    </row>
    <row r="19" spans="1:13">
      <c r="A19" s="383" t="s">
        <v>320</v>
      </c>
      <c r="B19" s="388">
        <v>0</v>
      </c>
      <c r="C19" s="394">
        <v>0</v>
      </c>
      <c r="D19" s="394">
        <v>0</v>
      </c>
      <c r="E19" s="396">
        <v>594547223</v>
      </c>
      <c r="F19" s="391">
        <v>0</v>
      </c>
      <c r="G19" s="395">
        <v>0</v>
      </c>
      <c r="H19" s="389">
        <f t="shared" si="0"/>
        <v>594547223</v>
      </c>
      <c r="I19" s="393">
        <v>115274307</v>
      </c>
      <c r="J19" s="26"/>
      <c r="K19" s="26"/>
      <c r="L19" s="26"/>
      <c r="M19" s="26"/>
    </row>
    <row r="20" spans="1:13">
      <c r="A20" s="383" t="s">
        <v>314</v>
      </c>
      <c r="B20" s="388">
        <v>0</v>
      </c>
      <c r="C20" s="394">
        <v>0</v>
      </c>
      <c r="D20" s="394">
        <v>0</v>
      </c>
      <c r="E20" s="396">
        <v>0</v>
      </c>
      <c r="F20" s="391">
        <v>0</v>
      </c>
      <c r="G20" s="395">
        <v>0</v>
      </c>
      <c r="H20" s="389">
        <f t="shared" si="0"/>
        <v>0</v>
      </c>
      <c r="I20" s="393">
        <v>0</v>
      </c>
      <c r="J20" s="26"/>
      <c r="K20" s="26"/>
      <c r="L20" s="26"/>
      <c r="M20" s="26"/>
    </row>
    <row r="21" spans="1:13">
      <c r="A21" s="383" t="s">
        <v>315</v>
      </c>
      <c r="B21" s="388">
        <v>0</v>
      </c>
      <c r="C21" s="394">
        <v>0</v>
      </c>
      <c r="D21" s="394">
        <v>0</v>
      </c>
      <c r="E21" s="396">
        <v>0</v>
      </c>
      <c r="F21" s="391">
        <v>0</v>
      </c>
      <c r="G21" s="395">
        <v>0</v>
      </c>
      <c r="H21" s="389">
        <f t="shared" si="0"/>
        <v>0</v>
      </c>
      <c r="I21" s="393">
        <v>0</v>
      </c>
      <c r="J21" s="26"/>
      <c r="K21" s="26"/>
      <c r="L21" s="26"/>
      <c r="M21" s="26"/>
    </row>
    <row r="22" spans="1:13">
      <c r="A22" s="383" t="s">
        <v>316</v>
      </c>
      <c r="B22" s="388">
        <v>0</v>
      </c>
      <c r="C22" s="394">
        <v>0</v>
      </c>
      <c r="D22" s="394">
        <v>0</v>
      </c>
      <c r="E22" s="396">
        <v>143875942</v>
      </c>
      <c r="F22" s="391">
        <v>0</v>
      </c>
      <c r="G22" s="395">
        <v>0</v>
      </c>
      <c r="H22" s="389">
        <f t="shared" si="0"/>
        <v>143875942</v>
      </c>
      <c r="I22" s="393">
        <v>200000</v>
      </c>
      <c r="J22" s="26"/>
      <c r="K22" s="26"/>
      <c r="L22" s="26"/>
      <c r="M22" s="26"/>
    </row>
    <row r="23" spans="1:13">
      <c r="A23" s="383" t="s">
        <v>317</v>
      </c>
      <c r="B23" s="388">
        <v>0</v>
      </c>
      <c r="C23" s="394">
        <v>0</v>
      </c>
      <c r="D23" s="394">
        <v>0</v>
      </c>
      <c r="E23" s="396">
        <v>288068439</v>
      </c>
      <c r="F23" s="391">
        <v>0</v>
      </c>
      <c r="G23" s="395">
        <v>0</v>
      </c>
      <c r="H23" s="389">
        <f t="shared" si="0"/>
        <v>288068439</v>
      </c>
      <c r="I23" s="398">
        <v>173069902</v>
      </c>
      <c r="J23" s="26"/>
      <c r="K23" s="26"/>
      <c r="L23" s="26"/>
      <c r="M23" s="26"/>
    </row>
    <row r="24" spans="1:13">
      <c r="A24" s="383" t="s">
        <v>321</v>
      </c>
      <c r="B24" s="388">
        <v>0</v>
      </c>
      <c r="C24" s="394">
        <v>0</v>
      </c>
      <c r="D24" s="394">
        <v>0</v>
      </c>
      <c r="E24" s="396">
        <v>0</v>
      </c>
      <c r="F24" s="391">
        <v>0</v>
      </c>
      <c r="G24" s="396">
        <v>388130718</v>
      </c>
      <c r="H24" s="389">
        <f t="shared" si="0"/>
        <v>388130718</v>
      </c>
      <c r="I24" s="393">
        <v>104779320</v>
      </c>
      <c r="J24" s="26"/>
      <c r="K24" s="26"/>
      <c r="L24" s="26"/>
      <c r="M24" s="26"/>
    </row>
    <row r="25" spans="1:13">
      <c r="A25" s="383" t="s">
        <v>318</v>
      </c>
      <c r="B25" s="388">
        <v>0</v>
      </c>
      <c r="C25" s="394">
        <v>388966210</v>
      </c>
      <c r="D25" s="394">
        <v>0</v>
      </c>
      <c r="E25" s="396">
        <v>0</v>
      </c>
      <c r="F25" s="391">
        <v>0</v>
      </c>
      <c r="G25" s="395">
        <v>0</v>
      </c>
      <c r="H25" s="389">
        <f t="shared" si="0"/>
        <v>388966210</v>
      </c>
      <c r="I25" s="393">
        <v>7213800</v>
      </c>
      <c r="J25" s="26"/>
      <c r="K25" s="26"/>
      <c r="L25" s="26"/>
      <c r="M25" s="26"/>
    </row>
    <row r="26" spans="1:13">
      <c r="A26" s="383" t="s">
        <v>319</v>
      </c>
      <c r="B26" s="388">
        <v>0</v>
      </c>
      <c r="C26" s="394">
        <v>0</v>
      </c>
      <c r="D26" s="394">
        <v>232331418</v>
      </c>
      <c r="E26" s="396">
        <v>0</v>
      </c>
      <c r="F26" s="391">
        <v>0</v>
      </c>
      <c r="G26" s="395">
        <v>0</v>
      </c>
      <c r="H26" s="389">
        <f t="shared" si="0"/>
        <v>232331418</v>
      </c>
      <c r="I26" s="393">
        <v>1595112</v>
      </c>
      <c r="J26" s="26"/>
      <c r="K26" s="26"/>
      <c r="L26" s="26"/>
      <c r="M26" s="26"/>
    </row>
    <row r="27" spans="1:13">
      <c r="A27" s="383" t="s">
        <v>322</v>
      </c>
      <c r="B27" s="388">
        <v>0</v>
      </c>
      <c r="C27" s="394">
        <v>0</v>
      </c>
      <c r="D27" s="394">
        <v>0</v>
      </c>
      <c r="E27" s="396">
        <v>1126619810</v>
      </c>
      <c r="F27" s="391">
        <v>0</v>
      </c>
      <c r="G27" s="395">
        <v>0</v>
      </c>
      <c r="H27" s="389">
        <f t="shared" si="0"/>
        <v>1126619810</v>
      </c>
      <c r="I27" s="393">
        <v>568805335</v>
      </c>
      <c r="J27" s="26"/>
      <c r="K27" s="26"/>
      <c r="L27" s="26"/>
      <c r="M27" s="26"/>
    </row>
    <row r="28" spans="1:13">
      <c r="A28" s="383" t="s">
        <v>285</v>
      </c>
      <c r="B28" s="388">
        <v>0</v>
      </c>
      <c r="C28" s="397">
        <v>0</v>
      </c>
      <c r="D28" s="394">
        <v>0</v>
      </c>
      <c r="E28" s="396">
        <v>27309580179</v>
      </c>
      <c r="F28" s="391">
        <v>0</v>
      </c>
      <c r="G28" s="396">
        <v>0</v>
      </c>
      <c r="H28" s="389">
        <f t="shared" si="0"/>
        <v>27309580179</v>
      </c>
      <c r="I28" s="393">
        <v>346323441</v>
      </c>
      <c r="J28" s="26"/>
      <c r="K28" s="26"/>
      <c r="L28" s="26"/>
      <c r="M28" s="26"/>
    </row>
    <row r="29" spans="1:13">
      <c r="A29" s="383" t="s">
        <v>272</v>
      </c>
      <c r="B29" s="388">
        <v>0</v>
      </c>
      <c r="C29" s="394">
        <v>0</v>
      </c>
      <c r="D29" s="394">
        <v>0</v>
      </c>
      <c r="E29" s="396">
        <v>0</v>
      </c>
      <c r="F29" s="391">
        <v>282336031</v>
      </c>
      <c r="G29" s="395">
        <v>0</v>
      </c>
      <c r="H29" s="389">
        <f t="shared" si="0"/>
        <v>282336031</v>
      </c>
      <c r="I29" s="393">
        <v>20394091</v>
      </c>
      <c r="J29" s="26"/>
      <c r="K29" s="26"/>
      <c r="L29" s="26"/>
      <c r="M29" s="26"/>
    </row>
    <row r="30" spans="1:13">
      <c r="A30" s="384" t="s">
        <v>328</v>
      </c>
      <c r="B30" s="382">
        <f t="shared" ref="B30:I30" si="1">SUM(B14:B29)</f>
        <v>24307144726</v>
      </c>
      <c r="C30" s="382">
        <f t="shared" si="1"/>
        <v>388966210</v>
      </c>
      <c r="D30" s="382">
        <f t="shared" si="1"/>
        <v>232331418</v>
      </c>
      <c r="E30" s="382">
        <f t="shared" si="1"/>
        <v>34578123187</v>
      </c>
      <c r="F30" s="382">
        <f t="shared" si="1"/>
        <v>574446031</v>
      </c>
      <c r="G30" s="382">
        <f t="shared" si="1"/>
        <v>388130718</v>
      </c>
      <c r="H30" s="382">
        <f t="shared" si="1"/>
        <v>60469142290</v>
      </c>
      <c r="I30" s="382">
        <f t="shared" si="1"/>
        <v>11441459051</v>
      </c>
      <c r="J30" s="26"/>
      <c r="K30" s="26"/>
      <c r="L30" s="26"/>
      <c r="M30" s="26"/>
    </row>
    <row r="31" spans="1:13">
      <c r="A31" s="30"/>
      <c r="B31" s="30"/>
      <c r="C31" s="30"/>
      <c r="D31" s="30"/>
      <c r="E31" s="26"/>
      <c r="F31" s="26"/>
      <c r="G31" s="26"/>
      <c r="H31" s="26"/>
      <c r="I31" s="26"/>
      <c r="J31" s="26"/>
      <c r="K31" s="26"/>
      <c r="L31" s="26"/>
      <c r="M31" s="26"/>
    </row>
    <row r="32" spans="1:13">
      <c r="A32" s="30"/>
      <c r="B32" s="30"/>
      <c r="C32" s="30"/>
      <c r="D32" s="30"/>
      <c r="E32" s="26"/>
      <c r="F32" s="26"/>
      <c r="G32" s="26"/>
      <c r="H32" s="26"/>
      <c r="I32" s="26"/>
      <c r="J32" s="26"/>
      <c r="K32" s="26"/>
      <c r="L32" s="26"/>
      <c r="M32" s="26"/>
    </row>
    <row r="33" spans="1:13">
      <c r="A33" s="30"/>
      <c r="B33" s="30"/>
      <c r="C33" s="30"/>
      <c r="D33" s="30"/>
      <c r="E33" s="26"/>
      <c r="F33" s="26"/>
      <c r="G33" s="26"/>
      <c r="H33" s="26"/>
      <c r="I33" s="26"/>
      <c r="J33" s="26"/>
      <c r="K33" s="26"/>
      <c r="L33" s="26"/>
      <c r="M33" s="26"/>
    </row>
    <row r="34" spans="1:13">
      <c r="A34" s="30"/>
      <c r="B34" s="30"/>
      <c r="C34" s="30"/>
      <c r="D34" s="30"/>
      <c r="E34" s="26"/>
      <c r="F34" s="26"/>
      <c r="G34" s="26"/>
      <c r="H34" s="26"/>
      <c r="I34" s="26"/>
      <c r="J34" s="26"/>
      <c r="K34" s="26"/>
      <c r="L34" s="26"/>
      <c r="M34" s="26"/>
    </row>
    <row r="35" spans="1:13">
      <c r="A35" s="7"/>
      <c r="B35" s="7"/>
      <c r="C35" s="7"/>
      <c r="D35" s="7"/>
      <c r="E35" s="26"/>
      <c r="F35" s="26"/>
      <c r="G35" s="26"/>
      <c r="H35" s="26"/>
      <c r="I35" s="26"/>
      <c r="J35" s="26"/>
      <c r="K35" s="26"/>
      <c r="L35" s="26"/>
      <c r="M35" s="26"/>
    </row>
    <row r="36" spans="1:13" s="416" customFormat="1">
      <c r="A36" s="487" t="s">
        <v>356</v>
      </c>
      <c r="B36" s="487"/>
      <c r="C36" s="487"/>
      <c r="D36" s="487"/>
      <c r="E36" s="487"/>
      <c r="F36" s="487"/>
      <c r="G36" s="487"/>
      <c r="H36" s="487"/>
      <c r="I36" s="487"/>
      <c r="J36" s="434"/>
      <c r="K36" s="434"/>
      <c r="L36" s="434"/>
      <c r="M36" s="434"/>
    </row>
    <row r="37" spans="1:13" ht="15.6">
      <c r="A37" s="7"/>
      <c r="B37" s="7"/>
      <c r="C37" s="64"/>
      <c r="D37" s="28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">
      <c r="A38" s="30"/>
      <c r="B38" s="30"/>
      <c r="C38" s="15"/>
      <c r="D38" s="28"/>
      <c r="E38" s="26"/>
      <c r="F38" s="26"/>
      <c r="G38" s="26"/>
      <c r="H38" s="26"/>
      <c r="I38" s="26"/>
      <c r="J38" s="26"/>
      <c r="K38" s="26"/>
      <c r="L38" s="26"/>
      <c r="M38" s="26"/>
    </row>
    <row r="39" spans="1:13">
      <c r="A39" s="44"/>
      <c r="C39" s="22"/>
      <c r="D39" s="28"/>
      <c r="E39" s="32"/>
      <c r="F39" s="26"/>
      <c r="G39" s="26"/>
      <c r="H39" s="26"/>
      <c r="I39" s="26"/>
      <c r="J39" s="26"/>
      <c r="K39" s="26"/>
      <c r="L39" s="26"/>
      <c r="M39" s="26"/>
    </row>
    <row r="40" spans="1:13" ht="12" customHeight="1">
      <c r="A40" s="44"/>
      <c r="C40" s="22"/>
      <c r="D40" s="30"/>
      <c r="E40" s="26"/>
      <c r="F40" s="26"/>
      <c r="G40" s="26"/>
      <c r="H40" s="26"/>
      <c r="I40" s="26"/>
      <c r="J40" s="26"/>
      <c r="K40" s="26"/>
      <c r="L40" s="26"/>
      <c r="M40" s="26"/>
    </row>
    <row r="41" spans="1:13">
      <c r="A41" s="44"/>
      <c r="C41" s="22"/>
      <c r="D41" s="30"/>
      <c r="E41" s="26"/>
      <c r="F41" s="26"/>
      <c r="G41" s="26"/>
      <c r="H41" s="26"/>
      <c r="I41" s="26"/>
      <c r="J41" s="26"/>
      <c r="K41" s="26"/>
      <c r="L41" s="26"/>
      <c r="M41" s="26"/>
    </row>
    <row r="42" spans="1:13">
      <c r="A42" s="26"/>
      <c r="B42" s="26"/>
      <c r="C42" s="22"/>
      <c r="D42" s="30"/>
      <c r="E42" s="26"/>
      <c r="F42" s="26"/>
      <c r="G42" s="26"/>
      <c r="H42" s="26"/>
      <c r="I42" s="26"/>
      <c r="J42" s="26"/>
      <c r="K42" s="26"/>
      <c r="L42" s="26"/>
      <c r="M42" s="26"/>
    </row>
    <row r="43" spans="1:13">
      <c r="A43" s="26"/>
      <c r="B43" s="26"/>
      <c r="C43" s="22"/>
      <c r="D43" s="30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8">
      <c r="A44" s="358" t="s">
        <v>261</v>
      </c>
      <c r="B44" s="22"/>
      <c r="C44" s="355" t="s">
        <v>283</v>
      </c>
      <c r="D44" s="30"/>
      <c r="F44" s="355"/>
      <c r="G44" s="26"/>
      <c r="H44" s="26"/>
      <c r="I44" s="26"/>
      <c r="J44" s="26"/>
      <c r="K44" s="26"/>
      <c r="L44" s="26"/>
      <c r="M44" s="26"/>
    </row>
    <row r="45" spans="1:13" ht="15.6">
      <c r="A45" s="359" t="s">
        <v>259</v>
      </c>
      <c r="B45" s="22"/>
      <c r="C45" s="354" t="s">
        <v>262</v>
      </c>
      <c r="D45" s="22"/>
      <c r="F45" s="352"/>
      <c r="G45" s="26"/>
      <c r="H45" s="26"/>
      <c r="I45" s="26"/>
      <c r="J45" s="26"/>
      <c r="K45" s="26"/>
      <c r="L45" s="26"/>
      <c r="M45" s="26"/>
    </row>
    <row r="46" spans="1:13" ht="15.6">
      <c r="A46" s="359" t="s">
        <v>302</v>
      </c>
      <c r="B46" s="22"/>
      <c r="C46" s="331" t="s">
        <v>263</v>
      </c>
      <c r="D46" s="22"/>
      <c r="F46" s="352"/>
      <c r="G46" s="26"/>
      <c r="H46" s="26"/>
      <c r="I46" s="26"/>
      <c r="J46" s="26"/>
      <c r="K46" s="26"/>
      <c r="L46" s="26"/>
      <c r="M46" s="26"/>
    </row>
    <row r="47" spans="1:13" ht="15.6">
      <c r="A47" s="359" t="s">
        <v>303</v>
      </c>
      <c r="B47" s="22"/>
      <c r="C47" s="350" t="s">
        <v>265</v>
      </c>
      <c r="D47" s="22"/>
      <c r="F47" s="353"/>
      <c r="G47" s="26"/>
      <c r="H47" s="26"/>
      <c r="I47" s="26"/>
      <c r="J47" s="26"/>
      <c r="K47" s="26"/>
      <c r="L47" s="26"/>
      <c r="M47" s="26"/>
    </row>
    <row r="48" spans="1:1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</sheetData>
  <mergeCells count="7">
    <mergeCell ref="A36:I36"/>
    <mergeCell ref="A1:I1"/>
    <mergeCell ref="A3:I3"/>
    <mergeCell ref="A4:I4"/>
    <mergeCell ref="A5:I5"/>
    <mergeCell ref="A9:I9"/>
    <mergeCell ref="A10:I10"/>
  </mergeCells>
  <phoneticPr fontId="0" type="noConversion"/>
  <printOptions horizontalCentered="1"/>
  <pageMargins left="0.7" right="0.7" top="0.75" bottom="0.75" header="0.3" footer="0.3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69"/>
  <sheetViews>
    <sheetView zoomScale="75" zoomScaleNormal="75" workbookViewId="0">
      <selection activeCell="D28" sqref="D28"/>
    </sheetView>
  </sheetViews>
  <sheetFormatPr baseColWidth="10" defaultColWidth="11.44140625" defaultRowHeight="13.2"/>
  <cols>
    <col min="1" max="1" width="5.109375" style="2" customWidth="1"/>
    <col min="2" max="2" width="8.44140625" style="2" customWidth="1"/>
    <col min="3" max="3" width="45.33203125" style="2" bestFit="1" customWidth="1"/>
    <col min="4" max="4" width="19" style="2" customWidth="1"/>
    <col min="5" max="5" width="19.109375" style="2" customWidth="1"/>
    <col min="6" max="6" width="10.5546875" style="2" customWidth="1"/>
    <col min="7" max="7" width="11.44140625" style="2"/>
    <col min="8" max="8" width="7.33203125" style="2" customWidth="1"/>
    <col min="9" max="16384" width="11.44140625" style="2"/>
  </cols>
  <sheetData>
    <row r="1" spans="2:8" ht="24.6">
      <c r="B1" s="464" t="s">
        <v>269</v>
      </c>
      <c r="C1" s="464"/>
      <c r="D1" s="464"/>
      <c r="E1" s="464"/>
      <c r="F1" s="464"/>
      <c r="G1" s="348"/>
    </row>
    <row r="3" spans="2:8" ht="24.6">
      <c r="B3" s="445" t="s">
        <v>62</v>
      </c>
      <c r="C3" s="476"/>
      <c r="D3" s="476"/>
      <c r="E3" s="476"/>
      <c r="F3" s="476"/>
      <c r="G3" s="4"/>
      <c r="H3" s="5"/>
    </row>
    <row r="4" spans="2:8" ht="18.75" customHeight="1">
      <c r="B4" s="466" t="s">
        <v>358</v>
      </c>
      <c r="C4" s="441"/>
      <c r="D4" s="441"/>
      <c r="E4" s="441"/>
      <c r="F4" s="441"/>
      <c r="G4" s="59"/>
      <c r="H4" s="7"/>
    </row>
    <row r="5" spans="2:8" ht="18.75" customHeight="1">
      <c r="B5" s="466" t="s">
        <v>377</v>
      </c>
      <c r="C5" s="466"/>
      <c r="D5" s="466"/>
      <c r="E5" s="466"/>
      <c r="F5" s="466"/>
      <c r="G5" s="346"/>
      <c r="H5" s="346"/>
    </row>
    <row r="6" spans="2:8" ht="15.75" customHeight="1">
      <c r="B6" s="7"/>
      <c r="C6" s="59"/>
      <c r="D6" s="46"/>
      <c r="E6" s="46"/>
      <c r="F6" s="7"/>
    </row>
    <row r="7" spans="2:8" ht="21">
      <c r="B7" s="7"/>
      <c r="C7" s="66"/>
      <c r="D7" s="67"/>
      <c r="E7" s="7"/>
      <c r="F7" s="56" t="s">
        <v>146</v>
      </c>
    </row>
    <row r="8" spans="2:8">
      <c r="B8" s="7"/>
      <c r="C8" s="66"/>
      <c r="D8" s="68"/>
      <c r="E8" s="16"/>
      <c r="F8" s="7"/>
    </row>
    <row r="9" spans="2:8">
      <c r="B9" s="7"/>
      <c r="C9" s="16"/>
      <c r="D9" s="16"/>
      <c r="E9" s="16"/>
      <c r="F9" s="7"/>
    </row>
    <row r="10" spans="2:8" ht="21.6">
      <c r="B10" s="7"/>
      <c r="C10" s="467" t="s">
        <v>121</v>
      </c>
      <c r="D10" s="468"/>
      <c r="E10" s="468"/>
      <c r="F10" s="7"/>
    </row>
    <row r="11" spans="2:8" ht="15.6">
      <c r="B11" s="7"/>
      <c r="C11" s="469" t="s">
        <v>159</v>
      </c>
      <c r="D11" s="484"/>
      <c r="E11" s="484"/>
      <c r="F11" s="7"/>
    </row>
    <row r="12" spans="2:8">
      <c r="B12" s="7"/>
      <c r="C12" s="69"/>
      <c r="D12" s="16"/>
      <c r="E12" s="16"/>
      <c r="F12" s="7"/>
    </row>
    <row r="13" spans="2:8" ht="13.8" thickBot="1">
      <c r="B13" s="7"/>
      <c r="C13" s="7"/>
      <c r="D13" s="7"/>
      <c r="E13" s="7"/>
      <c r="F13" s="7"/>
    </row>
    <row r="14" spans="2:8" ht="15.6">
      <c r="B14" s="7"/>
      <c r="C14" s="183"/>
      <c r="D14" s="161"/>
      <c r="E14" s="184" t="s">
        <v>2</v>
      </c>
      <c r="F14" s="7"/>
      <c r="G14" s="22"/>
    </row>
    <row r="15" spans="2:8" ht="16.2" thickBot="1">
      <c r="B15" s="7"/>
      <c r="C15" s="185"/>
      <c r="D15" s="186" t="s">
        <v>132</v>
      </c>
      <c r="E15" s="187"/>
      <c r="F15" s="7"/>
      <c r="G15" s="22"/>
    </row>
    <row r="16" spans="2:8" ht="15.6">
      <c r="B16" s="7"/>
      <c r="C16" s="112" t="s">
        <v>133</v>
      </c>
      <c r="D16" s="110"/>
      <c r="E16" s="110"/>
      <c r="F16" s="13"/>
      <c r="G16" s="22"/>
    </row>
    <row r="17" spans="2:7" ht="16.2" thickBot="1">
      <c r="B17" s="7"/>
      <c r="C17" s="188"/>
      <c r="D17" s="151">
        <v>44012</v>
      </c>
      <c r="E17" s="151">
        <v>43646</v>
      </c>
      <c r="F17" s="13"/>
      <c r="G17" s="22"/>
    </row>
    <row r="18" spans="2:7" ht="15">
      <c r="B18" s="7"/>
      <c r="C18" s="120"/>
      <c r="D18" s="115"/>
      <c r="E18" s="189"/>
      <c r="F18" s="13"/>
      <c r="G18" s="22"/>
    </row>
    <row r="19" spans="2:7" ht="15">
      <c r="B19" s="7"/>
      <c r="C19" s="120"/>
      <c r="D19" s="113"/>
      <c r="E19" s="189"/>
      <c r="F19" s="13"/>
      <c r="G19" s="22"/>
    </row>
    <row r="20" spans="2:7" ht="15">
      <c r="B20" s="7"/>
      <c r="C20" s="120" t="s">
        <v>32</v>
      </c>
      <c r="D20" s="190">
        <v>0</v>
      </c>
      <c r="E20" s="124">
        <v>0</v>
      </c>
      <c r="F20" s="7"/>
      <c r="G20" s="22"/>
    </row>
    <row r="21" spans="2:7" ht="5.25" customHeight="1">
      <c r="B21" s="7"/>
      <c r="C21" s="120"/>
      <c r="D21" s="113"/>
      <c r="E21" s="124"/>
      <c r="F21" s="7"/>
      <c r="G21" s="22"/>
    </row>
    <row r="22" spans="2:7" ht="15">
      <c r="B22" s="7"/>
      <c r="C22" s="120" t="s">
        <v>288</v>
      </c>
      <c r="D22" s="114">
        <v>29556959</v>
      </c>
      <c r="E22" s="114">
        <v>0</v>
      </c>
      <c r="F22" s="13"/>
      <c r="G22" s="22"/>
    </row>
    <row r="23" spans="2:7" ht="4.5" customHeight="1">
      <c r="B23" s="7"/>
      <c r="C23" s="120"/>
      <c r="D23" s="191"/>
      <c r="E23" s="191"/>
      <c r="F23" s="13"/>
      <c r="G23" s="22"/>
    </row>
    <row r="24" spans="2:7" ht="15">
      <c r="B24" s="7"/>
      <c r="C24" s="411" t="s">
        <v>76</v>
      </c>
      <c r="D24" s="412">
        <v>170</v>
      </c>
      <c r="E24" s="412">
        <v>37</v>
      </c>
      <c r="F24" s="13"/>
      <c r="G24" s="22"/>
    </row>
    <row r="25" spans="2:7" ht="6" customHeight="1">
      <c r="B25" s="7"/>
      <c r="C25" s="120"/>
      <c r="D25" s="113"/>
      <c r="E25" s="113"/>
      <c r="F25" s="13"/>
      <c r="G25" s="22"/>
    </row>
    <row r="26" spans="2:7" ht="15">
      <c r="B26" s="7"/>
      <c r="C26" s="411" t="s">
        <v>289</v>
      </c>
      <c r="D26" s="413">
        <v>41220395</v>
      </c>
      <c r="E26" s="413">
        <v>8207102</v>
      </c>
      <c r="F26" s="7"/>
      <c r="G26" s="22"/>
    </row>
    <row r="27" spans="2:7" ht="5.25" customHeight="1">
      <c r="B27" s="7"/>
      <c r="C27" s="120"/>
      <c r="D27" s="113"/>
      <c r="E27" s="124"/>
      <c r="F27" s="7"/>
      <c r="G27" s="22"/>
    </row>
    <row r="28" spans="2:7" ht="15">
      <c r="B28" s="7"/>
      <c r="C28" s="120" t="s">
        <v>84</v>
      </c>
      <c r="D28" s="113">
        <v>3</v>
      </c>
      <c r="E28" s="124">
        <v>1</v>
      </c>
      <c r="F28" s="13"/>
      <c r="G28" s="22"/>
    </row>
    <row r="29" spans="2:7" ht="4.5" customHeight="1">
      <c r="B29" s="7"/>
      <c r="C29" s="120"/>
      <c r="D29" s="113"/>
      <c r="E29" s="189"/>
      <c r="F29" s="7"/>
      <c r="G29" s="22"/>
    </row>
    <row r="30" spans="2:7" ht="15.6" thickBot="1">
      <c r="B30" s="7"/>
      <c r="C30" s="121"/>
      <c r="D30" s="117"/>
      <c r="E30" s="192"/>
      <c r="F30" s="7"/>
      <c r="G30" s="22"/>
    </row>
    <row r="31" spans="2:7">
      <c r="B31" s="7"/>
      <c r="C31" s="7"/>
      <c r="D31" s="7"/>
      <c r="E31" s="7"/>
      <c r="F31" s="7"/>
      <c r="G31" s="22"/>
    </row>
    <row r="32" spans="2:7">
      <c r="B32" s="7"/>
      <c r="C32" s="7"/>
      <c r="D32" s="7"/>
      <c r="E32" s="7"/>
      <c r="F32" s="7"/>
      <c r="G32" s="22"/>
    </row>
    <row r="33" spans="2:8" s="416" customFormat="1">
      <c r="B33" s="419" t="s">
        <v>356</v>
      </c>
      <c r="C33" s="422"/>
      <c r="D33" s="422"/>
      <c r="E33" s="422"/>
      <c r="F33" s="422"/>
      <c r="G33" s="427"/>
    </row>
    <row r="34" spans="2:8" ht="15.6">
      <c r="B34" s="7"/>
      <c r="C34" s="7"/>
      <c r="D34" s="7"/>
      <c r="E34" s="64"/>
      <c r="F34" s="64"/>
    </row>
    <row r="35" spans="2:8" ht="15">
      <c r="B35" s="30"/>
      <c r="C35" s="30"/>
      <c r="D35" s="30"/>
      <c r="E35" s="15"/>
      <c r="F35" s="15"/>
      <c r="G35" s="25"/>
      <c r="H35" s="41"/>
    </row>
    <row r="36" spans="2:8" ht="13.5" customHeight="1">
      <c r="B36" s="44"/>
      <c r="D36" s="7"/>
      <c r="E36" s="22"/>
      <c r="F36" s="22"/>
    </row>
    <row r="37" spans="2:8">
      <c r="B37" s="44"/>
      <c r="D37" s="7"/>
      <c r="E37" s="22"/>
      <c r="F37" s="22"/>
    </row>
    <row r="38" spans="2:8">
      <c r="B38" s="26"/>
      <c r="C38" s="26"/>
      <c r="D38" s="26"/>
      <c r="E38" s="22"/>
      <c r="F38" s="22"/>
    </row>
    <row r="39" spans="2:8" ht="18">
      <c r="B39" s="360" t="s">
        <v>261</v>
      </c>
      <c r="C39" s="22"/>
      <c r="D39" s="355" t="s">
        <v>282</v>
      </c>
      <c r="E39" s="22"/>
      <c r="F39" s="355"/>
    </row>
    <row r="40" spans="2:8" ht="15.6">
      <c r="B40" s="361" t="s">
        <v>259</v>
      </c>
      <c r="C40" s="22"/>
      <c r="D40" s="354" t="s">
        <v>262</v>
      </c>
      <c r="E40" s="22"/>
      <c r="F40" s="352"/>
    </row>
    <row r="41" spans="2:8" ht="15.6">
      <c r="B41" s="361" t="s">
        <v>286</v>
      </c>
      <c r="C41" s="22"/>
      <c r="D41" s="331" t="s">
        <v>263</v>
      </c>
      <c r="E41" s="22"/>
      <c r="F41" s="352"/>
    </row>
    <row r="42" spans="2:8">
      <c r="B42" s="362" t="s">
        <v>287</v>
      </c>
      <c r="C42" s="22"/>
      <c r="D42" s="350" t="s">
        <v>265</v>
      </c>
      <c r="E42" s="22"/>
      <c r="F42" s="353"/>
    </row>
    <row r="43" spans="2:8">
      <c r="B43" s="7"/>
      <c r="C43" s="7"/>
      <c r="D43" s="7"/>
      <c r="E43" s="7"/>
      <c r="F43" s="13"/>
    </row>
    <row r="44" spans="2:8">
      <c r="B44" s="7"/>
      <c r="C44" s="7"/>
      <c r="D44" s="7"/>
      <c r="E44" s="7"/>
      <c r="F44" s="13"/>
    </row>
    <row r="45" spans="2:8">
      <c r="B45" s="7"/>
      <c r="C45" s="7"/>
      <c r="D45" s="7"/>
      <c r="E45" s="7"/>
      <c r="F45" s="7"/>
    </row>
    <row r="47" spans="2:8">
      <c r="F47" s="27"/>
    </row>
    <row r="48" spans="2:8">
      <c r="F48" s="27"/>
    </row>
    <row r="51" spans="6:6">
      <c r="F51" s="27"/>
    </row>
    <row r="52" spans="6:6">
      <c r="F52" s="27"/>
    </row>
    <row r="53" spans="6:6">
      <c r="F53" s="27"/>
    </row>
    <row r="64" spans="6:6">
      <c r="F64" s="27"/>
    </row>
    <row r="65" spans="6:6">
      <c r="F65" s="27"/>
    </row>
    <row r="69" spans="6:6">
      <c r="F69" s="27"/>
    </row>
  </sheetData>
  <mergeCells count="6">
    <mergeCell ref="B1:F1"/>
    <mergeCell ref="B3:F3"/>
    <mergeCell ref="B4:F4"/>
    <mergeCell ref="C10:E10"/>
    <mergeCell ref="C11:E11"/>
    <mergeCell ref="B5:F5"/>
  </mergeCells>
  <phoneticPr fontId="0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I71"/>
  <sheetViews>
    <sheetView zoomScale="75" zoomScaleNormal="75" workbookViewId="0">
      <selection activeCell="D23" sqref="D23"/>
    </sheetView>
  </sheetViews>
  <sheetFormatPr baseColWidth="10" defaultColWidth="11.44140625" defaultRowHeight="13.2"/>
  <cols>
    <col min="1" max="1" width="7.33203125" style="2" customWidth="1"/>
    <col min="2" max="2" width="11.33203125" style="2" customWidth="1"/>
    <col min="3" max="3" width="30.6640625" style="2" customWidth="1"/>
    <col min="4" max="4" width="22.88671875" style="2" bestFit="1" customWidth="1"/>
    <col min="5" max="5" width="18.6640625" style="2" bestFit="1" customWidth="1"/>
    <col min="6" max="7" width="11.44140625" style="2"/>
    <col min="8" max="8" width="5.5546875" style="2" customWidth="1"/>
    <col min="9" max="16384" width="11.44140625" style="2"/>
  </cols>
  <sheetData>
    <row r="1" spans="2:9" ht="24.6">
      <c r="B1" s="464" t="s">
        <v>269</v>
      </c>
      <c r="C1" s="464"/>
      <c r="D1" s="464"/>
      <c r="E1" s="464"/>
      <c r="F1" s="464"/>
    </row>
    <row r="3" spans="2:9" ht="26.25" customHeight="1">
      <c r="B3" s="445" t="s">
        <v>62</v>
      </c>
      <c r="C3" s="476"/>
      <c r="D3" s="476"/>
      <c r="E3" s="476"/>
      <c r="F3" s="476"/>
      <c r="G3" s="4"/>
    </row>
    <row r="4" spans="2:9" ht="18.75" customHeight="1">
      <c r="B4" s="466" t="s">
        <v>358</v>
      </c>
      <c r="C4" s="483"/>
      <c r="D4" s="483"/>
      <c r="E4" s="483"/>
      <c r="F4" s="483"/>
      <c r="G4" s="59"/>
    </row>
    <row r="5" spans="2:9" ht="18.75" customHeight="1">
      <c r="B5" s="466" t="s">
        <v>369</v>
      </c>
      <c r="C5" s="466"/>
      <c r="D5" s="466"/>
      <c r="E5" s="466"/>
      <c r="F5" s="466"/>
      <c r="G5" s="59"/>
    </row>
    <row r="6" spans="2:9" ht="16.5" customHeight="1">
      <c r="B6" s="7"/>
      <c r="C6" s="16"/>
      <c r="D6" s="16"/>
      <c r="E6" s="16"/>
      <c r="F6" s="7"/>
    </row>
    <row r="7" spans="2:9" ht="21">
      <c r="B7" s="7"/>
      <c r="C7" s="66"/>
      <c r="D7" s="68"/>
      <c r="E7" s="56"/>
      <c r="F7" s="56" t="s">
        <v>61</v>
      </c>
    </row>
    <row r="8" spans="2:9">
      <c r="B8" s="7"/>
      <c r="C8" s="16"/>
      <c r="D8" s="16"/>
      <c r="E8" s="16"/>
      <c r="F8" s="7"/>
    </row>
    <row r="9" spans="2:9" ht="21.6">
      <c r="B9" s="7"/>
      <c r="C9" s="467" t="s">
        <v>109</v>
      </c>
      <c r="D9" s="468"/>
      <c r="E9" s="468"/>
      <c r="F9" s="7"/>
    </row>
    <row r="10" spans="2:9" ht="12.75" customHeight="1" thickBot="1">
      <c r="B10" s="7"/>
      <c r="C10" s="7"/>
      <c r="D10" s="7"/>
      <c r="E10" s="7"/>
      <c r="F10" s="7"/>
    </row>
    <row r="11" spans="2:9">
      <c r="B11" s="7"/>
      <c r="C11" s="70"/>
      <c r="D11" s="71"/>
      <c r="E11" s="72"/>
      <c r="F11" s="7"/>
    </row>
    <row r="12" spans="2:9" ht="16.2" thickBot="1">
      <c r="B12" s="7"/>
      <c r="C12" s="113"/>
      <c r="D12" s="186" t="s">
        <v>132</v>
      </c>
      <c r="E12" s="193"/>
      <c r="F12" s="7"/>
    </row>
    <row r="13" spans="2:9" ht="15">
      <c r="B13" s="7"/>
      <c r="C13" s="194" t="s">
        <v>133</v>
      </c>
      <c r="D13" s="195"/>
      <c r="E13" s="195"/>
      <c r="F13" s="7"/>
    </row>
    <row r="14" spans="2:9" ht="16.2" thickBot="1">
      <c r="B14" s="7"/>
      <c r="C14" s="117"/>
      <c r="D14" s="151">
        <v>44012</v>
      </c>
      <c r="E14" s="151">
        <v>43646</v>
      </c>
      <c r="F14" s="7"/>
    </row>
    <row r="15" spans="2:9" ht="15">
      <c r="B15" s="7"/>
      <c r="C15" s="120"/>
      <c r="D15" s="115"/>
      <c r="E15" s="189"/>
      <c r="F15" s="7"/>
    </row>
    <row r="16" spans="2:9" ht="15">
      <c r="B16" s="7"/>
      <c r="C16" s="120"/>
      <c r="D16" s="196"/>
      <c r="E16" s="197"/>
      <c r="F16" s="13"/>
      <c r="I16" s="73"/>
    </row>
    <row r="17" spans="2:9" ht="15">
      <c r="B17" s="7"/>
      <c r="C17" s="120" t="s">
        <v>134</v>
      </c>
      <c r="D17" s="191">
        <f>+BG!C32/BG!C71</f>
        <v>0.40482959728389389</v>
      </c>
      <c r="E17" s="191">
        <f>+BG!F32/BG!F71</f>
        <v>7.0230133083792161</v>
      </c>
      <c r="F17" s="13"/>
      <c r="I17" s="73"/>
    </row>
    <row r="18" spans="2:9" ht="15">
      <c r="B18" s="7"/>
      <c r="C18" s="120"/>
      <c r="D18" s="191"/>
      <c r="E18" s="191"/>
      <c r="F18" s="13"/>
      <c r="I18" s="73"/>
    </row>
    <row r="19" spans="2:9" ht="15">
      <c r="B19" s="7"/>
      <c r="C19" s="120"/>
      <c r="D19" s="191"/>
      <c r="E19" s="191"/>
      <c r="F19" s="13"/>
      <c r="I19" s="74"/>
    </row>
    <row r="20" spans="2:9" ht="15">
      <c r="B20" s="7"/>
      <c r="C20" s="120" t="s">
        <v>135</v>
      </c>
      <c r="D20" s="198">
        <f>+BG!C81/BG!C97</f>
        <v>1.015227062503872</v>
      </c>
      <c r="E20" s="198">
        <f>+BG!F81/BG!F97</f>
        <v>2.0326572372087761E-2</v>
      </c>
      <c r="F20" s="7"/>
      <c r="I20" s="73"/>
    </row>
    <row r="21" spans="2:9" ht="15">
      <c r="B21" s="7"/>
      <c r="C21" s="120"/>
      <c r="D21" s="191"/>
      <c r="E21" s="191"/>
      <c r="F21" s="7"/>
      <c r="I21" s="73"/>
    </row>
    <row r="22" spans="2:9" ht="15">
      <c r="B22" s="7"/>
      <c r="C22" s="120"/>
      <c r="D22" s="191"/>
      <c r="E22" s="191"/>
      <c r="F22" s="13"/>
      <c r="I22" s="73"/>
    </row>
    <row r="23" spans="2:9" ht="15">
      <c r="B23" s="7"/>
      <c r="C23" s="120" t="s">
        <v>136</v>
      </c>
      <c r="D23" s="380">
        <f>+EERR!D43/(BG!C97-BG!B96)</f>
        <v>1.1304718592405529E-3</v>
      </c>
      <c r="E23" s="380">
        <f>+EERR!G43/(BG!F97-BG!E96)</f>
        <v>3.737219147153479E-3</v>
      </c>
      <c r="F23" s="13"/>
      <c r="I23" s="53"/>
    </row>
    <row r="24" spans="2:9" ht="15">
      <c r="B24" s="7"/>
      <c r="C24" s="120"/>
      <c r="D24" s="113"/>
      <c r="E24" s="113"/>
      <c r="F24" s="13"/>
    </row>
    <row r="25" spans="2:9" ht="15.6" thickBot="1">
      <c r="B25" s="7"/>
      <c r="C25" s="121"/>
      <c r="D25" s="117"/>
      <c r="E25" s="192"/>
      <c r="F25" s="13"/>
    </row>
    <row r="26" spans="2:9" ht="15">
      <c r="B26" s="7"/>
      <c r="C26" s="17"/>
      <c r="D26" s="17"/>
      <c r="E26" s="17"/>
      <c r="F26" s="7"/>
    </row>
    <row r="27" spans="2:9">
      <c r="B27" s="7"/>
      <c r="C27" s="7"/>
      <c r="D27" s="7"/>
      <c r="E27" s="7"/>
      <c r="F27" s="7"/>
    </row>
    <row r="28" spans="2:9" ht="15">
      <c r="B28" s="7"/>
      <c r="C28" s="17" t="s">
        <v>67</v>
      </c>
      <c r="D28" s="17" t="s">
        <v>68</v>
      </c>
      <c r="E28" s="7"/>
      <c r="F28" s="13"/>
    </row>
    <row r="29" spans="2:9" ht="15">
      <c r="B29" s="7"/>
      <c r="C29" s="17" t="s">
        <v>137</v>
      </c>
      <c r="D29" s="17" t="s">
        <v>138</v>
      </c>
      <c r="E29" s="7"/>
      <c r="F29" s="7"/>
    </row>
    <row r="30" spans="2:9">
      <c r="B30" s="7"/>
      <c r="C30" s="7"/>
      <c r="D30" s="7"/>
      <c r="E30" s="7"/>
      <c r="F30" s="7"/>
    </row>
    <row r="31" spans="2:9" ht="15">
      <c r="B31" s="7"/>
      <c r="C31" s="17" t="s">
        <v>69</v>
      </c>
      <c r="D31" s="7"/>
      <c r="E31" s="7"/>
      <c r="F31" s="7"/>
    </row>
    <row r="32" spans="2:9" ht="15">
      <c r="B32" s="7"/>
      <c r="C32" s="17" t="s">
        <v>147</v>
      </c>
      <c r="D32" s="7"/>
      <c r="E32" s="7"/>
      <c r="F32" s="7"/>
    </row>
    <row r="33" spans="2:8">
      <c r="B33" s="7"/>
      <c r="C33" s="7"/>
      <c r="D33" s="7"/>
      <c r="E33" s="7"/>
      <c r="F33" s="7"/>
    </row>
    <row r="34" spans="2:8">
      <c r="B34" s="7"/>
      <c r="C34" s="7"/>
      <c r="D34" s="7"/>
      <c r="E34" s="7"/>
      <c r="F34" s="7"/>
    </row>
    <row r="35" spans="2:8" s="416" customFormat="1">
      <c r="B35" s="419" t="s">
        <v>357</v>
      </c>
      <c r="C35" s="422"/>
      <c r="D35" s="422"/>
      <c r="E35" s="422"/>
      <c r="F35" s="422"/>
      <c r="G35" s="427"/>
      <c r="H35" s="435"/>
    </row>
    <row r="36" spans="2:8" ht="15.6">
      <c r="B36" s="7"/>
      <c r="C36" s="7"/>
      <c r="D36" s="7"/>
      <c r="E36" s="64"/>
      <c r="F36" s="64"/>
    </row>
    <row r="37" spans="2:8" ht="15">
      <c r="B37" s="30"/>
      <c r="C37" s="30"/>
      <c r="D37" s="30"/>
      <c r="E37" s="15"/>
      <c r="F37" s="15"/>
      <c r="G37" s="25"/>
    </row>
    <row r="38" spans="2:8">
      <c r="B38" s="44"/>
      <c r="D38" s="7"/>
      <c r="E38" s="22"/>
      <c r="F38" s="22"/>
    </row>
    <row r="39" spans="2:8">
      <c r="B39" s="44"/>
      <c r="D39" s="7"/>
      <c r="E39" s="22"/>
      <c r="F39" s="22"/>
    </row>
    <row r="40" spans="2:8">
      <c r="B40" s="44"/>
      <c r="D40" s="7"/>
      <c r="E40" s="22"/>
      <c r="F40" s="22"/>
    </row>
    <row r="41" spans="2:8">
      <c r="B41" s="26"/>
      <c r="C41" s="26"/>
      <c r="D41" s="26"/>
      <c r="E41" s="22"/>
      <c r="F41" s="22"/>
    </row>
    <row r="42" spans="2:8">
      <c r="B42" s="26"/>
      <c r="C42" s="26"/>
      <c r="D42" s="26"/>
      <c r="E42" s="22"/>
      <c r="F42" s="22"/>
    </row>
    <row r="43" spans="2:8" ht="18">
      <c r="B43" s="360" t="s">
        <v>261</v>
      </c>
      <c r="C43" s="22"/>
      <c r="D43" s="355" t="s">
        <v>282</v>
      </c>
      <c r="E43" s="355"/>
      <c r="F43" s="355"/>
    </row>
    <row r="44" spans="2:8" ht="15.6">
      <c r="B44" s="361" t="s">
        <v>259</v>
      </c>
      <c r="C44" s="22"/>
      <c r="D44" s="354" t="s">
        <v>262</v>
      </c>
      <c r="E44" s="352"/>
      <c r="F44" s="352"/>
    </row>
    <row r="45" spans="2:8" ht="15.6">
      <c r="B45" s="361" t="s">
        <v>286</v>
      </c>
      <c r="C45" s="22"/>
      <c r="D45" s="331" t="s">
        <v>263</v>
      </c>
      <c r="E45" s="352"/>
      <c r="F45" s="352"/>
    </row>
    <row r="46" spans="2:8">
      <c r="B46" s="362" t="s">
        <v>287</v>
      </c>
      <c r="C46" s="22"/>
      <c r="D46" s="350" t="s">
        <v>265</v>
      </c>
      <c r="E46" s="353"/>
      <c r="F46" s="353"/>
    </row>
    <row r="49" spans="6:6">
      <c r="F49" s="27"/>
    </row>
    <row r="50" spans="6:6">
      <c r="F50" s="27"/>
    </row>
    <row r="53" spans="6:6">
      <c r="F53" s="27"/>
    </row>
    <row r="54" spans="6:6">
      <c r="F54" s="27"/>
    </row>
    <row r="55" spans="6:6">
      <c r="F55" s="27"/>
    </row>
    <row r="66" spans="6:6">
      <c r="F66" s="27"/>
    </row>
    <row r="67" spans="6:6">
      <c r="F67" s="27"/>
    </row>
    <row r="71" spans="6:6">
      <c r="F71" s="27"/>
    </row>
  </sheetData>
  <mergeCells count="5">
    <mergeCell ref="B3:F3"/>
    <mergeCell ref="B4:F4"/>
    <mergeCell ref="C9:E9"/>
    <mergeCell ref="B1:F1"/>
    <mergeCell ref="B5:F5"/>
  </mergeCells>
  <phoneticPr fontId="0" type="noConversion"/>
  <pageMargins left="0.7" right="0.7" top="0.75" bottom="0.75" header="0.3" footer="0.3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0"/>
  <sheetViews>
    <sheetView showGridLines="0" topLeftCell="A4" zoomScale="90" zoomScaleNormal="90" zoomScalePageLayoutView="75" workbookViewId="0">
      <selection activeCell="A53" sqref="A53:XFD53"/>
    </sheetView>
  </sheetViews>
  <sheetFormatPr baseColWidth="10" defaultColWidth="11.44140625" defaultRowHeight="13.2"/>
  <cols>
    <col min="1" max="1" width="4.33203125" style="2" customWidth="1"/>
    <col min="2" max="2" width="58.44140625" style="2" bestFit="1" customWidth="1"/>
    <col min="3" max="3" width="21.6640625" style="278" bestFit="1" customWidth="1"/>
    <col min="4" max="4" width="22.6640625" style="278" bestFit="1" customWidth="1"/>
    <col min="5" max="5" width="5.33203125" style="278" customWidth="1"/>
    <col min="6" max="6" width="20" style="278" bestFit="1" customWidth="1"/>
    <col min="7" max="7" width="21" style="278" bestFit="1" customWidth="1"/>
    <col min="8" max="8" width="8.6640625" style="2" bestFit="1" customWidth="1"/>
    <col min="9" max="16384" width="11.44140625" style="2"/>
  </cols>
  <sheetData>
    <row r="1" spans="1:8" ht="24.6">
      <c r="A1" s="439" t="s">
        <v>269</v>
      </c>
      <c r="B1" s="439"/>
      <c r="C1" s="439"/>
      <c r="D1" s="439"/>
      <c r="E1" s="439"/>
      <c r="F1" s="439"/>
      <c r="G1" s="439"/>
      <c r="H1" s="15"/>
    </row>
    <row r="2" spans="1:8" ht="24.6">
      <c r="A2" s="335"/>
      <c r="B2" s="336"/>
      <c r="C2" s="336"/>
      <c r="D2" s="336"/>
      <c r="E2" s="336"/>
      <c r="F2" s="336"/>
      <c r="G2" s="336"/>
      <c r="H2" s="337"/>
    </row>
    <row r="3" spans="1:8" ht="24.6">
      <c r="A3" s="445" t="s">
        <v>362</v>
      </c>
      <c r="B3" s="445"/>
      <c r="C3" s="445"/>
      <c r="D3" s="445"/>
      <c r="E3" s="445"/>
      <c r="F3" s="445"/>
      <c r="G3" s="445"/>
      <c r="H3" s="15"/>
    </row>
    <row r="4" spans="1:8" ht="17.399999999999999">
      <c r="A4" s="440" t="s">
        <v>363</v>
      </c>
      <c r="B4" s="447"/>
      <c r="C4" s="447"/>
      <c r="D4" s="447"/>
      <c r="E4" s="447"/>
      <c r="F4" s="447"/>
      <c r="G4" s="447"/>
      <c r="H4" s="15"/>
    </row>
    <row r="5" spans="1:8" ht="17.399999999999999">
      <c r="A5" s="440" t="s">
        <v>159</v>
      </c>
      <c r="B5" s="447"/>
      <c r="C5" s="447"/>
      <c r="D5" s="447"/>
      <c r="E5" s="447"/>
      <c r="F5" s="447"/>
      <c r="G5" s="447"/>
      <c r="H5" s="15"/>
    </row>
    <row r="6" spans="1:8" ht="15">
      <c r="A6" s="252"/>
      <c r="B6" s="252"/>
      <c r="C6" s="276"/>
      <c r="D6" s="276"/>
      <c r="E6" s="276"/>
      <c r="F6" s="276"/>
      <c r="G6" s="277"/>
      <c r="H6" s="15"/>
    </row>
    <row r="7" spans="1:8" ht="15">
      <c r="A7" s="252"/>
      <c r="B7" s="252"/>
      <c r="C7" s="276"/>
      <c r="D7" s="276"/>
      <c r="E7" s="276"/>
      <c r="F7" s="276"/>
      <c r="G7" s="258"/>
      <c r="H7" s="15"/>
    </row>
    <row r="8" spans="1:8" ht="17.399999999999999">
      <c r="A8" s="256"/>
      <c r="B8" s="256"/>
      <c r="C8" s="442" t="str">
        <f>+BG!B7</f>
        <v>30 DE JUNIO DE 2020</v>
      </c>
      <c r="D8" s="446"/>
      <c r="E8" s="260"/>
      <c r="F8" s="442" t="str">
        <f>+BG!E7</f>
        <v>30 DE JUNIO DE 2019</v>
      </c>
      <c r="G8" s="446"/>
      <c r="H8" s="15"/>
    </row>
    <row r="9" spans="1:8" ht="17.399999999999999">
      <c r="A9" s="256"/>
      <c r="B9" s="256"/>
      <c r="C9" s="260"/>
      <c r="D9" s="260"/>
      <c r="E9" s="260"/>
      <c r="F9" s="260"/>
      <c r="G9" s="260"/>
      <c r="H9" s="15"/>
    </row>
    <row r="10" spans="1:8" ht="17.399999999999999">
      <c r="A10" s="255" t="s">
        <v>7</v>
      </c>
      <c r="B10" s="256"/>
      <c r="C10" s="260"/>
      <c r="D10" s="260"/>
      <c r="E10" s="260"/>
      <c r="F10" s="260"/>
      <c r="G10" s="260"/>
      <c r="H10" s="15"/>
    </row>
    <row r="11" spans="1:8" ht="17.399999999999999">
      <c r="A11" s="256"/>
      <c r="B11" s="256" t="s">
        <v>295</v>
      </c>
      <c r="C11" s="260">
        <v>29556959056</v>
      </c>
      <c r="D11" s="260"/>
      <c r="E11" s="260"/>
      <c r="F11" s="260">
        <v>6953778184</v>
      </c>
      <c r="G11" s="260"/>
      <c r="H11" s="15"/>
    </row>
    <row r="12" spans="1:8" ht="17.399999999999999">
      <c r="A12" s="256"/>
      <c r="B12" s="256" t="s">
        <v>202</v>
      </c>
      <c r="C12" s="260">
        <v>0</v>
      </c>
      <c r="D12" s="260"/>
      <c r="E12" s="260"/>
      <c r="F12" s="260">
        <v>0</v>
      </c>
      <c r="G12" s="260"/>
      <c r="H12" s="15"/>
    </row>
    <row r="13" spans="1:8" ht="17.399999999999999">
      <c r="A13" s="256"/>
      <c r="B13" s="256" t="s">
        <v>215</v>
      </c>
      <c r="C13" s="265">
        <v>50403</v>
      </c>
      <c r="D13" s="262">
        <f>SUM(C11:C13)</f>
        <v>29557009459</v>
      </c>
      <c r="E13" s="262"/>
      <c r="F13" s="265">
        <v>2509</v>
      </c>
      <c r="G13" s="262">
        <f>SUM(F11:F13)</f>
        <v>6953780693</v>
      </c>
      <c r="H13" s="19"/>
    </row>
    <row r="14" spans="1:8" ht="17.399999999999999">
      <c r="A14" s="256"/>
      <c r="B14" s="256"/>
      <c r="C14" s="260"/>
      <c r="D14" s="262"/>
      <c r="E14" s="262"/>
      <c r="F14" s="260"/>
      <c r="G14" s="262"/>
      <c r="H14" s="19"/>
    </row>
    <row r="15" spans="1:8" ht="17.399999999999999">
      <c r="A15" s="255" t="s">
        <v>206</v>
      </c>
      <c r="B15" s="255" t="s">
        <v>334</v>
      </c>
      <c r="C15" s="260"/>
      <c r="D15" s="262">
        <v>-24307144726</v>
      </c>
      <c r="E15" s="262"/>
      <c r="F15" s="260"/>
      <c r="G15" s="262">
        <v>-6510145956</v>
      </c>
      <c r="H15" s="19"/>
    </row>
    <row r="16" spans="1:8" ht="17.399999999999999">
      <c r="A16" s="256"/>
      <c r="B16" s="256"/>
      <c r="C16" s="260"/>
      <c r="D16" s="266"/>
      <c r="E16" s="262"/>
      <c r="F16" s="260"/>
      <c r="G16" s="266"/>
      <c r="H16" s="19"/>
    </row>
    <row r="17" spans="1:8" ht="17.399999999999999">
      <c r="A17" s="255" t="s">
        <v>214</v>
      </c>
      <c r="B17" s="255" t="s">
        <v>216</v>
      </c>
      <c r="C17" s="260"/>
      <c r="D17" s="262">
        <f>+D13+D15</f>
        <v>5249864733</v>
      </c>
      <c r="E17" s="262"/>
      <c r="F17" s="260"/>
      <c r="G17" s="262">
        <f>+G13+G15</f>
        <v>443634737</v>
      </c>
      <c r="H17" s="19"/>
    </row>
    <row r="18" spans="1:8" ht="17.399999999999999">
      <c r="A18" s="255"/>
      <c r="B18" s="255"/>
      <c r="C18" s="260"/>
      <c r="D18" s="262"/>
      <c r="E18" s="262"/>
      <c r="F18" s="260"/>
      <c r="G18" s="262"/>
      <c r="H18" s="19"/>
    </row>
    <row r="19" spans="1:8" ht="17.399999999999999">
      <c r="A19" s="256"/>
      <c r="B19" s="254" t="s">
        <v>217</v>
      </c>
      <c r="C19" s="260"/>
      <c r="D19" s="260"/>
      <c r="E19" s="260"/>
      <c r="F19" s="260"/>
      <c r="G19" s="260"/>
      <c r="H19" s="15"/>
    </row>
    <row r="20" spans="1:8" ht="17.399999999999999">
      <c r="A20" s="255" t="s">
        <v>300</v>
      </c>
      <c r="B20" s="256"/>
      <c r="C20" s="260"/>
      <c r="D20" s="260"/>
      <c r="E20" s="260"/>
      <c r="F20" s="260"/>
      <c r="G20" s="260"/>
      <c r="H20" s="15"/>
    </row>
    <row r="21" spans="1:8" ht="17.399999999999999">
      <c r="A21" s="256"/>
      <c r="B21" s="256" t="s">
        <v>203</v>
      </c>
      <c r="C21" s="279">
        <v>-4494963381</v>
      </c>
      <c r="D21" s="280"/>
      <c r="E21" s="280"/>
      <c r="F21" s="279">
        <v>-1123275705</v>
      </c>
      <c r="G21" s="280"/>
      <c r="H21" s="19"/>
    </row>
    <row r="22" spans="1:8" ht="17.399999999999999">
      <c r="A22" s="256"/>
      <c r="B22" s="256" t="s">
        <v>196</v>
      </c>
      <c r="C22" s="279">
        <v>-836288010</v>
      </c>
      <c r="D22" s="280"/>
      <c r="E22" s="280"/>
      <c r="F22" s="279">
        <v>-1188688315</v>
      </c>
      <c r="G22" s="280"/>
      <c r="H22" s="20"/>
    </row>
    <row r="23" spans="1:8" ht="17.399999999999999">
      <c r="A23" s="256"/>
      <c r="B23" s="256" t="s">
        <v>197</v>
      </c>
      <c r="C23" s="279">
        <v>-614201384</v>
      </c>
      <c r="D23" s="280"/>
      <c r="E23" s="280"/>
      <c r="F23" s="279">
        <v>-1396968074</v>
      </c>
      <c r="G23" s="280"/>
      <c r="H23" s="20"/>
    </row>
    <row r="24" spans="1:8" ht="17.399999999999999">
      <c r="A24" s="256"/>
      <c r="B24" s="256" t="s">
        <v>198</v>
      </c>
      <c r="C24" s="279">
        <v>-108155705</v>
      </c>
      <c r="D24" s="280"/>
      <c r="E24" s="280"/>
      <c r="F24" s="279">
        <v>-14685042</v>
      </c>
      <c r="G24" s="280"/>
      <c r="H24" s="20"/>
    </row>
    <row r="25" spans="1:8" ht="17.399999999999999">
      <c r="A25" s="256"/>
      <c r="B25" s="256" t="s">
        <v>199</v>
      </c>
      <c r="C25" s="279">
        <v>-1092568815</v>
      </c>
      <c r="D25" s="280"/>
      <c r="E25" s="280"/>
      <c r="F25" s="279">
        <v>-21523920</v>
      </c>
      <c r="G25" s="280"/>
      <c r="H25" s="20"/>
    </row>
    <row r="26" spans="1:8" ht="17.399999999999999">
      <c r="A26" s="256"/>
      <c r="B26" s="256" t="s">
        <v>200</v>
      </c>
      <c r="C26" s="279">
        <v>-4140208594</v>
      </c>
      <c r="D26" s="280"/>
      <c r="E26" s="280"/>
      <c r="F26" s="279">
        <v>-324915172</v>
      </c>
      <c r="G26" s="280"/>
      <c r="H26" s="20"/>
    </row>
    <row r="27" spans="1:8" ht="17.399999999999999">
      <c r="A27" s="256" t="s">
        <v>8</v>
      </c>
      <c r="B27" s="365" t="s">
        <v>201</v>
      </c>
      <c r="C27" s="399">
        <v>-1270495752</v>
      </c>
      <c r="D27" s="282">
        <f>SUM(C21:C27)</f>
        <v>-12556881641</v>
      </c>
      <c r="E27" s="282"/>
      <c r="F27" s="281">
        <v>-569005335</v>
      </c>
      <c r="G27" s="282">
        <f>SUM(F21:F27)</f>
        <v>-4639061563</v>
      </c>
      <c r="H27" s="20"/>
    </row>
    <row r="28" spans="1:8" ht="17.399999999999999">
      <c r="A28" s="256"/>
      <c r="B28" s="256"/>
      <c r="C28" s="260"/>
      <c r="D28" s="260"/>
      <c r="E28" s="260"/>
      <c r="F28" s="260"/>
      <c r="G28" s="260"/>
      <c r="H28" s="20"/>
    </row>
    <row r="29" spans="1:8" ht="17.399999999999999">
      <c r="A29" s="255" t="s">
        <v>301</v>
      </c>
      <c r="B29" s="256"/>
      <c r="C29" s="260"/>
      <c r="D29" s="260"/>
      <c r="E29" s="260"/>
      <c r="F29" s="260"/>
      <c r="G29" s="260"/>
      <c r="H29" s="15"/>
    </row>
    <row r="30" spans="1:8" ht="17.399999999999999">
      <c r="A30" s="256" t="s">
        <v>75</v>
      </c>
      <c r="B30" s="365" t="s">
        <v>203</v>
      </c>
      <c r="C30" s="403">
        <v>-292110000</v>
      </c>
      <c r="D30" s="260"/>
      <c r="E30" s="260"/>
      <c r="F30" s="283">
        <v>0</v>
      </c>
      <c r="G30" s="260"/>
      <c r="H30" s="15"/>
    </row>
    <row r="31" spans="1:8" ht="17.399999999999999">
      <c r="A31" s="256" t="s">
        <v>212</v>
      </c>
      <c r="B31" s="256" t="s">
        <v>204</v>
      </c>
      <c r="C31" s="264">
        <v>-282336031</v>
      </c>
      <c r="D31" s="269">
        <f>SUM(C30:C31)</f>
        <v>-574446031</v>
      </c>
      <c r="E31" s="269"/>
      <c r="F31" s="264">
        <v>-20394091</v>
      </c>
      <c r="G31" s="269">
        <f>SUM(F30:F31)</f>
        <v>-20394091</v>
      </c>
      <c r="H31" s="15"/>
    </row>
    <row r="32" spans="1:8" ht="17.399999999999999">
      <c r="A32" s="256"/>
      <c r="B32" s="256"/>
      <c r="C32" s="260"/>
      <c r="D32" s="284"/>
      <c r="E32" s="269"/>
      <c r="F32" s="260"/>
      <c r="G32" s="284"/>
      <c r="H32" s="15"/>
    </row>
    <row r="33" spans="1:8" ht="17.399999999999999">
      <c r="A33" s="255" t="s">
        <v>214</v>
      </c>
      <c r="B33" s="255" t="s">
        <v>205</v>
      </c>
      <c r="C33" s="260"/>
      <c r="D33" s="269">
        <f>SUM(D17:D32)</f>
        <v>-7881462939</v>
      </c>
      <c r="E33" s="269"/>
      <c r="F33" s="260"/>
      <c r="G33" s="269">
        <f>SUM(G17:G32)</f>
        <v>-4215820917</v>
      </c>
      <c r="H33" s="15"/>
    </row>
    <row r="34" spans="1:8" ht="17.399999999999999">
      <c r="A34" s="255"/>
      <c r="B34" s="256"/>
      <c r="C34" s="260"/>
      <c r="D34" s="269"/>
      <c r="E34" s="269"/>
      <c r="F34" s="260"/>
      <c r="G34" s="269"/>
      <c r="H34" s="15"/>
    </row>
    <row r="35" spans="1:8" ht="17.399999999999999">
      <c r="A35" s="255" t="s">
        <v>206</v>
      </c>
      <c r="B35" s="256" t="s">
        <v>339</v>
      </c>
      <c r="C35" s="260"/>
      <c r="D35" s="269">
        <v>-621297628</v>
      </c>
      <c r="E35" s="269"/>
      <c r="F35" s="260"/>
      <c r="G35" s="269">
        <v>-8808912</v>
      </c>
      <c r="H35" s="15"/>
    </row>
    <row r="36" spans="1:8" ht="17.399999999999999">
      <c r="A36" s="255" t="s">
        <v>206</v>
      </c>
      <c r="B36" s="256" t="s">
        <v>338</v>
      </c>
      <c r="C36" s="260"/>
      <c r="D36" s="284">
        <v>-388130718</v>
      </c>
      <c r="E36" s="269"/>
      <c r="F36" s="260"/>
      <c r="G36" s="284">
        <v>-104779320</v>
      </c>
      <c r="H36" s="15"/>
    </row>
    <row r="37" spans="1:8" ht="17.399999999999999">
      <c r="A37" s="255" t="s">
        <v>207</v>
      </c>
      <c r="B37" s="256"/>
      <c r="C37" s="260"/>
      <c r="D37" s="269">
        <f>SUM(D33:D36)</f>
        <v>-8890891285</v>
      </c>
      <c r="E37" s="269"/>
      <c r="F37" s="260"/>
      <c r="G37" s="269">
        <f>SUM(G33:G36)</f>
        <v>-4329409149</v>
      </c>
      <c r="H37" s="15"/>
    </row>
    <row r="38" spans="1:8" ht="17.399999999999999">
      <c r="A38" s="255"/>
      <c r="B38" s="256"/>
      <c r="C38" s="260"/>
      <c r="D38" s="257"/>
      <c r="E38" s="269"/>
      <c r="F38" s="260"/>
      <c r="G38" s="269"/>
      <c r="H38" s="15"/>
    </row>
    <row r="39" spans="1:8" ht="17.399999999999999">
      <c r="A39" s="255" t="s">
        <v>208</v>
      </c>
      <c r="B39" s="256"/>
      <c r="C39" s="260"/>
      <c r="D39" s="260"/>
      <c r="E39" s="260"/>
      <c r="F39" s="260"/>
      <c r="G39" s="260"/>
      <c r="H39" s="15"/>
    </row>
    <row r="40" spans="1:8" ht="17.399999999999999">
      <c r="A40" s="255" t="s">
        <v>213</v>
      </c>
      <c r="B40" s="256" t="s">
        <v>209</v>
      </c>
      <c r="C40" s="260">
        <v>31126853438</v>
      </c>
      <c r="D40" s="260"/>
      <c r="E40" s="260"/>
      <c r="F40" s="260">
        <v>5270142970</v>
      </c>
      <c r="G40" s="260"/>
      <c r="H40" s="15"/>
    </row>
    <row r="41" spans="1:8" ht="17.399999999999999">
      <c r="A41" s="255" t="s">
        <v>206</v>
      </c>
      <c r="B41" s="256" t="s">
        <v>210</v>
      </c>
      <c r="C41" s="264">
        <v>-21856217506</v>
      </c>
      <c r="D41" s="284">
        <f>SUM(C40:C41)</f>
        <v>9270635932</v>
      </c>
      <c r="E41" s="269"/>
      <c r="F41" s="264">
        <v>0</v>
      </c>
      <c r="G41" s="284">
        <f>SUM(F40:F41)</f>
        <v>5270142970</v>
      </c>
      <c r="H41" s="15"/>
    </row>
    <row r="42" spans="1:8" ht="17.399999999999999">
      <c r="A42" s="285"/>
      <c r="B42" s="256"/>
      <c r="C42" s="260"/>
      <c r="D42" s="260"/>
      <c r="E42" s="260"/>
      <c r="F42" s="260"/>
      <c r="G42" s="260"/>
      <c r="H42" s="15"/>
    </row>
    <row r="43" spans="1:8" ht="17.399999999999999">
      <c r="A43" s="255" t="s">
        <v>211</v>
      </c>
      <c r="B43" s="256"/>
      <c r="C43" s="260"/>
      <c r="D43" s="263">
        <f>+D37+D41</f>
        <v>379744647</v>
      </c>
      <c r="E43" s="263"/>
      <c r="F43" s="260"/>
      <c r="G43" s="263">
        <f>+G37+G41</f>
        <v>940733821</v>
      </c>
      <c r="H43" s="15"/>
    </row>
    <row r="44" spans="1:8" ht="17.399999999999999">
      <c r="A44" s="255"/>
      <c r="B44" s="256"/>
      <c r="C44" s="260"/>
      <c r="D44" s="262"/>
      <c r="E44" s="262"/>
      <c r="F44" s="260"/>
      <c r="G44" s="262"/>
      <c r="H44" s="15"/>
    </row>
    <row r="45" spans="1:8" ht="17.399999999999999">
      <c r="A45" s="255" t="s">
        <v>206</v>
      </c>
      <c r="B45" s="400" t="s">
        <v>355</v>
      </c>
      <c r="C45" s="401"/>
      <c r="D45" s="402">
        <v>-165024040</v>
      </c>
      <c r="E45" s="269"/>
      <c r="F45" s="260"/>
      <c r="G45" s="259">
        <v>-158269209</v>
      </c>
      <c r="H45" s="15"/>
    </row>
    <row r="46" spans="1:8" ht="17.399999999999999">
      <c r="A46" s="286"/>
      <c r="B46" s="256"/>
      <c r="C46" s="260"/>
      <c r="D46" s="262"/>
      <c r="E46" s="262"/>
      <c r="F46" s="260"/>
      <c r="G46" s="262"/>
      <c r="H46" s="15"/>
    </row>
    <row r="47" spans="1:8" ht="18" thickBot="1">
      <c r="A47" s="255" t="s">
        <v>9</v>
      </c>
      <c r="B47" s="256"/>
      <c r="C47" s="260"/>
      <c r="D47" s="287">
        <f>+D43+D45</f>
        <v>214720607</v>
      </c>
      <c r="E47" s="269"/>
      <c r="F47" s="260"/>
      <c r="G47" s="287">
        <f>+G43+G45</f>
        <v>782464612</v>
      </c>
      <c r="H47" s="15"/>
    </row>
    <row r="48" spans="1:8" ht="15.6" thickTop="1">
      <c r="H48" s="15"/>
    </row>
    <row r="49" spans="1:8" ht="15">
      <c r="H49" s="15"/>
    </row>
    <row r="50" spans="1:8" s="416" customFormat="1" ht="17.399999999999999" customHeight="1">
      <c r="A50" s="444" t="s">
        <v>354</v>
      </c>
      <c r="B50" s="444"/>
      <c r="C50" s="444"/>
      <c r="D50" s="444"/>
      <c r="E50" s="444"/>
      <c r="F50" s="444"/>
      <c r="G50" s="444"/>
    </row>
    <row r="52" spans="1:8" ht="17.25" customHeight="1"/>
    <row r="56" spans="1:8" ht="18">
      <c r="A56" s="328" t="s">
        <v>261</v>
      </c>
      <c r="B56" s="275"/>
      <c r="C56" s="327"/>
      <c r="D56" s="329"/>
      <c r="E56" s="329"/>
      <c r="F56" s="404"/>
    </row>
    <row r="57" spans="1:8" ht="21.6" customHeight="1">
      <c r="A57" s="332" t="s">
        <v>259</v>
      </c>
      <c r="B57" s="331"/>
      <c r="C57" s="331" t="s">
        <v>262</v>
      </c>
      <c r="D57" s="331"/>
      <c r="E57" s="405"/>
      <c r="F57" s="406"/>
    </row>
    <row r="58" spans="1:8" s="41" customFormat="1" ht="17.399999999999999" customHeight="1">
      <c r="A58" s="376" t="s">
        <v>260</v>
      </c>
      <c r="B58" s="330"/>
      <c r="C58" s="330" t="s">
        <v>263</v>
      </c>
      <c r="D58" s="330"/>
      <c r="E58" s="407"/>
      <c r="F58" s="404"/>
      <c r="G58" s="333"/>
    </row>
    <row r="59" spans="1:8" s="41" customFormat="1">
      <c r="A59" s="6" t="s">
        <v>264</v>
      </c>
      <c r="B59" s="273"/>
      <c r="C59" s="273" t="s">
        <v>265</v>
      </c>
      <c r="D59" s="273"/>
      <c r="E59" s="408"/>
      <c r="F59" s="404"/>
      <c r="G59" s="333"/>
    </row>
    <row r="60" spans="1:8">
      <c r="E60" s="404"/>
      <c r="F60" s="404"/>
    </row>
  </sheetData>
  <mergeCells count="7">
    <mergeCell ref="A50:G50"/>
    <mergeCell ref="A3:G3"/>
    <mergeCell ref="C8:D8"/>
    <mergeCell ref="F8:G8"/>
    <mergeCell ref="A1:G1"/>
    <mergeCell ref="A4:G4"/>
    <mergeCell ref="A5:G5"/>
  </mergeCells>
  <phoneticPr fontId="0" type="noConversion"/>
  <pageMargins left="0.78740157480314965" right="0.43307086614173229" top="0.98425196850393704" bottom="0.86614173228346458" header="0" footer="0.59055118110236227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5"/>
  <sheetViews>
    <sheetView zoomScaleNormal="75" workbookViewId="0">
      <selection activeCell="B46" sqref="B46"/>
    </sheetView>
  </sheetViews>
  <sheetFormatPr baseColWidth="10" defaultColWidth="11.44140625" defaultRowHeight="15"/>
  <cols>
    <col min="1" max="1" width="75.44140625" style="288" bestFit="1" customWidth="1"/>
    <col min="2" max="2" width="21.6640625" style="289" bestFit="1" customWidth="1"/>
    <col min="3" max="3" width="1.88671875" style="289" customWidth="1"/>
    <col min="4" max="4" width="20.6640625" style="289" bestFit="1" customWidth="1"/>
    <col min="5" max="5" width="5" style="289" customWidth="1"/>
    <col min="6" max="6" width="11.44140625" style="288" customWidth="1"/>
    <col min="7" max="7" width="11.44140625" style="288"/>
    <col min="8" max="8" width="13.33203125" style="288" bestFit="1" customWidth="1"/>
    <col min="9" max="16384" width="11.44140625" style="288"/>
  </cols>
  <sheetData>
    <row r="1" spans="1:5" ht="24.6">
      <c r="A1" s="439" t="s">
        <v>269</v>
      </c>
      <c r="B1" s="439"/>
      <c r="C1" s="439"/>
      <c r="D1" s="439"/>
      <c r="E1" s="334"/>
    </row>
    <row r="2" spans="1:5" ht="22.8">
      <c r="A2" s="338"/>
      <c r="B2" s="338"/>
      <c r="C2" s="338"/>
      <c r="D2" s="338"/>
    </row>
    <row r="3" spans="1:5" ht="22.8">
      <c r="A3" s="450" t="s">
        <v>266</v>
      </c>
      <c r="B3" s="451"/>
      <c r="C3" s="451"/>
      <c r="D3" s="452"/>
    </row>
    <row r="4" spans="1:5" ht="16.8">
      <c r="A4" s="449" t="s">
        <v>364</v>
      </c>
      <c r="B4" s="449"/>
      <c r="C4" s="449"/>
      <c r="D4" s="449"/>
    </row>
    <row r="5" spans="1:5" ht="16.8">
      <c r="A5" s="449" t="s">
        <v>365</v>
      </c>
      <c r="B5" s="449"/>
      <c r="C5" s="449"/>
      <c r="D5" s="449"/>
    </row>
    <row r="6" spans="1:5" ht="16.8">
      <c r="A6" s="449" t="s">
        <v>159</v>
      </c>
      <c r="B6" s="449"/>
      <c r="C6" s="449"/>
      <c r="D6" s="449"/>
    </row>
    <row r="7" spans="1:5" s="215" customFormat="1" ht="16.8">
      <c r="A7" s="291"/>
      <c r="B7" s="341">
        <v>44012</v>
      </c>
      <c r="C7" s="292"/>
      <c r="D7" s="341">
        <v>43646</v>
      </c>
      <c r="E7" s="216"/>
    </row>
    <row r="8" spans="1:5" s="215" customFormat="1" ht="16.8">
      <c r="A8" s="293" t="s">
        <v>218</v>
      </c>
      <c r="B8" s="294"/>
      <c r="C8" s="295"/>
      <c r="D8" s="294"/>
      <c r="E8" s="216"/>
    </row>
    <row r="9" spans="1:5" s="215" customFormat="1" ht="6" customHeight="1">
      <c r="A9" s="296"/>
      <c r="B9" s="297"/>
      <c r="C9" s="295"/>
      <c r="D9" s="297"/>
      <c r="E9" s="216"/>
    </row>
    <row r="10" spans="1:5" s="215" customFormat="1" ht="16.8">
      <c r="A10" s="296" t="s">
        <v>219</v>
      </c>
      <c r="B10" s="298">
        <v>19999446603</v>
      </c>
      <c r="C10" s="298"/>
      <c r="D10" s="298">
        <v>1165758256</v>
      </c>
      <c r="E10" s="290"/>
    </row>
    <row r="11" spans="1:5" s="215" customFormat="1" ht="16.8">
      <c r="A11" s="299" t="s">
        <v>220</v>
      </c>
      <c r="B11" s="298">
        <v>-29197152047</v>
      </c>
      <c r="C11" s="298"/>
      <c r="D11" s="298">
        <v>-15016499778</v>
      </c>
      <c r="E11" s="290"/>
    </row>
    <row r="12" spans="1:5" s="215" customFormat="1" ht="16.8">
      <c r="A12" s="299" t="s">
        <v>221</v>
      </c>
      <c r="B12" s="298">
        <v>-4135987091</v>
      </c>
      <c r="C12" s="298"/>
      <c r="D12" s="298">
        <v>-824094390</v>
      </c>
      <c r="E12" s="290"/>
    </row>
    <row r="13" spans="1:5" s="215" customFormat="1" ht="16.8">
      <c r="A13" s="296" t="s">
        <v>222</v>
      </c>
      <c r="B13" s="300">
        <v>1297437189</v>
      </c>
      <c r="C13" s="298"/>
      <c r="D13" s="300">
        <v>2817874525</v>
      </c>
      <c r="E13" s="290"/>
    </row>
    <row r="14" spans="1:5" s="215" customFormat="1" ht="16.8">
      <c r="A14" s="296"/>
      <c r="B14" s="295"/>
      <c r="C14" s="295"/>
      <c r="D14" s="297"/>
      <c r="E14" s="290"/>
    </row>
    <row r="15" spans="1:5" s="215" customFormat="1" ht="33.6">
      <c r="A15" s="301" t="s">
        <v>223</v>
      </c>
      <c r="B15" s="302">
        <f>SUM(B10:B13)</f>
        <v>-12036255346</v>
      </c>
      <c r="C15" s="303"/>
      <c r="D15" s="302">
        <f>SUM(D10:D14)</f>
        <v>-11856961387</v>
      </c>
      <c r="E15" s="290"/>
    </row>
    <row r="16" spans="1:5" s="215" customFormat="1" ht="16.8" hidden="1">
      <c r="A16" s="296"/>
      <c r="B16" s="297"/>
      <c r="C16" s="295"/>
      <c r="D16" s="297"/>
      <c r="E16" s="290"/>
    </row>
    <row r="17" spans="1:5" s="215" customFormat="1" ht="16.8" hidden="1">
      <c r="A17" s="304" t="s">
        <v>224</v>
      </c>
      <c r="B17" s="297"/>
      <c r="C17" s="295"/>
      <c r="D17" s="297"/>
      <c r="E17" s="290"/>
    </row>
    <row r="18" spans="1:5" s="215" customFormat="1" ht="16.8" hidden="1">
      <c r="A18" s="296"/>
      <c r="B18" s="297"/>
      <c r="C18" s="295"/>
      <c r="D18" s="297"/>
      <c r="E18" s="290"/>
    </row>
    <row r="19" spans="1:5" s="215" customFormat="1" ht="16.8" hidden="1">
      <c r="A19" s="296" t="s">
        <v>225</v>
      </c>
      <c r="B19" s="297">
        <v>0</v>
      </c>
      <c r="C19" s="295"/>
      <c r="D19" s="297">
        <v>0</v>
      </c>
      <c r="E19" s="290"/>
    </row>
    <row r="20" spans="1:5" s="215" customFormat="1" ht="16.8" hidden="1">
      <c r="A20" s="296" t="s">
        <v>226</v>
      </c>
      <c r="B20" s="297">
        <v>0</v>
      </c>
      <c r="C20" s="295"/>
      <c r="D20" s="297">
        <v>0</v>
      </c>
      <c r="E20" s="216"/>
    </row>
    <row r="21" spans="1:5" s="215" customFormat="1" ht="16.8" hidden="1">
      <c r="A21" s="296" t="s">
        <v>227</v>
      </c>
      <c r="B21" s="297">
        <v>0</v>
      </c>
      <c r="C21" s="295"/>
      <c r="D21" s="297">
        <v>0</v>
      </c>
      <c r="E21" s="216"/>
    </row>
    <row r="22" spans="1:5" s="215" customFormat="1" ht="16.8" hidden="1">
      <c r="A22" s="296"/>
      <c r="B22" s="305">
        <f>SUM(B19:B21)</f>
        <v>0</v>
      </c>
      <c r="C22" s="306"/>
      <c r="D22" s="305">
        <f>SUM(D19:D21)</f>
        <v>0</v>
      </c>
      <c r="E22" s="216"/>
    </row>
    <row r="23" spans="1:5" s="215" customFormat="1" ht="16.8" hidden="1">
      <c r="A23" s="296"/>
      <c r="B23" s="297"/>
      <c r="C23" s="295"/>
      <c r="D23" s="297"/>
      <c r="E23" s="216"/>
    </row>
    <row r="24" spans="1:5" s="215" customFormat="1" ht="16.8" hidden="1">
      <c r="A24" s="304" t="s">
        <v>228</v>
      </c>
      <c r="B24" s="297"/>
      <c r="C24" s="295"/>
      <c r="D24" s="297"/>
      <c r="E24" s="216"/>
    </row>
    <row r="25" spans="1:5" s="215" customFormat="1" ht="16.8" hidden="1">
      <c r="A25" s="296"/>
      <c r="B25" s="297"/>
      <c r="C25" s="295"/>
      <c r="D25" s="297"/>
      <c r="E25" s="216"/>
    </row>
    <row r="26" spans="1:5" s="215" customFormat="1" ht="16.8" hidden="1">
      <c r="A26" s="296" t="s">
        <v>229</v>
      </c>
      <c r="B26" s="307">
        <v>0</v>
      </c>
      <c r="C26" s="295"/>
      <c r="D26" s="307">
        <v>0</v>
      </c>
      <c r="E26" s="216"/>
    </row>
    <row r="27" spans="1:5" s="215" customFormat="1" ht="16.8" hidden="1">
      <c r="A27" s="296"/>
      <c r="B27" s="297"/>
      <c r="C27" s="295"/>
      <c r="D27" s="297"/>
      <c r="E27" s="216"/>
    </row>
    <row r="28" spans="1:5" s="215" customFormat="1" ht="36" hidden="1" customHeight="1" thickBot="1">
      <c r="A28" s="301" t="s">
        <v>230</v>
      </c>
      <c r="B28" s="307">
        <f>+B15+B22+B26</f>
        <v>-12036255346</v>
      </c>
      <c r="C28" s="295"/>
      <c r="D28" s="307">
        <f>+D15+D22+D26</f>
        <v>-11856961387</v>
      </c>
      <c r="E28" s="216"/>
    </row>
    <row r="29" spans="1:5" s="215" customFormat="1" ht="16.8">
      <c r="A29" s="296"/>
      <c r="B29" s="297"/>
      <c r="C29" s="295"/>
      <c r="D29" s="297"/>
      <c r="E29" s="216"/>
    </row>
    <row r="30" spans="1:5" s="215" customFormat="1" ht="16.8">
      <c r="A30" s="296" t="s">
        <v>231</v>
      </c>
      <c r="B30" s="300">
        <v>-215759462</v>
      </c>
      <c r="C30" s="298"/>
      <c r="D30" s="300">
        <v>-53078160</v>
      </c>
      <c r="E30" s="216"/>
    </row>
    <row r="31" spans="1:5" s="215" customFormat="1" ht="16.8">
      <c r="A31" s="304" t="s">
        <v>245</v>
      </c>
      <c r="B31" s="302">
        <f>+B15+B30</f>
        <v>-12252014808</v>
      </c>
      <c r="C31" s="303"/>
      <c r="D31" s="302">
        <f>+D15+D30</f>
        <v>-11910039547</v>
      </c>
      <c r="E31" s="216"/>
    </row>
    <row r="32" spans="1:5" s="215" customFormat="1" ht="16.8">
      <c r="A32" s="296"/>
      <c r="B32" s="297"/>
      <c r="C32" s="295"/>
      <c r="D32" s="297"/>
      <c r="E32" s="216"/>
    </row>
    <row r="33" spans="1:5" s="215" customFormat="1" ht="16.8">
      <c r="A33" s="304" t="s">
        <v>232</v>
      </c>
      <c r="B33" s="297"/>
      <c r="C33" s="295"/>
      <c r="D33" s="297"/>
      <c r="E33" s="216"/>
    </row>
    <row r="34" spans="1:5" s="215" customFormat="1" ht="6.75" customHeight="1">
      <c r="A34" s="296"/>
      <c r="B34" s="297"/>
      <c r="C34" s="295"/>
      <c r="D34" s="297"/>
      <c r="E34" s="216"/>
    </row>
    <row r="35" spans="1:5" s="215" customFormat="1" ht="16.8" hidden="1">
      <c r="A35" s="296" t="s">
        <v>233</v>
      </c>
      <c r="B35" s="297">
        <v>0</v>
      </c>
      <c r="C35" s="295"/>
      <c r="D35" s="297">
        <v>0</v>
      </c>
      <c r="E35" s="216"/>
    </row>
    <row r="36" spans="1:5" s="215" customFormat="1" ht="16.8" hidden="1">
      <c r="A36" s="296" t="s">
        <v>234</v>
      </c>
      <c r="B36" s="297">
        <v>0</v>
      </c>
      <c r="C36" s="295"/>
      <c r="D36" s="297">
        <v>0</v>
      </c>
      <c r="E36" s="216"/>
    </row>
    <row r="37" spans="1:5" s="215" customFormat="1" ht="16.8" hidden="1">
      <c r="A37" s="296" t="s">
        <v>235</v>
      </c>
      <c r="B37" s="297">
        <v>0</v>
      </c>
      <c r="C37" s="295"/>
      <c r="D37" s="297">
        <v>0</v>
      </c>
      <c r="E37" s="216"/>
    </row>
    <row r="38" spans="1:5" s="215" customFormat="1" ht="16.8">
      <c r="A38" s="296" t="s">
        <v>256</v>
      </c>
      <c r="B38" s="298">
        <v>-312824400</v>
      </c>
      <c r="D38" s="298">
        <v>-2152673017</v>
      </c>
    </row>
    <row r="39" spans="1:5" s="215" customFormat="1" ht="16.8">
      <c r="A39" s="296" t="s">
        <v>236</v>
      </c>
      <c r="B39" s="298">
        <v>-133407225234</v>
      </c>
      <c r="C39" s="295"/>
      <c r="D39" s="298">
        <v>-12949588750</v>
      </c>
      <c r="E39" s="216"/>
    </row>
    <row r="40" spans="1:5" s="215" customFormat="1" ht="16.8">
      <c r="A40" s="296" t="s">
        <v>243</v>
      </c>
      <c r="B40" s="300">
        <v>0</v>
      </c>
      <c r="C40" s="298"/>
      <c r="D40" s="300">
        <v>-160449383922</v>
      </c>
      <c r="E40" s="216"/>
    </row>
    <row r="41" spans="1:5" s="215" customFormat="1" ht="16.8">
      <c r="A41" s="296"/>
      <c r="B41" s="297"/>
      <c r="C41" s="295"/>
      <c r="D41" s="297"/>
      <c r="E41" s="216"/>
    </row>
    <row r="42" spans="1:5" s="215" customFormat="1" ht="16.8">
      <c r="A42" s="304" t="s">
        <v>244</v>
      </c>
      <c r="B42" s="302">
        <f>SUM(B35:B41)</f>
        <v>-133720049634</v>
      </c>
      <c r="C42" s="303"/>
      <c r="D42" s="302">
        <f>SUM(D35:D41)</f>
        <v>-175551645689</v>
      </c>
      <c r="E42" s="216"/>
    </row>
    <row r="43" spans="1:5" s="215" customFormat="1" ht="16.8">
      <c r="A43" s="296"/>
      <c r="B43" s="297"/>
      <c r="C43" s="295"/>
      <c r="D43" s="297"/>
      <c r="E43" s="216"/>
    </row>
    <row r="44" spans="1:5" s="215" customFormat="1" ht="16.8">
      <c r="A44" s="304" t="s">
        <v>237</v>
      </c>
      <c r="B44" s="297"/>
      <c r="C44" s="295"/>
      <c r="D44" s="297"/>
      <c r="E44" s="216"/>
    </row>
    <row r="45" spans="1:5" s="215" customFormat="1" ht="6" customHeight="1">
      <c r="A45" s="296"/>
      <c r="B45" s="297"/>
      <c r="C45" s="295"/>
      <c r="D45" s="297"/>
      <c r="E45" s="216"/>
    </row>
    <row r="46" spans="1:5" s="215" customFormat="1" ht="16.8">
      <c r="A46" s="296" t="s">
        <v>238</v>
      </c>
      <c r="B46" s="298">
        <v>0</v>
      </c>
      <c r="C46" s="298"/>
      <c r="D46" s="298">
        <v>0</v>
      </c>
      <c r="E46" s="216"/>
    </row>
    <row r="47" spans="1:5" s="215" customFormat="1" ht="16.8">
      <c r="A47" s="299" t="s">
        <v>242</v>
      </c>
      <c r="B47" s="298">
        <v>0</v>
      </c>
      <c r="C47" s="298"/>
      <c r="D47" s="298">
        <v>205242875479</v>
      </c>
      <c r="E47" s="216"/>
    </row>
    <row r="48" spans="1:5" s="215" customFormat="1" ht="16.8">
      <c r="A48" s="296" t="s">
        <v>239</v>
      </c>
      <c r="B48" s="298">
        <v>151227507693</v>
      </c>
      <c r="C48" s="298"/>
      <c r="D48" s="298">
        <v>0</v>
      </c>
      <c r="E48" s="216"/>
    </row>
    <row r="49" spans="1:7" s="215" customFormat="1" ht="16.8">
      <c r="A49" s="296" t="s">
        <v>240</v>
      </c>
      <c r="B49" s="300">
        <v>2577509969</v>
      </c>
      <c r="C49" s="298"/>
      <c r="D49" s="300">
        <v>0</v>
      </c>
      <c r="E49" s="216"/>
    </row>
    <row r="50" spans="1:7" s="215" customFormat="1" ht="16.8">
      <c r="A50" s="304" t="s">
        <v>246</v>
      </c>
      <c r="B50" s="302">
        <f>SUM(B46:B49)</f>
        <v>153805017662</v>
      </c>
      <c r="C50" s="303"/>
      <c r="D50" s="302">
        <f>SUM(D46:D49)</f>
        <v>205242875479</v>
      </c>
      <c r="E50" s="216"/>
    </row>
    <row r="51" spans="1:7" s="215" customFormat="1" ht="16.8">
      <c r="A51" s="296"/>
      <c r="B51" s="297"/>
      <c r="C51" s="295"/>
      <c r="D51" s="297"/>
      <c r="E51" s="216"/>
    </row>
    <row r="52" spans="1:7" s="215" customFormat="1" ht="19.5" customHeight="1">
      <c r="A52" s="308" t="s">
        <v>241</v>
      </c>
      <c r="B52" s="303">
        <f>+B31+B42+B50</f>
        <v>7832953220</v>
      </c>
      <c r="C52" s="303"/>
      <c r="D52" s="303">
        <f>+D31+D42+D50</f>
        <v>17781190243</v>
      </c>
      <c r="E52" s="216"/>
    </row>
    <row r="53" spans="1:7" s="215" customFormat="1" ht="16.8">
      <c r="A53" s="296" t="s">
        <v>267</v>
      </c>
      <c r="B53" s="302">
        <v>27199216207</v>
      </c>
      <c r="C53" s="306"/>
      <c r="D53" s="309">
        <v>450663803</v>
      </c>
      <c r="E53" s="216"/>
    </row>
    <row r="54" spans="1:7" s="215" customFormat="1" ht="17.399999999999999" thickBot="1">
      <c r="A54" s="296" t="s">
        <v>268</v>
      </c>
      <c r="B54" s="310">
        <f>+B52+B53</f>
        <v>35032169427</v>
      </c>
      <c r="C54" s="306"/>
      <c r="D54" s="310">
        <f>+D52+D53</f>
        <v>18231854046</v>
      </c>
      <c r="E54" s="216"/>
    </row>
    <row r="55" spans="1:7" ht="15.6" thickTop="1">
      <c r="A55" s="215"/>
      <c r="B55" s="216"/>
      <c r="D55" s="216"/>
    </row>
    <row r="56" spans="1:7" s="418" customFormat="1" ht="17.399999999999999" customHeight="1">
      <c r="A56" s="448" t="s">
        <v>354</v>
      </c>
      <c r="B56" s="448"/>
      <c r="C56" s="448"/>
      <c r="D56" s="448"/>
      <c r="E56" s="417"/>
      <c r="F56" s="417"/>
      <c r="G56" s="417"/>
    </row>
    <row r="62" spans="1:7" ht="18">
      <c r="A62" s="328" t="s">
        <v>261</v>
      </c>
      <c r="B62" s="327"/>
      <c r="D62" s="329"/>
    </row>
    <row r="63" spans="1:7" ht="18" customHeight="1">
      <c r="A63" s="332" t="s">
        <v>259</v>
      </c>
      <c r="B63" s="331" t="s">
        <v>262</v>
      </c>
      <c r="C63" s="331"/>
      <c r="D63" s="331"/>
    </row>
    <row r="64" spans="1:7" s="370" customFormat="1" ht="15.6">
      <c r="A64" s="376" t="s">
        <v>260</v>
      </c>
      <c r="B64" s="330" t="s">
        <v>263</v>
      </c>
      <c r="C64" s="330"/>
      <c r="D64" s="330"/>
      <c r="E64" s="369"/>
    </row>
    <row r="65" spans="1:5" s="370" customFormat="1" ht="15.6">
      <c r="A65" s="6" t="s">
        <v>264</v>
      </c>
      <c r="B65" s="273" t="s">
        <v>265</v>
      </c>
      <c r="C65" s="273"/>
      <c r="D65" s="273"/>
      <c r="E65" s="369"/>
    </row>
  </sheetData>
  <mergeCells count="6">
    <mergeCell ref="A1:D1"/>
    <mergeCell ref="A56:D56"/>
    <mergeCell ref="A4:D4"/>
    <mergeCell ref="A5:D5"/>
    <mergeCell ref="A6:D6"/>
    <mergeCell ref="A3:D3"/>
  </mergeCells>
  <phoneticPr fontId="0" type="noConversion"/>
  <pageMargins left="0.86614173228346458" right="0.43307086614173229" top="1.5748031496062993" bottom="1.1811023622047245" header="0" footer="0.59055118110236227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9"/>
  <sheetViews>
    <sheetView zoomScale="90" zoomScaleNormal="90" workbookViewId="0">
      <selection activeCell="J21" sqref="J21"/>
    </sheetView>
  </sheetViews>
  <sheetFormatPr baseColWidth="10" defaultColWidth="11.5546875" defaultRowHeight="15"/>
  <cols>
    <col min="1" max="1" width="42.88671875" style="215" customWidth="1"/>
    <col min="2" max="2" width="18.5546875" style="215" bestFit="1" customWidth="1"/>
    <col min="3" max="3" width="22.33203125" style="215" bestFit="1" customWidth="1"/>
    <col min="4" max="4" width="19.109375" style="215" bestFit="1" customWidth="1"/>
    <col min="5" max="5" width="20" style="215" bestFit="1" customWidth="1"/>
    <col min="6" max="6" width="11.5546875" style="215" bestFit="1" customWidth="1"/>
    <col min="7" max="7" width="17.44140625" style="215" bestFit="1" customWidth="1"/>
    <col min="8" max="8" width="12.6640625" style="215" bestFit="1" customWidth="1"/>
    <col min="9" max="10" width="16.88671875" style="215" bestFit="1" customWidth="1"/>
    <col min="11" max="11" width="18.5546875" style="215" bestFit="1" customWidth="1"/>
    <col min="12" max="16384" width="11.5546875" style="215"/>
  </cols>
  <sheetData>
    <row r="1" spans="1:11" ht="24.6">
      <c r="A1" s="455" t="s">
        <v>269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spans="1:11" ht="24.6">
      <c r="A2" s="463"/>
      <c r="B2" s="463"/>
      <c r="C2" s="463"/>
      <c r="D2" s="463"/>
      <c r="E2" s="338"/>
      <c r="F2" s="338"/>
      <c r="G2" s="338"/>
      <c r="H2" s="338"/>
      <c r="I2" s="338"/>
      <c r="J2" s="338"/>
      <c r="K2" s="338"/>
    </row>
    <row r="3" spans="1:11" ht="22.8">
      <c r="A3" s="462" t="s">
        <v>164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</row>
    <row r="4" spans="1:11" ht="21">
      <c r="A4" s="456" t="s">
        <v>165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</row>
    <row r="5" spans="1:11" ht="15.6">
      <c r="A5" s="457" t="s">
        <v>366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</row>
    <row r="6" spans="1:11" ht="15.6">
      <c r="A6" s="457" t="s">
        <v>365</v>
      </c>
      <c r="B6" s="457"/>
      <c r="C6" s="457"/>
      <c r="D6" s="457"/>
      <c r="E6" s="457"/>
      <c r="F6" s="457"/>
      <c r="G6" s="457"/>
      <c r="H6" s="457"/>
      <c r="I6" s="457"/>
      <c r="J6" s="457"/>
      <c r="K6" s="457"/>
    </row>
    <row r="7" spans="1:11">
      <c r="A7" s="458" t="s">
        <v>166</v>
      </c>
      <c r="B7" s="458"/>
      <c r="C7" s="458"/>
      <c r="D7" s="458"/>
      <c r="E7" s="458"/>
      <c r="F7" s="458"/>
      <c r="G7" s="458"/>
      <c r="H7" s="458"/>
      <c r="I7" s="458"/>
      <c r="J7" s="458"/>
      <c r="K7" s="458"/>
    </row>
    <row r="8" spans="1:11" ht="15.6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15.75" customHeight="1">
      <c r="A9" s="218"/>
      <c r="B9" s="459" t="s">
        <v>183</v>
      </c>
      <c r="C9" s="460"/>
      <c r="D9" s="460"/>
      <c r="E9" s="461"/>
      <c r="F9" s="459" t="s">
        <v>152</v>
      </c>
      <c r="G9" s="460"/>
      <c r="H9" s="460"/>
      <c r="I9" s="459" t="s">
        <v>79</v>
      </c>
      <c r="J9" s="461"/>
      <c r="K9" s="219" t="s">
        <v>167</v>
      </c>
    </row>
    <row r="10" spans="1:11" ht="15.6">
      <c r="A10" s="220" t="s">
        <v>168</v>
      </c>
      <c r="B10" s="220" t="s">
        <v>169</v>
      </c>
      <c r="C10" s="221" t="s">
        <v>170</v>
      </c>
      <c r="D10" s="222" t="s">
        <v>171</v>
      </c>
      <c r="E10" s="220" t="s">
        <v>184</v>
      </c>
      <c r="F10" s="220" t="s">
        <v>172</v>
      </c>
      <c r="G10" s="220" t="s">
        <v>108</v>
      </c>
      <c r="H10" s="220" t="s">
        <v>173</v>
      </c>
      <c r="I10" s="220" t="s">
        <v>174</v>
      </c>
      <c r="J10" s="220" t="s">
        <v>175</v>
      </c>
      <c r="K10" s="220" t="s">
        <v>176</v>
      </c>
    </row>
    <row r="11" spans="1:11" ht="15.6">
      <c r="A11" s="223"/>
      <c r="B11" s="223"/>
      <c r="C11" s="223"/>
      <c r="D11" s="224"/>
      <c r="E11" s="224"/>
      <c r="F11" s="224"/>
      <c r="G11" s="225"/>
      <c r="H11" s="224"/>
      <c r="I11" s="224"/>
      <c r="J11" s="225"/>
      <c r="K11" s="224"/>
    </row>
    <row r="12" spans="1:11" ht="16.2" thickBot="1">
      <c r="A12" s="226" t="s">
        <v>335</v>
      </c>
      <c r="B12" s="227">
        <v>360000000000</v>
      </c>
      <c r="C12" s="227">
        <v>-30000000000</v>
      </c>
      <c r="D12" s="228">
        <v>330000000000</v>
      </c>
      <c r="E12" s="227">
        <v>135829875</v>
      </c>
      <c r="F12" s="227">
        <v>2624662</v>
      </c>
      <c r="G12" s="227">
        <v>5421755260</v>
      </c>
      <c r="H12" s="227">
        <v>0</v>
      </c>
      <c r="I12" s="227">
        <v>-409074015</v>
      </c>
      <c r="J12" s="227">
        <v>765803588</v>
      </c>
      <c r="K12" s="227">
        <v>335916939370</v>
      </c>
    </row>
    <row r="13" spans="1:11" ht="15.6" thickTop="1">
      <c r="A13" s="229" t="s">
        <v>177</v>
      </c>
      <c r="B13" s="230">
        <v>0</v>
      </c>
      <c r="C13" s="230">
        <v>0</v>
      </c>
      <c r="D13" s="231">
        <f t="shared" ref="D13:D21" si="0">+B13+C13</f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f>-J13</f>
        <v>765803588</v>
      </c>
      <c r="J13" s="230">
        <f>-J12</f>
        <v>-765803588</v>
      </c>
      <c r="K13" s="232">
        <f t="shared" ref="K13:K21" si="1">SUM(D13:J13)</f>
        <v>0</v>
      </c>
    </row>
    <row r="14" spans="1:11">
      <c r="A14" s="229" t="s">
        <v>296</v>
      </c>
      <c r="B14" s="230">
        <v>0</v>
      </c>
      <c r="C14" s="230">
        <v>0</v>
      </c>
      <c r="D14" s="231">
        <f t="shared" si="0"/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2">
        <f t="shared" si="1"/>
        <v>0</v>
      </c>
    </row>
    <row r="15" spans="1:11">
      <c r="A15" s="229" t="s">
        <v>185</v>
      </c>
      <c r="B15" s="230">
        <v>0</v>
      </c>
      <c r="C15" s="230">
        <v>0</v>
      </c>
      <c r="D15" s="231">
        <f t="shared" si="0"/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2">
        <f t="shared" si="1"/>
        <v>0</v>
      </c>
    </row>
    <row r="16" spans="1:11">
      <c r="A16" s="229" t="s">
        <v>336</v>
      </c>
      <c r="B16" s="230">
        <v>0</v>
      </c>
      <c r="C16" s="230">
        <v>0</v>
      </c>
      <c r="D16" s="231">
        <f t="shared" si="0"/>
        <v>0</v>
      </c>
      <c r="E16" s="230">
        <f>-D16</f>
        <v>0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2">
        <f t="shared" si="1"/>
        <v>0</v>
      </c>
    </row>
    <row r="17" spans="1:11">
      <c r="A17" s="229" t="s">
        <v>180</v>
      </c>
      <c r="B17" s="230">
        <v>0</v>
      </c>
      <c r="C17" s="230">
        <v>0</v>
      </c>
      <c r="D17" s="231">
        <f t="shared" si="0"/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-F17</f>
        <v>0</v>
      </c>
      <c r="J17" s="230">
        <v>0</v>
      </c>
      <c r="K17" s="232">
        <f t="shared" si="1"/>
        <v>0</v>
      </c>
    </row>
    <row r="18" spans="1:11">
      <c r="A18" s="229" t="s">
        <v>181</v>
      </c>
      <c r="B18" s="230">
        <v>0</v>
      </c>
      <c r="C18" s="230">
        <v>0</v>
      </c>
      <c r="D18" s="231">
        <f t="shared" si="0"/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2">
        <f t="shared" si="1"/>
        <v>0</v>
      </c>
    </row>
    <row r="19" spans="1:11">
      <c r="A19" s="229" t="s">
        <v>182</v>
      </c>
      <c r="B19" s="230">
        <v>0</v>
      </c>
      <c r="C19" s="230">
        <v>0</v>
      </c>
      <c r="D19" s="231">
        <f t="shared" si="0"/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f>-H19</f>
        <v>0</v>
      </c>
      <c r="J19" s="230">
        <v>0</v>
      </c>
      <c r="K19" s="232">
        <f t="shared" si="1"/>
        <v>0</v>
      </c>
    </row>
    <row r="20" spans="1:11">
      <c r="A20" s="233" t="s">
        <v>178</v>
      </c>
      <c r="B20" s="230">
        <v>0</v>
      </c>
      <c r="C20" s="230">
        <v>0</v>
      </c>
      <c r="D20" s="231">
        <f t="shared" si="0"/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2">
        <f t="shared" si="1"/>
        <v>0</v>
      </c>
    </row>
    <row r="21" spans="1:11">
      <c r="A21" s="234" t="s">
        <v>179</v>
      </c>
      <c r="B21" s="230">
        <v>0</v>
      </c>
      <c r="C21" s="230">
        <v>0</v>
      </c>
      <c r="D21" s="231">
        <f t="shared" si="0"/>
        <v>0</v>
      </c>
      <c r="E21" s="230">
        <v>0</v>
      </c>
      <c r="F21" s="230">
        <v>0</v>
      </c>
      <c r="G21" s="230">
        <v>0</v>
      </c>
      <c r="H21" s="230">
        <v>0</v>
      </c>
      <c r="I21" s="230">
        <v>0</v>
      </c>
      <c r="J21" s="230">
        <v>214720607</v>
      </c>
      <c r="K21" s="232">
        <f t="shared" si="1"/>
        <v>214720607</v>
      </c>
    </row>
    <row r="22" spans="1:11" ht="16.2" thickBot="1">
      <c r="A22" s="235" t="s">
        <v>367</v>
      </c>
      <c r="B22" s="236">
        <f t="shared" ref="B22:K22" si="2">SUM(B12:B21)</f>
        <v>360000000000</v>
      </c>
      <c r="C22" s="236">
        <f t="shared" si="2"/>
        <v>-30000000000</v>
      </c>
      <c r="D22" s="236">
        <f t="shared" si="2"/>
        <v>330000000000</v>
      </c>
      <c r="E22" s="236">
        <f t="shared" si="2"/>
        <v>135829875</v>
      </c>
      <c r="F22" s="236">
        <f t="shared" si="2"/>
        <v>2624662</v>
      </c>
      <c r="G22" s="236">
        <f t="shared" si="2"/>
        <v>5421755260</v>
      </c>
      <c r="H22" s="236">
        <f t="shared" si="2"/>
        <v>0</v>
      </c>
      <c r="I22" s="236">
        <f t="shared" si="2"/>
        <v>356729573</v>
      </c>
      <c r="J22" s="236">
        <f t="shared" si="2"/>
        <v>214720607</v>
      </c>
      <c r="K22" s="227">
        <f t="shared" si="2"/>
        <v>336131659977</v>
      </c>
    </row>
    <row r="23" spans="1:11" ht="16.8" thickTop="1" thickBot="1">
      <c r="A23" s="235" t="s">
        <v>368</v>
      </c>
      <c r="B23" s="236">
        <f>SUM(B22:B22)</f>
        <v>360000000000</v>
      </c>
      <c r="C23" s="236">
        <v>-318893000000</v>
      </c>
      <c r="D23" s="236">
        <v>41107000000</v>
      </c>
      <c r="E23" s="236">
        <v>205645692270</v>
      </c>
      <c r="F23" s="236">
        <v>0</v>
      </c>
      <c r="G23" s="236">
        <v>5374029285</v>
      </c>
      <c r="H23" s="236">
        <f>SUM(H22:H22)</f>
        <v>0</v>
      </c>
      <c r="I23" s="236">
        <v>-406449353</v>
      </c>
      <c r="J23" s="236">
        <v>782464612</v>
      </c>
      <c r="K23" s="227">
        <f>SUM(D23:J23)</f>
        <v>252502736814</v>
      </c>
    </row>
    <row r="24" spans="1:11" ht="16.2" thickTop="1">
      <c r="A24" s="237"/>
      <c r="B24" s="238"/>
      <c r="C24" s="238"/>
      <c r="D24" s="238"/>
      <c r="E24" s="238"/>
      <c r="F24" s="238"/>
      <c r="G24" s="238"/>
      <c r="H24" s="238"/>
      <c r="I24" s="238"/>
      <c r="J24" s="238"/>
      <c r="K24" s="238"/>
    </row>
    <row r="25" spans="1:11" ht="15.6">
      <c r="A25" s="454"/>
      <c r="B25" s="454"/>
      <c r="C25" s="454"/>
      <c r="D25" s="454"/>
      <c r="E25" s="454"/>
      <c r="F25" s="454"/>
      <c r="G25" s="454"/>
      <c r="H25" s="454"/>
      <c r="I25" s="454"/>
      <c r="J25" s="454"/>
      <c r="K25" s="454"/>
    </row>
    <row r="26" spans="1:11" s="337" customFormat="1" ht="15.6">
      <c r="A26" s="453" t="s">
        <v>354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3"/>
    </row>
    <row r="28" spans="1:11">
      <c r="E28" s="216"/>
    </row>
    <row r="30" spans="1:11">
      <c r="E30" s="216"/>
      <c r="K30" s="216"/>
    </row>
    <row r="32" spans="1:11" ht="18">
      <c r="A32" s="328" t="s">
        <v>261</v>
      </c>
      <c r="B32" s="275"/>
      <c r="C32" s="327"/>
      <c r="D32" s="329"/>
      <c r="E32" s="329"/>
      <c r="F32" s="239"/>
      <c r="G32" s="239"/>
      <c r="J32" s="239"/>
      <c r="K32" s="216"/>
    </row>
    <row r="33" spans="1:11" ht="15.6">
      <c r="A33" s="332" t="s">
        <v>259</v>
      </c>
      <c r="B33" s="330"/>
      <c r="C33" s="331" t="s">
        <v>262</v>
      </c>
      <c r="D33" s="330"/>
      <c r="E33" s="405"/>
      <c r="J33" s="240"/>
    </row>
    <row r="34" spans="1:11" s="373" customFormat="1" ht="15.6">
      <c r="A34" s="376" t="s">
        <v>260</v>
      </c>
      <c r="B34" s="330"/>
      <c r="C34" s="330" t="s">
        <v>263</v>
      </c>
      <c r="D34" s="330"/>
      <c r="E34" s="407"/>
      <c r="F34" s="371"/>
      <c r="G34" s="371"/>
      <c r="H34" s="371"/>
      <c r="I34" s="371"/>
      <c r="J34" s="371"/>
      <c r="K34" s="372"/>
    </row>
    <row r="35" spans="1:11" s="373" customFormat="1" ht="15.6">
      <c r="A35" s="6" t="s">
        <v>264</v>
      </c>
      <c r="B35" s="273"/>
      <c r="C35" s="273" t="s">
        <v>265</v>
      </c>
      <c r="D35" s="273"/>
      <c r="E35" s="408"/>
    </row>
    <row r="36" spans="1:11" ht="17.399999999999999">
      <c r="B36" s="241"/>
      <c r="E36" s="242"/>
    </row>
    <row r="37" spans="1:11" ht="17.399999999999999">
      <c r="B37" s="241"/>
      <c r="E37" s="242"/>
    </row>
    <row r="38" spans="1:11" ht="17.399999999999999">
      <c r="B38" s="243"/>
      <c r="E38" s="244"/>
    </row>
    <row r="39" spans="1:11" ht="17.399999999999999">
      <c r="B39" s="241"/>
      <c r="E39" s="242"/>
    </row>
  </sheetData>
  <mergeCells count="12">
    <mergeCell ref="A26:K26"/>
    <mergeCell ref="A25:K25"/>
    <mergeCell ref="A1:K1"/>
    <mergeCell ref="A4:K4"/>
    <mergeCell ref="A5:K5"/>
    <mergeCell ref="A6:K6"/>
    <mergeCell ref="A7:K7"/>
    <mergeCell ref="B9:E9"/>
    <mergeCell ref="A3:K3"/>
    <mergeCell ref="A2:D2"/>
    <mergeCell ref="F9:H9"/>
    <mergeCell ref="I9:J9"/>
  </mergeCells>
  <phoneticPr fontId="0" type="noConversion"/>
  <printOptions horizontalCentered="1" verticalCentered="1"/>
  <pageMargins left="0.7" right="0.7" top="0.75" bottom="0.75" header="0.3" footer="0.3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5"/>
  <sheetViews>
    <sheetView topLeftCell="A13" zoomScale="75" zoomScaleNormal="75" workbookViewId="0">
      <selection activeCell="I38" sqref="I38"/>
    </sheetView>
  </sheetViews>
  <sheetFormatPr baseColWidth="10" defaultColWidth="11.44140625" defaultRowHeight="13.2"/>
  <cols>
    <col min="1" max="1" width="35.44140625" style="2" bestFit="1" customWidth="1"/>
    <col min="2" max="2" width="18.5546875" style="2" bestFit="1" customWidth="1"/>
    <col min="3" max="3" width="23" style="2" bestFit="1" customWidth="1"/>
    <col min="4" max="4" width="19.6640625" style="2" customWidth="1"/>
    <col min="5" max="5" width="17.88671875" style="2" customWidth="1"/>
    <col min="6" max="6" width="19.6640625" style="2" bestFit="1" customWidth="1"/>
    <col min="7" max="7" width="0.88671875" style="2" customWidth="1"/>
    <col min="8" max="8" width="18.6640625" style="2" customWidth="1"/>
    <col min="9" max="9" width="19" style="2" customWidth="1"/>
    <col min="10" max="10" width="21.88671875" style="2" bestFit="1" customWidth="1"/>
    <col min="11" max="11" width="14.88671875" style="2" customWidth="1"/>
    <col min="12" max="12" width="20" style="2" bestFit="1" customWidth="1"/>
    <col min="13" max="13" width="4" style="2" customWidth="1"/>
    <col min="14" max="16384" width="11.44140625" style="2"/>
  </cols>
  <sheetData>
    <row r="1" spans="1:13" ht="26.25" customHeight="1">
      <c r="A1" s="464" t="s">
        <v>269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26"/>
    </row>
    <row r="2" spans="1:13" ht="26.25" customHeight="1">
      <c r="A2" s="335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26"/>
    </row>
    <row r="3" spans="1:13" ht="26.25" customHeight="1">
      <c r="A3" s="445" t="s">
        <v>62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26"/>
    </row>
    <row r="4" spans="1:13" ht="17.399999999999999">
      <c r="A4" s="466" t="s">
        <v>358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26"/>
    </row>
    <row r="5" spans="1:13" ht="17.399999999999999">
      <c r="A5" s="466" t="s">
        <v>369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26"/>
    </row>
    <row r="6" spans="1:13" ht="22.8">
      <c r="A6" s="33"/>
      <c r="B6" s="3"/>
      <c r="C6" s="3"/>
      <c r="D6" s="38"/>
      <c r="E6" s="35"/>
      <c r="F6" s="36"/>
      <c r="G6" s="36"/>
      <c r="H6" s="37"/>
      <c r="I6" s="3"/>
      <c r="J6" s="3"/>
      <c r="L6" s="340" t="s">
        <v>10</v>
      </c>
      <c r="M6" s="26"/>
    </row>
    <row r="7" spans="1:13" ht="21.6">
      <c r="A7" s="467" t="s">
        <v>139</v>
      </c>
      <c r="B7" s="468"/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26"/>
    </row>
    <row r="8" spans="1:13" ht="15.6">
      <c r="A8" s="469" t="s">
        <v>159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26"/>
    </row>
    <row r="9" spans="1:1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5.6">
      <c r="A10" s="317"/>
      <c r="B10" s="471" t="s">
        <v>248</v>
      </c>
      <c r="C10" s="472"/>
      <c r="D10" s="472"/>
      <c r="E10" s="472"/>
      <c r="F10" s="473"/>
      <c r="G10" s="318"/>
      <c r="H10" s="471" t="s">
        <v>247</v>
      </c>
      <c r="I10" s="472"/>
      <c r="J10" s="472"/>
      <c r="K10" s="472"/>
      <c r="L10" s="474" t="s">
        <v>249</v>
      </c>
      <c r="M10" s="26"/>
    </row>
    <row r="11" spans="1:13" ht="15.6">
      <c r="A11" s="319" t="s">
        <v>13</v>
      </c>
      <c r="B11" s="320" t="s">
        <v>14</v>
      </c>
      <c r="C11" s="320" t="s">
        <v>15</v>
      </c>
      <c r="D11" s="320" t="s">
        <v>250</v>
      </c>
      <c r="E11" s="320" t="s">
        <v>16</v>
      </c>
      <c r="F11" s="320" t="s">
        <v>14</v>
      </c>
      <c r="G11" s="320"/>
      <c r="H11" s="320" t="s">
        <v>14</v>
      </c>
      <c r="I11" s="320" t="s">
        <v>18</v>
      </c>
      <c r="J11" s="320" t="s">
        <v>250</v>
      </c>
      <c r="K11" s="321" t="s">
        <v>14</v>
      </c>
      <c r="L11" s="475"/>
      <c r="M11" s="26"/>
    </row>
    <row r="12" spans="1:13" ht="15.6">
      <c r="A12" s="322"/>
      <c r="B12" s="323">
        <v>43830</v>
      </c>
      <c r="C12" s="324" t="s">
        <v>19</v>
      </c>
      <c r="D12" s="324" t="s">
        <v>19</v>
      </c>
      <c r="E12" s="324" t="s">
        <v>19</v>
      </c>
      <c r="F12" s="323">
        <v>44012</v>
      </c>
      <c r="G12" s="324"/>
      <c r="H12" s="323">
        <v>43830</v>
      </c>
      <c r="I12" s="324" t="s">
        <v>20</v>
      </c>
      <c r="J12" s="324" t="s">
        <v>19</v>
      </c>
      <c r="K12" s="323">
        <v>44012</v>
      </c>
      <c r="L12" s="323">
        <v>44012</v>
      </c>
      <c r="M12" s="26"/>
    </row>
    <row r="13" spans="1:13" ht="12.75" customHeight="1">
      <c r="A13" s="127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2"/>
    </row>
    <row r="14" spans="1:13" ht="15">
      <c r="A14" s="127" t="s">
        <v>154</v>
      </c>
      <c r="B14" s="311">
        <v>453882638</v>
      </c>
      <c r="C14" s="311">
        <v>652721758</v>
      </c>
      <c r="D14" s="311">
        <v>0</v>
      </c>
      <c r="E14" s="311">
        <v>0</v>
      </c>
      <c r="F14" s="311">
        <f>SUM(B14:E14)</f>
        <v>1106604396</v>
      </c>
      <c r="G14" s="311"/>
      <c r="H14" s="311">
        <f>14093295</f>
        <v>14093295</v>
      </c>
      <c r="I14" s="311">
        <v>22694130</v>
      </c>
      <c r="J14" s="311">
        <v>0</v>
      </c>
      <c r="K14" s="311">
        <f>SUM(H14:J14)</f>
        <v>36787425</v>
      </c>
      <c r="L14" s="311">
        <f>+F14-K14</f>
        <v>1069816971</v>
      </c>
      <c r="M14" s="42"/>
    </row>
    <row r="15" spans="1:13" ht="15">
      <c r="A15" s="127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42"/>
    </row>
    <row r="16" spans="1:13" ht="15">
      <c r="A16" s="127" t="s">
        <v>22</v>
      </c>
      <c r="B16" s="311">
        <v>966138625</v>
      </c>
      <c r="C16" s="311">
        <v>306236860</v>
      </c>
      <c r="D16" s="311">
        <v>0</v>
      </c>
      <c r="E16" s="311">
        <v>0</v>
      </c>
      <c r="F16" s="311">
        <f>SUM(B16:E16)</f>
        <v>1272375485</v>
      </c>
      <c r="G16" s="311"/>
      <c r="H16" s="311">
        <f>416354</f>
        <v>416354</v>
      </c>
      <c r="I16" s="311">
        <v>120767328</v>
      </c>
      <c r="J16" s="311">
        <v>0</v>
      </c>
      <c r="K16" s="311">
        <f>SUM(H16:J16)</f>
        <v>121183682</v>
      </c>
      <c r="L16" s="311">
        <f>+F16-K16</f>
        <v>1151191803</v>
      </c>
      <c r="M16" s="42"/>
    </row>
    <row r="17" spans="1:13" ht="15">
      <c r="A17" s="127"/>
      <c r="B17" s="311"/>
      <c r="C17" s="312"/>
      <c r="D17" s="311"/>
      <c r="E17" s="311"/>
      <c r="F17" s="311"/>
      <c r="G17" s="311"/>
      <c r="H17" s="311"/>
      <c r="I17" s="311"/>
      <c r="J17" s="311"/>
      <c r="K17" s="311"/>
      <c r="L17" s="311"/>
      <c r="M17" s="42"/>
    </row>
    <row r="18" spans="1:13" ht="15">
      <c r="A18" s="127" t="s">
        <v>276</v>
      </c>
      <c r="B18" s="311">
        <v>10894836424</v>
      </c>
      <c r="C18" s="311">
        <v>6219588193</v>
      </c>
      <c r="D18" s="311">
        <v>0</v>
      </c>
      <c r="E18" s="311">
        <v>0</v>
      </c>
      <c r="F18" s="311">
        <f>SUM(B18:E18)</f>
        <v>17114424617</v>
      </c>
      <c r="G18" s="311"/>
      <c r="H18" s="311">
        <v>0</v>
      </c>
      <c r="I18" s="311">
        <v>103704756</v>
      </c>
      <c r="J18" s="311">
        <v>0</v>
      </c>
      <c r="K18" s="311">
        <f>SUM(H18:J18)</f>
        <v>103704756</v>
      </c>
      <c r="L18" s="311">
        <f>+F18-K18</f>
        <v>17010719861</v>
      </c>
      <c r="M18" s="42"/>
    </row>
    <row r="19" spans="1:13" ht="15">
      <c r="A19" s="127"/>
      <c r="B19" s="311"/>
      <c r="C19" s="311"/>
      <c r="D19" s="313"/>
      <c r="E19" s="311"/>
      <c r="F19" s="311"/>
      <c r="G19" s="311"/>
      <c r="H19" s="311"/>
      <c r="I19" s="311"/>
      <c r="J19" s="311"/>
      <c r="K19" s="311"/>
      <c r="L19" s="311"/>
      <c r="M19" s="42"/>
    </row>
    <row r="20" spans="1:13" ht="15">
      <c r="A20" s="127" t="s">
        <v>277</v>
      </c>
      <c r="B20" s="311">
        <v>20956351581</v>
      </c>
      <c r="C20" s="311">
        <v>2142405336</v>
      </c>
      <c r="D20" s="311">
        <v>0</v>
      </c>
      <c r="E20" s="311">
        <v>0</v>
      </c>
      <c r="F20" s="311">
        <f>SUM(B20:E20)</f>
        <v>23098756917</v>
      </c>
      <c r="G20" s="311"/>
      <c r="H20" s="311">
        <v>0</v>
      </c>
      <c r="I20" s="311">
        <v>340590582</v>
      </c>
      <c r="J20" s="311">
        <v>0</v>
      </c>
      <c r="K20" s="311">
        <f>SUM(H20:J20)</f>
        <v>340590582</v>
      </c>
      <c r="L20" s="311">
        <f>+F20-K20</f>
        <v>22758166335</v>
      </c>
      <c r="M20" s="42"/>
    </row>
    <row r="21" spans="1:13" ht="15">
      <c r="A21" s="127"/>
      <c r="B21" s="311"/>
      <c r="C21" s="311"/>
      <c r="D21" s="313"/>
      <c r="E21" s="311"/>
      <c r="F21" s="311"/>
      <c r="G21" s="311"/>
      <c r="H21" s="311"/>
      <c r="I21" s="311"/>
      <c r="J21" s="311"/>
      <c r="K21" s="311"/>
      <c r="L21" s="311"/>
      <c r="M21" s="42"/>
    </row>
    <row r="22" spans="1:13" ht="15">
      <c r="A22" s="127" t="s">
        <v>278</v>
      </c>
      <c r="B22" s="311">
        <v>1005754987</v>
      </c>
      <c r="C22" s="311">
        <v>1454034500</v>
      </c>
      <c r="D22" s="311">
        <v>0</v>
      </c>
      <c r="E22" s="311">
        <v>0</v>
      </c>
      <c r="F22" s="311">
        <f>SUM(B22:E22)</f>
        <v>2459789487</v>
      </c>
      <c r="G22" s="311"/>
      <c r="H22" s="311">
        <v>0</v>
      </c>
      <c r="I22" s="311">
        <v>100575498</v>
      </c>
      <c r="J22" s="311">
        <v>0</v>
      </c>
      <c r="K22" s="311">
        <f>SUM(H22:J22)</f>
        <v>100575498</v>
      </c>
      <c r="L22" s="311">
        <f>+F22-K22</f>
        <v>2359213989</v>
      </c>
      <c r="M22" s="42"/>
    </row>
    <row r="23" spans="1:13" ht="15">
      <c r="A23" s="127"/>
      <c r="B23" s="311"/>
      <c r="C23" s="311"/>
      <c r="D23" s="313"/>
      <c r="E23" s="311"/>
      <c r="F23" s="311"/>
      <c r="G23" s="311"/>
      <c r="H23" s="311"/>
      <c r="I23" s="311"/>
      <c r="J23" s="311"/>
      <c r="K23" s="311"/>
      <c r="L23" s="311"/>
      <c r="M23" s="42"/>
    </row>
    <row r="24" spans="1:13" ht="15">
      <c r="A24" s="127" t="s">
        <v>279</v>
      </c>
      <c r="B24" s="311">
        <v>85095090</v>
      </c>
      <c r="C24" s="311">
        <v>275253751</v>
      </c>
      <c r="D24" s="311">
        <v>0</v>
      </c>
      <c r="E24" s="311">
        <v>0</v>
      </c>
      <c r="F24" s="311">
        <f>SUM(B24:E24)</f>
        <v>360348841</v>
      </c>
      <c r="G24" s="311"/>
      <c r="H24" s="311">
        <v>0</v>
      </c>
      <c r="I24" s="311">
        <v>0</v>
      </c>
      <c r="J24" s="311">
        <v>0</v>
      </c>
      <c r="K24" s="311">
        <f>SUM(H24:J24)</f>
        <v>0</v>
      </c>
      <c r="L24" s="311">
        <f>+F24-K24</f>
        <v>360348841</v>
      </c>
      <c r="M24" s="42"/>
    </row>
    <row r="25" spans="1:13" ht="15">
      <c r="A25" s="127"/>
      <c r="B25" s="311"/>
      <c r="C25" s="311"/>
      <c r="D25" s="313"/>
      <c r="E25" s="311"/>
      <c r="F25" s="311"/>
      <c r="G25" s="311"/>
      <c r="H25" s="311"/>
      <c r="I25" s="311"/>
      <c r="J25" s="311"/>
      <c r="K25" s="311"/>
      <c r="L25" s="311"/>
      <c r="M25" s="42"/>
    </row>
    <row r="26" spans="1:13" ht="15">
      <c r="A26" s="127" t="s">
        <v>281</v>
      </c>
      <c r="B26" s="311">
        <v>347397201932</v>
      </c>
      <c r="C26" s="311">
        <v>60513226413</v>
      </c>
      <c r="D26" s="311">
        <v>0</v>
      </c>
      <c r="E26" s="311">
        <v>0</v>
      </c>
      <c r="F26" s="311">
        <f>SUM(B26:E26)</f>
        <v>407910428345</v>
      </c>
      <c r="G26" s="311"/>
      <c r="H26" s="311">
        <v>0</v>
      </c>
      <c r="I26" s="311">
        <v>0</v>
      </c>
      <c r="J26" s="311">
        <v>0</v>
      </c>
      <c r="K26" s="311">
        <f>SUM(H26:J26)</f>
        <v>0</v>
      </c>
      <c r="L26" s="311">
        <f>+F26-K26</f>
        <v>407910428345</v>
      </c>
      <c r="M26" s="42"/>
    </row>
    <row r="27" spans="1:13" ht="15">
      <c r="A27" s="127"/>
      <c r="B27" s="311"/>
      <c r="C27" s="311"/>
      <c r="D27" s="313"/>
      <c r="E27" s="311"/>
      <c r="F27" s="311"/>
      <c r="G27" s="311"/>
      <c r="H27" s="311"/>
      <c r="I27" s="311"/>
      <c r="J27" s="311"/>
      <c r="K27" s="311"/>
      <c r="L27" s="311"/>
      <c r="M27" s="42"/>
    </row>
    <row r="28" spans="1:13" ht="15">
      <c r="A28" s="127" t="s">
        <v>273</v>
      </c>
      <c r="B28" s="311">
        <v>44016132</v>
      </c>
      <c r="C28" s="311">
        <v>0</v>
      </c>
      <c r="D28" s="311">
        <v>0</v>
      </c>
      <c r="E28" s="311">
        <v>0</v>
      </c>
      <c r="F28" s="311">
        <f>SUM(B28:E28)</f>
        <v>44016132</v>
      </c>
      <c r="G28" s="311"/>
      <c r="H28" s="311">
        <f>1760645</f>
        <v>1760645</v>
      </c>
      <c r="I28" s="311">
        <v>880320</v>
      </c>
      <c r="J28" s="311">
        <v>0</v>
      </c>
      <c r="K28" s="311">
        <f>SUM(H28:J28)</f>
        <v>2640965</v>
      </c>
      <c r="L28" s="311">
        <f>+F28-K28</f>
        <v>41375167</v>
      </c>
      <c r="M28" s="42"/>
    </row>
    <row r="29" spans="1:13" ht="15">
      <c r="A29" s="127"/>
      <c r="B29" s="311"/>
      <c r="C29" s="311"/>
      <c r="D29" s="313"/>
      <c r="E29" s="311"/>
      <c r="F29" s="311"/>
      <c r="G29" s="311"/>
      <c r="H29" s="311"/>
      <c r="I29" s="311"/>
      <c r="J29" s="311"/>
      <c r="K29" s="311"/>
      <c r="L29" s="311"/>
      <c r="M29" s="42"/>
    </row>
    <row r="30" spans="1:13" ht="15">
      <c r="A30" s="127" t="s">
        <v>274</v>
      </c>
      <c r="B30" s="311">
        <v>49618657797</v>
      </c>
      <c r="C30" s="311">
        <v>59775085226</v>
      </c>
      <c r="D30" s="311">
        <v>0</v>
      </c>
      <c r="E30" s="311">
        <v>0</v>
      </c>
      <c r="F30" s="311">
        <f>SUM(B30:E30)</f>
        <v>109393743023</v>
      </c>
      <c r="G30" s="311"/>
      <c r="H30" s="311">
        <v>0</v>
      </c>
      <c r="I30" s="311">
        <v>0</v>
      </c>
      <c r="J30" s="311">
        <v>0</v>
      </c>
      <c r="K30" s="311">
        <f>SUM(H30:J30)</f>
        <v>0</v>
      </c>
      <c r="L30" s="311">
        <f>+F30-K30</f>
        <v>109393743023</v>
      </c>
      <c r="M30" s="42"/>
    </row>
    <row r="31" spans="1:13" ht="15">
      <c r="A31" s="127"/>
      <c r="B31" s="311"/>
      <c r="C31" s="311"/>
      <c r="D31" s="313"/>
      <c r="E31" s="311"/>
      <c r="F31" s="311"/>
      <c r="G31" s="311"/>
      <c r="H31" s="311"/>
      <c r="I31" s="311"/>
      <c r="J31" s="311"/>
      <c r="K31" s="311"/>
      <c r="L31" s="311"/>
      <c r="M31" s="42"/>
    </row>
    <row r="32" spans="1:13" ht="15">
      <c r="A32" s="127" t="s">
        <v>275</v>
      </c>
      <c r="B32" s="311">
        <v>403441731</v>
      </c>
      <c r="C32" s="311">
        <v>1178644852</v>
      </c>
      <c r="D32" s="311">
        <v>0</v>
      </c>
      <c r="E32" s="311">
        <v>0</v>
      </c>
      <c r="F32" s="311">
        <f>SUM(B32:E32)</f>
        <v>1582086583</v>
      </c>
      <c r="G32" s="311"/>
      <c r="H32" s="311">
        <v>0</v>
      </c>
      <c r="I32" s="311">
        <v>40344181</v>
      </c>
      <c r="J32" s="311">
        <v>0</v>
      </c>
      <c r="K32" s="311">
        <f>SUM(H32:J32)</f>
        <v>40344181</v>
      </c>
      <c r="L32" s="311">
        <f>+F32-K32</f>
        <v>1541742402</v>
      </c>
      <c r="M32" s="42"/>
    </row>
    <row r="33" spans="1:13" ht="15">
      <c r="A33" s="127"/>
      <c r="B33" s="311"/>
      <c r="C33" s="311"/>
      <c r="D33" s="313"/>
      <c r="E33" s="311"/>
      <c r="F33" s="311"/>
      <c r="G33" s="311"/>
      <c r="H33" s="311"/>
      <c r="I33" s="311"/>
      <c r="J33" s="311"/>
      <c r="K33" s="311"/>
      <c r="L33" s="311"/>
      <c r="M33" s="42"/>
    </row>
    <row r="34" spans="1:13" ht="15">
      <c r="A34" s="127" t="s">
        <v>156</v>
      </c>
      <c r="B34" s="311">
        <v>8253229528</v>
      </c>
      <c r="C34" s="311">
        <v>0</v>
      </c>
      <c r="D34" s="311">
        <v>0</v>
      </c>
      <c r="E34" s="311">
        <v>0</v>
      </c>
      <c r="F34" s="311">
        <f>SUM(B34:E34)</f>
        <v>8253229528</v>
      </c>
      <c r="G34" s="311"/>
      <c r="H34" s="311">
        <v>0</v>
      </c>
      <c r="I34" s="311">
        <v>0</v>
      </c>
      <c r="J34" s="311">
        <v>0</v>
      </c>
      <c r="K34" s="311">
        <f>SUM(H34:J34)</f>
        <v>0</v>
      </c>
      <c r="L34" s="311">
        <f>+F34-K34</f>
        <v>8253229528</v>
      </c>
      <c r="M34" s="42"/>
    </row>
    <row r="35" spans="1:13" ht="15">
      <c r="A35" s="127"/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42"/>
    </row>
    <row r="36" spans="1:13" ht="15">
      <c r="A36" s="127" t="s">
        <v>325</v>
      </c>
      <c r="B36" s="311">
        <v>0</v>
      </c>
      <c r="C36" s="311">
        <v>73032083</v>
      </c>
      <c r="D36" s="311">
        <v>0</v>
      </c>
      <c r="E36" s="311">
        <v>0</v>
      </c>
      <c r="F36" s="311">
        <f>SUM(B36:E36)</f>
        <v>73032083</v>
      </c>
      <c r="G36" s="311"/>
      <c r="H36" s="311">
        <v>0</v>
      </c>
      <c r="I36" s="311">
        <v>0</v>
      </c>
      <c r="J36" s="311">
        <v>0</v>
      </c>
      <c r="K36" s="311">
        <f>SUM(H36:J36)</f>
        <v>0</v>
      </c>
      <c r="L36" s="311">
        <f>+F36-K36</f>
        <v>73032083</v>
      </c>
      <c r="M36" s="42"/>
    </row>
    <row r="37" spans="1:13" ht="15">
      <c r="A37" s="127"/>
      <c r="B37" s="311"/>
      <c r="C37" s="311"/>
      <c r="D37" s="313"/>
      <c r="E37" s="311"/>
      <c r="F37" s="311"/>
      <c r="G37" s="311"/>
      <c r="H37" s="311"/>
      <c r="I37" s="311"/>
      <c r="J37" s="311"/>
      <c r="K37" s="311"/>
      <c r="L37" s="311"/>
      <c r="M37" s="26"/>
    </row>
    <row r="38" spans="1:13" ht="24.75" customHeight="1">
      <c r="A38" s="325" t="s">
        <v>23</v>
      </c>
      <c r="B38" s="326">
        <f>SUM(B14:B37)</f>
        <v>440078606465</v>
      </c>
      <c r="C38" s="326">
        <f>SUM(C14:C37)</f>
        <v>132590228972</v>
      </c>
      <c r="D38" s="326">
        <f>SUM(D14:D37)</f>
        <v>0</v>
      </c>
      <c r="E38" s="326">
        <f>SUM(E14:E37)</f>
        <v>0</v>
      </c>
      <c r="F38" s="326">
        <f>SUM(F14:F37)</f>
        <v>572668835437</v>
      </c>
      <c r="G38" s="326"/>
      <c r="H38" s="326">
        <f>SUM(H14:H37)</f>
        <v>16270294</v>
      </c>
      <c r="I38" s="326">
        <f>SUM(I14:I37)</f>
        <v>729556795</v>
      </c>
      <c r="J38" s="326">
        <f>SUM(J14:J37)</f>
        <v>0</v>
      </c>
      <c r="K38" s="326">
        <f>SUM(K14:K37)</f>
        <v>745827089</v>
      </c>
      <c r="L38" s="326">
        <f>SUM(L14:L37)</f>
        <v>571923008348</v>
      </c>
      <c r="M38" s="32"/>
    </row>
    <row r="39" spans="1:13" ht="31.5" customHeight="1">
      <c r="A39" s="245" t="s">
        <v>24</v>
      </c>
      <c r="B39" s="314">
        <v>8392118056</v>
      </c>
      <c r="C39" s="314">
        <v>208290966505</v>
      </c>
      <c r="D39" s="314">
        <v>0</v>
      </c>
      <c r="E39" s="314">
        <v>0</v>
      </c>
      <c r="F39" s="314">
        <f>SUM(B39:E39)</f>
        <v>216683084561</v>
      </c>
      <c r="G39" s="314"/>
      <c r="H39" s="314">
        <v>0</v>
      </c>
      <c r="I39" s="314">
        <v>8808912</v>
      </c>
      <c r="J39" s="314">
        <v>0</v>
      </c>
      <c r="K39" s="314">
        <f>SUM(H39:J39)</f>
        <v>8808912</v>
      </c>
      <c r="L39" s="314">
        <f>+F39-K39</f>
        <v>216674275649</v>
      </c>
      <c r="M39" s="26"/>
    </row>
    <row r="40" spans="1:13">
      <c r="A40" s="7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2"/>
    </row>
    <row r="41" spans="1:13">
      <c r="A41" s="7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2"/>
    </row>
    <row r="42" spans="1:13" s="416" customFormat="1">
      <c r="A42" s="419" t="s">
        <v>356</v>
      </c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1"/>
    </row>
    <row r="43" spans="1:13">
      <c r="A43" s="22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2"/>
    </row>
    <row r="44" spans="1:13">
      <c r="A44" s="22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2"/>
    </row>
    <row r="45" spans="1:13">
      <c r="A45" s="22"/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2"/>
    </row>
    <row r="46" spans="1:13">
      <c r="A46" s="22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2"/>
    </row>
    <row r="47" spans="1:13" ht="18">
      <c r="A47" s="328" t="s">
        <v>261</v>
      </c>
      <c r="B47" s="275"/>
      <c r="C47" s="328" t="s">
        <v>261</v>
      </c>
      <c r="D47" s="329"/>
      <c r="E47" s="328"/>
      <c r="F47" s="316"/>
      <c r="G47" s="316"/>
      <c r="H47" s="316"/>
      <c r="I47" s="316"/>
      <c r="J47" s="316"/>
      <c r="K47" s="316"/>
      <c r="L47" s="316"/>
      <c r="M47" s="32"/>
    </row>
    <row r="48" spans="1:13" ht="15.6">
      <c r="A48" s="332" t="s">
        <v>259</v>
      </c>
      <c r="B48" s="330"/>
      <c r="C48" s="331" t="s">
        <v>262</v>
      </c>
      <c r="D48" s="330"/>
      <c r="E48" s="331"/>
      <c r="F48" s="316"/>
      <c r="G48" s="316"/>
      <c r="H48" s="316"/>
      <c r="I48" s="316"/>
      <c r="J48" s="316"/>
      <c r="K48" s="316"/>
      <c r="L48" s="316"/>
      <c r="M48" s="32"/>
    </row>
    <row r="49" spans="1:13" s="41" customFormat="1" ht="15.6">
      <c r="A49" s="332" t="s">
        <v>260</v>
      </c>
      <c r="B49" s="331"/>
      <c r="C49" s="331" t="s">
        <v>263</v>
      </c>
      <c r="D49" s="331"/>
      <c r="E49" s="331"/>
      <c r="F49" s="333"/>
      <c r="G49" s="333"/>
      <c r="H49" s="333"/>
      <c r="I49" s="333"/>
      <c r="J49" s="333"/>
      <c r="K49" s="333"/>
      <c r="L49" s="333"/>
      <c r="M49" s="349"/>
    </row>
    <row r="50" spans="1:13" s="41" customFormat="1">
      <c r="A50" s="12" t="s">
        <v>264</v>
      </c>
      <c r="B50" s="350"/>
      <c r="C50" s="350" t="s">
        <v>265</v>
      </c>
      <c r="D50" s="350"/>
      <c r="E50" s="350"/>
    </row>
    <row r="54" spans="1:13">
      <c r="F54" s="27"/>
      <c r="G54" s="27"/>
    </row>
    <row r="55" spans="1:13">
      <c r="F55" s="27"/>
      <c r="G55" s="27"/>
    </row>
    <row r="57" spans="1:13" ht="15" customHeight="1"/>
    <row r="58" spans="1:13" ht="15" customHeight="1"/>
    <row r="59" spans="1:13" ht="15" customHeight="1"/>
    <row r="60" spans="1:13" ht="15" customHeight="1"/>
    <row r="61" spans="1:13" ht="15" customHeight="1"/>
    <row r="62" spans="1:13" ht="15" customHeight="1">
      <c r="F62" s="27"/>
      <c r="G62" s="27"/>
    </row>
    <row r="63" spans="1:13" ht="15" customHeight="1">
      <c r="F63" s="27"/>
      <c r="G63" s="27"/>
    </row>
    <row r="64" spans="1:13" ht="15" customHeight="1"/>
    <row r="65" spans="6:7" ht="15" customHeight="1"/>
    <row r="66" spans="6:7" ht="15" customHeight="1"/>
    <row r="67" spans="6:7" ht="15" customHeight="1">
      <c r="F67" s="27"/>
      <c r="G67" s="27"/>
    </row>
    <row r="68" spans="6:7" ht="15" customHeight="1"/>
    <row r="69" spans="6:7" ht="15" customHeight="1"/>
    <row r="70" spans="6:7" ht="15" customHeight="1"/>
    <row r="71" spans="6:7" ht="15" customHeight="1"/>
    <row r="72" spans="6:7" ht="15" customHeight="1"/>
    <row r="73" spans="6:7" ht="15" customHeight="1"/>
    <row r="74" spans="6:7" ht="15" customHeight="1"/>
    <row r="75" spans="6:7" ht="15" customHeight="1"/>
    <row r="76" spans="6:7" ht="15" customHeight="1"/>
    <row r="77" spans="6:7" ht="15" customHeight="1"/>
    <row r="78" spans="6:7" ht="15" customHeight="1"/>
    <row r="79" spans="6:7" ht="15" customHeight="1"/>
    <row r="80" spans="6:7" ht="15" customHeight="1"/>
    <row r="81" hidden="1"/>
    <row r="82" hidden="1"/>
    <row r="83" ht="28.5" hidden="1" customHeight="1"/>
    <row r="84" ht="48.75" customHeight="1"/>
    <row r="85" ht="31.5" customHeight="1"/>
  </sheetData>
  <mergeCells count="9">
    <mergeCell ref="A1:L1"/>
    <mergeCell ref="A4:L4"/>
    <mergeCell ref="A7:L7"/>
    <mergeCell ref="A8:L8"/>
    <mergeCell ref="H10:K10"/>
    <mergeCell ref="B10:F10"/>
    <mergeCell ref="L10:L11"/>
    <mergeCell ref="A3:L3"/>
    <mergeCell ref="A5:L5"/>
  </mergeCells>
  <phoneticPr fontId="0" type="noConversion"/>
  <printOptions horizontalCentered="1"/>
  <pageMargins left="0.7" right="0.7" top="0.75" bottom="0.75" header="0.3" footer="0.3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3"/>
  <sheetViews>
    <sheetView showGridLines="0" zoomScale="75" zoomScaleNormal="75" workbookViewId="0">
      <selection activeCell="G17" sqref="G17"/>
    </sheetView>
  </sheetViews>
  <sheetFormatPr baseColWidth="10" defaultColWidth="11.44140625" defaultRowHeight="13.2"/>
  <cols>
    <col min="1" max="1" width="35.109375" style="2" customWidth="1"/>
    <col min="2" max="2" width="15.109375" style="2" customWidth="1"/>
    <col min="3" max="3" width="14.109375" style="2" customWidth="1"/>
    <col min="4" max="4" width="17.44140625" style="2" customWidth="1"/>
    <col min="5" max="5" width="14.5546875" style="2" customWidth="1"/>
    <col min="6" max="6" width="17.6640625" style="2" customWidth="1"/>
    <col min="7" max="7" width="15" style="2" customWidth="1"/>
    <col min="8" max="8" width="12.6640625" style="2" customWidth="1"/>
    <col min="9" max="9" width="23" style="2" customWidth="1"/>
    <col min="10" max="10" width="14.5546875" style="2" customWidth="1"/>
    <col min="11" max="11" width="11.44140625" style="377"/>
    <col min="12" max="16384" width="11.44140625" style="2"/>
  </cols>
  <sheetData>
    <row r="1" spans="1:10" ht="24.6">
      <c r="A1" s="464" t="s">
        <v>269</v>
      </c>
      <c r="B1" s="464"/>
      <c r="C1" s="464"/>
      <c r="D1" s="464"/>
      <c r="E1" s="464"/>
      <c r="F1" s="464"/>
      <c r="G1" s="464"/>
      <c r="H1" s="464"/>
      <c r="I1" s="464"/>
      <c r="J1" s="464"/>
    </row>
    <row r="3" spans="1:10" ht="24.6">
      <c r="A3" s="445" t="s">
        <v>62</v>
      </c>
      <c r="B3" s="476"/>
      <c r="C3" s="476"/>
      <c r="D3" s="476"/>
      <c r="E3" s="476"/>
      <c r="F3" s="476"/>
      <c r="G3" s="476"/>
      <c r="H3" s="476"/>
      <c r="I3" s="476"/>
      <c r="J3" s="476"/>
    </row>
    <row r="4" spans="1:10" ht="18.75" customHeight="1">
      <c r="A4" s="466" t="s">
        <v>358</v>
      </c>
      <c r="B4" s="441"/>
      <c r="C4" s="441"/>
      <c r="D4" s="441"/>
      <c r="E4" s="441"/>
      <c r="F4" s="441"/>
      <c r="G4" s="441"/>
      <c r="H4" s="441"/>
      <c r="I4" s="441"/>
      <c r="J4" s="441"/>
    </row>
    <row r="5" spans="1:10" ht="17.399999999999999">
      <c r="A5" s="466" t="s">
        <v>369</v>
      </c>
      <c r="B5" s="466"/>
      <c r="C5" s="466"/>
      <c r="D5" s="466"/>
      <c r="E5" s="466"/>
      <c r="F5" s="466"/>
      <c r="G5" s="466"/>
      <c r="H5" s="466"/>
      <c r="I5" s="466"/>
      <c r="J5" s="466"/>
    </row>
    <row r="6" spans="1:10" ht="17.399999999999999">
      <c r="A6" s="343"/>
      <c r="B6" s="343"/>
      <c r="C6" s="343"/>
      <c r="D6" s="343"/>
      <c r="E6" s="343"/>
      <c r="F6" s="343"/>
      <c r="G6" s="343"/>
      <c r="H6" s="343"/>
      <c r="I6" s="343"/>
      <c r="J6" s="343"/>
    </row>
    <row r="7" spans="1:10" ht="21">
      <c r="A7" s="43"/>
      <c r="B7" s="43"/>
      <c r="C7" s="43"/>
      <c r="D7" s="43"/>
      <c r="E7" s="43"/>
      <c r="F7" s="43"/>
      <c r="G7" s="43"/>
      <c r="H7" s="43"/>
      <c r="J7" s="39" t="s">
        <v>25</v>
      </c>
    </row>
    <row r="8" spans="1:10" ht="21.6">
      <c r="A8" s="467" t="s">
        <v>141</v>
      </c>
      <c r="B8" s="481"/>
      <c r="C8" s="481"/>
      <c r="D8" s="481"/>
      <c r="E8" s="481"/>
      <c r="F8" s="481"/>
      <c r="G8" s="481"/>
      <c r="H8" s="481"/>
      <c r="I8" s="481"/>
      <c r="J8" s="481"/>
    </row>
    <row r="9" spans="1:10" ht="15.6">
      <c r="A9" s="469" t="s">
        <v>74</v>
      </c>
      <c r="B9" s="469"/>
      <c r="C9" s="469"/>
      <c r="D9" s="469"/>
      <c r="E9" s="469"/>
      <c r="F9" s="469"/>
      <c r="G9" s="469"/>
      <c r="H9" s="469"/>
      <c r="I9" s="469"/>
      <c r="J9" s="469"/>
    </row>
    <row r="10" spans="1:10" ht="15.6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0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>
      <c r="A12" s="82"/>
      <c r="B12" s="97" t="s">
        <v>11</v>
      </c>
      <c r="C12" s="98"/>
      <c r="D12" s="98"/>
      <c r="E12" s="99"/>
      <c r="F12" s="97" t="s">
        <v>12</v>
      </c>
      <c r="G12" s="98"/>
      <c r="H12" s="98"/>
      <c r="I12" s="98"/>
      <c r="J12" s="99"/>
    </row>
    <row r="13" spans="1:10">
      <c r="A13" s="91" t="s">
        <v>13</v>
      </c>
      <c r="B13" s="82" t="s">
        <v>26</v>
      </c>
      <c r="C13" s="477" t="s">
        <v>27</v>
      </c>
      <c r="D13" s="477" t="s">
        <v>28</v>
      </c>
      <c r="E13" s="82" t="s">
        <v>17</v>
      </c>
      <c r="F13" s="83" t="s">
        <v>144</v>
      </c>
      <c r="G13" s="479" t="s">
        <v>19</v>
      </c>
      <c r="H13" s="477" t="s">
        <v>29</v>
      </c>
      <c r="I13" s="82" t="s">
        <v>143</v>
      </c>
      <c r="J13" s="82" t="s">
        <v>107</v>
      </c>
    </row>
    <row r="14" spans="1:10">
      <c r="A14" s="94"/>
      <c r="B14" s="94" t="s">
        <v>20</v>
      </c>
      <c r="C14" s="478"/>
      <c r="D14" s="478"/>
      <c r="E14" s="94" t="s">
        <v>19</v>
      </c>
      <c r="F14" s="93" t="s">
        <v>30</v>
      </c>
      <c r="G14" s="480"/>
      <c r="H14" s="478"/>
      <c r="I14" s="94" t="s">
        <v>122</v>
      </c>
      <c r="J14" s="94" t="s">
        <v>21</v>
      </c>
    </row>
    <row r="15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spans="1:10">
      <c r="A16" s="86" t="s">
        <v>280</v>
      </c>
      <c r="B16" s="344">
        <v>1858651363</v>
      </c>
      <c r="C16" s="345">
        <v>1111631846</v>
      </c>
      <c r="D16" s="344">
        <v>0</v>
      </c>
      <c r="E16" s="345">
        <f>+C16+B16</f>
        <v>2970283209</v>
      </c>
      <c r="F16" s="345">
        <v>3190224</v>
      </c>
      <c r="G16" s="345">
        <v>232331418</v>
      </c>
      <c r="H16" s="345">
        <v>0</v>
      </c>
      <c r="I16" s="345">
        <f>+SUM(F16:H16)</f>
        <v>235521642</v>
      </c>
      <c r="J16" s="345">
        <f>+E16-I16</f>
        <v>2734761567</v>
      </c>
    </row>
    <row r="17" spans="1:11">
      <c r="A17" s="86" t="s">
        <v>330</v>
      </c>
      <c r="B17" s="344">
        <v>0</v>
      </c>
      <c r="C17" s="345">
        <v>45955000</v>
      </c>
      <c r="D17" s="344">
        <v>0</v>
      </c>
      <c r="E17" s="345">
        <f>+C17+B17</f>
        <v>45955000</v>
      </c>
      <c r="F17" s="345">
        <v>0</v>
      </c>
      <c r="G17" s="345">
        <v>0</v>
      </c>
      <c r="H17" s="345">
        <v>0</v>
      </c>
      <c r="I17" s="345">
        <f>+SUM(F17:H17)</f>
        <v>0</v>
      </c>
      <c r="J17" s="345">
        <f>+E17-I17</f>
        <v>45955000</v>
      </c>
    </row>
    <row r="18" spans="1:11">
      <c r="A18" s="86"/>
      <c r="B18" s="86"/>
      <c r="C18" s="86"/>
      <c r="D18" s="86"/>
      <c r="E18" s="86"/>
      <c r="F18" s="87"/>
      <c r="G18" s="86"/>
      <c r="H18" s="86"/>
      <c r="I18" s="86"/>
      <c r="J18" s="86"/>
    </row>
    <row r="19" spans="1:11">
      <c r="A19" s="89" t="s">
        <v>31</v>
      </c>
      <c r="B19" s="347">
        <f t="shared" ref="B19:J19" si="0">SUM(B16:B18)</f>
        <v>1858651363</v>
      </c>
      <c r="C19" s="347">
        <f t="shared" si="0"/>
        <v>1157586846</v>
      </c>
      <c r="D19" s="347">
        <f t="shared" si="0"/>
        <v>0</v>
      </c>
      <c r="E19" s="347">
        <f t="shared" si="0"/>
        <v>3016238209</v>
      </c>
      <c r="F19" s="347">
        <f t="shared" si="0"/>
        <v>3190224</v>
      </c>
      <c r="G19" s="347">
        <f t="shared" si="0"/>
        <v>232331418</v>
      </c>
      <c r="H19" s="347">
        <f t="shared" si="0"/>
        <v>0</v>
      </c>
      <c r="I19" s="347">
        <f t="shared" si="0"/>
        <v>235521642</v>
      </c>
      <c r="J19" s="347">
        <f t="shared" si="0"/>
        <v>2780716567</v>
      </c>
    </row>
    <row r="20" spans="1:11">
      <c r="A20" s="107" t="s">
        <v>128</v>
      </c>
      <c r="B20" s="347">
        <v>12760909</v>
      </c>
      <c r="C20" s="347">
        <v>1472415419</v>
      </c>
      <c r="D20" s="347">
        <v>0</v>
      </c>
      <c r="E20" s="347">
        <f>+C20+B20</f>
        <v>1485176328</v>
      </c>
      <c r="F20" s="347">
        <v>0</v>
      </c>
      <c r="G20" s="347">
        <v>1595112</v>
      </c>
      <c r="H20" s="347">
        <v>0</v>
      </c>
      <c r="I20" s="347">
        <f>SUM(F20:H20)</f>
        <v>1595112</v>
      </c>
      <c r="J20" s="347">
        <f>+E20-I20</f>
        <v>1483581216</v>
      </c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1">
      <c r="A22" s="7"/>
      <c r="B22" s="7"/>
      <c r="C22" s="7"/>
      <c r="D22" s="7"/>
      <c r="E22" s="7"/>
      <c r="F22" s="13"/>
      <c r="G22" s="7"/>
      <c r="H22" s="7"/>
      <c r="I22" s="7"/>
      <c r="J22" s="7"/>
    </row>
    <row r="23" spans="1:11" s="416" customFormat="1">
      <c r="A23" s="419" t="s">
        <v>356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3"/>
    </row>
    <row r="24" spans="1:11">
      <c r="A24" s="7"/>
      <c r="B24" s="7"/>
      <c r="C24" s="7"/>
      <c r="D24" s="7"/>
      <c r="E24" s="7"/>
      <c r="F24" s="7"/>
      <c r="G24" s="7"/>
      <c r="H24" s="7"/>
      <c r="I24" s="108"/>
      <c r="J24" s="7"/>
    </row>
    <row r="25" spans="1:11">
      <c r="A25" s="30"/>
      <c r="B25" s="30"/>
      <c r="C25" s="30"/>
      <c r="D25" s="30"/>
      <c r="E25" s="30"/>
      <c r="F25" s="30"/>
      <c r="G25" s="30"/>
      <c r="H25" s="30"/>
      <c r="I25" s="30"/>
      <c r="J25" s="30"/>
    </row>
    <row r="26" spans="1:11">
      <c r="A26" s="44"/>
      <c r="C26" s="7"/>
      <c r="D26" s="7"/>
      <c r="E26" s="7"/>
      <c r="F26" s="7"/>
      <c r="G26" s="7"/>
      <c r="H26" s="30"/>
      <c r="I26" s="30"/>
      <c r="J26" s="30"/>
    </row>
    <row r="27" spans="1:11">
      <c r="A27" s="44"/>
      <c r="C27" s="7"/>
      <c r="D27" s="7"/>
      <c r="E27" s="7"/>
      <c r="F27" s="7"/>
      <c r="G27" s="7"/>
      <c r="H27" s="30"/>
      <c r="I27" s="30"/>
      <c r="J27" s="30"/>
    </row>
    <row r="28" spans="1:11">
      <c r="A28" s="44"/>
      <c r="C28" s="7"/>
      <c r="D28" s="7"/>
      <c r="E28" s="7"/>
      <c r="F28" s="7"/>
      <c r="G28" s="7"/>
      <c r="H28" s="30"/>
      <c r="I28" s="30"/>
      <c r="J28" s="30"/>
    </row>
    <row r="29" spans="1:11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1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1" ht="18">
      <c r="A31" s="328" t="s">
        <v>261</v>
      </c>
      <c r="B31" s="275"/>
      <c r="C31" s="327"/>
      <c r="D31" s="327"/>
      <c r="E31" s="329"/>
      <c r="F31" s="26"/>
      <c r="G31" s="26"/>
      <c r="H31" s="26"/>
      <c r="I31" s="26"/>
      <c r="J31" s="26"/>
    </row>
    <row r="32" spans="1:11" ht="15.6">
      <c r="A32" s="332" t="s">
        <v>259</v>
      </c>
      <c r="B32" s="330"/>
      <c r="C32" s="331" t="s">
        <v>262</v>
      </c>
      <c r="D32" s="330"/>
      <c r="E32" s="405"/>
      <c r="F32" s="26"/>
      <c r="G32" s="26"/>
      <c r="H32" s="26"/>
      <c r="I32" s="26"/>
      <c r="J32" s="26"/>
    </row>
    <row r="33" spans="1:11" s="41" customFormat="1" ht="15.6">
      <c r="A33" s="332" t="s">
        <v>260</v>
      </c>
      <c r="B33" s="331"/>
      <c r="C33" s="331" t="s">
        <v>263</v>
      </c>
      <c r="D33" s="331"/>
      <c r="E33" s="405"/>
      <c r="F33" s="351"/>
      <c r="G33" s="351"/>
      <c r="H33" s="351"/>
      <c r="I33" s="351"/>
      <c r="J33" s="351"/>
      <c r="K33" s="378"/>
    </row>
    <row r="34" spans="1:11" s="41" customFormat="1">
      <c r="A34" s="12" t="s">
        <v>264</v>
      </c>
      <c r="B34" s="350"/>
      <c r="C34" s="350" t="s">
        <v>265</v>
      </c>
      <c r="D34" s="350"/>
      <c r="E34" s="409"/>
      <c r="F34" s="351"/>
      <c r="G34" s="351"/>
      <c r="H34" s="351"/>
      <c r="I34" s="351"/>
      <c r="J34" s="351"/>
      <c r="K34" s="378"/>
    </row>
    <row r="35" spans="1:11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1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1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1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1" ht="6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9" hidden="1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11.25" hidden="1" customHeight="1">
      <c r="A41" s="26"/>
      <c r="B41" s="26"/>
      <c r="C41" s="26"/>
      <c r="D41" s="26"/>
      <c r="E41" s="26"/>
      <c r="F41" s="32"/>
      <c r="G41" s="26"/>
      <c r="H41" s="26"/>
      <c r="I41" s="26"/>
      <c r="J41" s="26"/>
    </row>
    <row r="42" spans="1:11" ht="1.5" hidden="1" customHeight="1">
      <c r="A42" s="26"/>
      <c r="B42" s="26"/>
      <c r="C42" s="26"/>
      <c r="D42" s="26"/>
      <c r="E42" s="26"/>
      <c r="F42" s="32"/>
      <c r="G42" s="26"/>
      <c r="H42" s="26"/>
      <c r="I42" s="26"/>
      <c r="J42" s="26"/>
    </row>
    <row r="43" spans="1:11" hidden="1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1" ht="4.5" hidden="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1" hidden="1">
      <c r="A45" s="26"/>
      <c r="B45" s="26"/>
      <c r="C45" s="26"/>
      <c r="D45" s="26"/>
      <c r="E45" s="26"/>
      <c r="F45" s="32"/>
      <c r="G45" s="26"/>
      <c r="H45" s="26"/>
      <c r="I45" s="26"/>
      <c r="J45" s="26"/>
    </row>
    <row r="46" spans="1:11" ht="1.5" hidden="1" customHeight="1">
      <c r="F46" s="27"/>
    </row>
    <row r="47" spans="1:11" hidden="1"/>
    <row r="48" spans="1:11" hidden="1"/>
    <row r="49" spans="6:6" hidden="1">
      <c r="F49" s="27"/>
    </row>
    <row r="50" spans="6:6" ht="0.75" hidden="1" customHeight="1">
      <c r="F50" s="27"/>
    </row>
    <row r="51" spans="6:6" hidden="1">
      <c r="F51" s="27"/>
    </row>
    <row r="52" spans="6:6" ht="2.25" hidden="1" customHeight="1"/>
    <row r="53" spans="6:6" hidden="1"/>
    <row r="54" spans="6:6" hidden="1"/>
    <row r="55" spans="6:6" ht="0.75" hidden="1" customHeight="1"/>
    <row r="56" spans="6:6" ht="1.5" hidden="1" customHeight="1"/>
    <row r="57" spans="6:6" hidden="1"/>
    <row r="58" spans="6:6" hidden="1"/>
    <row r="59" spans="6:6" hidden="1"/>
    <row r="60" spans="6:6" ht="2.25" hidden="1" customHeight="1"/>
    <row r="61" spans="6:6" hidden="1"/>
    <row r="62" spans="6:6" hidden="1">
      <c r="F62" s="27"/>
    </row>
    <row r="63" spans="6:6" hidden="1">
      <c r="F63" s="27"/>
    </row>
    <row r="64" spans="6:6" hidden="1"/>
    <row r="65" spans="6:6" hidden="1"/>
    <row r="66" spans="6:6" hidden="1"/>
    <row r="67" spans="6:6" hidden="1">
      <c r="F67" s="27"/>
    </row>
    <row r="68" spans="6:6" hidden="1"/>
    <row r="69" spans="6:6" hidden="1"/>
    <row r="70" spans="6:6" hidden="1"/>
    <row r="71" spans="6:6" hidden="1"/>
    <row r="72" spans="6:6" hidden="1"/>
    <row r="73" spans="6:6" hidden="1"/>
    <row r="74" spans="6:6" hidden="1"/>
    <row r="75" spans="6:6" ht="3" customHeight="1"/>
    <row r="76" spans="6:6" ht="1.5" hidden="1" customHeight="1"/>
    <row r="77" spans="6:6" ht="9.75" hidden="1" customHeight="1"/>
    <row r="78" spans="6:6" hidden="1"/>
    <row r="79" spans="6:6" hidden="1"/>
    <row r="80" spans="6:6" ht="8.25" hidden="1" customHeight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t="11.25" hidden="1" customHeight="1"/>
    <row r="93" hidden="1"/>
    <row r="94" ht="3" hidden="1" customHeight="1"/>
    <row r="95" hidden="1"/>
    <row r="96" hidden="1"/>
    <row r="97" spans="9:9" hidden="1"/>
    <row r="98" spans="9:9" hidden="1"/>
    <row r="100" spans="9:9" ht="8.25" customHeight="1"/>
    <row r="101" spans="9:9" ht="18">
      <c r="I101" s="14"/>
    </row>
    <row r="102" spans="9:9" ht="42.75" customHeight="1"/>
    <row r="103" spans="9:9" ht="51" customHeight="1"/>
  </sheetData>
  <mergeCells count="10">
    <mergeCell ref="A1:J1"/>
    <mergeCell ref="A3:J3"/>
    <mergeCell ref="A4:J4"/>
    <mergeCell ref="A8:J8"/>
    <mergeCell ref="A9:J9"/>
    <mergeCell ref="C13:C14"/>
    <mergeCell ref="D13:D14"/>
    <mergeCell ref="G13:G14"/>
    <mergeCell ref="H13:H14"/>
    <mergeCell ref="A5:J5"/>
  </mergeCells>
  <phoneticPr fontId="0" type="noConversion"/>
  <printOptions horizontalCentered="1"/>
  <pageMargins left="0.7" right="0.7" top="0.75" bottom="0.75" header="0.3" footer="0.3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89"/>
  <sheetViews>
    <sheetView zoomScale="75" zoomScaleNormal="75" workbookViewId="0">
      <selection activeCell="E27" sqref="E27"/>
    </sheetView>
  </sheetViews>
  <sheetFormatPr baseColWidth="10" defaultColWidth="11.44140625" defaultRowHeight="13.2"/>
  <cols>
    <col min="1" max="1" width="36" style="2" customWidth="1"/>
    <col min="2" max="2" width="9.88671875" style="2" customWidth="1"/>
    <col min="3" max="3" width="12.6640625" style="2" customWidth="1"/>
    <col min="4" max="4" width="12" style="2" customWidth="1"/>
    <col min="5" max="5" width="18.6640625" style="2" customWidth="1"/>
    <col min="6" max="6" width="12.6640625" style="2" customWidth="1"/>
    <col min="7" max="7" width="17.109375" style="2" customWidth="1"/>
    <col min="8" max="8" width="18.6640625" style="2" customWidth="1"/>
    <col min="9" max="9" width="14.44140625" style="2" customWidth="1"/>
    <col min="10" max="10" width="15.6640625" style="2" customWidth="1"/>
    <col min="11" max="11" width="16.109375" style="2" customWidth="1"/>
    <col min="12" max="16384" width="11.44140625" style="2"/>
  </cols>
  <sheetData>
    <row r="1" spans="1:12" ht="24.6">
      <c r="A1" s="464" t="s">
        <v>269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3" spans="1:12" ht="24.6">
      <c r="A3" s="445" t="s">
        <v>62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26"/>
    </row>
    <row r="4" spans="1:12" ht="18.75" customHeight="1">
      <c r="A4" s="466" t="s">
        <v>358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26"/>
    </row>
    <row r="5" spans="1:12" ht="18.75" customHeight="1">
      <c r="A5" s="466" t="s">
        <v>369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26"/>
    </row>
    <row r="6" spans="1:12" ht="15.6">
      <c r="A6" s="75"/>
      <c r="B6" s="1"/>
      <c r="C6" s="1"/>
      <c r="D6" s="76"/>
      <c r="E6" s="76"/>
      <c r="F6" s="76"/>
      <c r="G6" s="76"/>
      <c r="H6" s="76"/>
      <c r="I6" s="1"/>
      <c r="J6" s="1"/>
      <c r="K6" s="1"/>
      <c r="L6" s="26"/>
    </row>
    <row r="7" spans="1:12" ht="21">
      <c r="A7" s="43"/>
      <c r="B7" s="43"/>
      <c r="C7" s="43"/>
      <c r="D7" s="43"/>
      <c r="E7" s="43"/>
      <c r="F7" s="43"/>
      <c r="G7" s="43"/>
      <c r="H7" s="43"/>
      <c r="I7" s="43"/>
      <c r="J7" s="7"/>
      <c r="K7" s="39" t="s">
        <v>129</v>
      </c>
      <c r="L7" s="26"/>
    </row>
    <row r="8" spans="1:12">
      <c r="A8" s="43"/>
      <c r="B8" s="43"/>
      <c r="C8" s="43"/>
      <c r="D8" s="43"/>
      <c r="E8" s="65"/>
      <c r="F8" s="43"/>
      <c r="G8" s="55"/>
      <c r="H8" s="43"/>
      <c r="I8" s="43"/>
      <c r="J8" s="43"/>
      <c r="K8" s="43"/>
      <c r="L8" s="26"/>
    </row>
    <row r="9" spans="1:12" ht="21.6">
      <c r="A9" s="467" t="s">
        <v>329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26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6"/>
    </row>
    <row r="11" spans="1:12">
      <c r="A11" s="96" t="s">
        <v>0</v>
      </c>
      <c r="B11" s="82"/>
      <c r="C11" s="82" t="s">
        <v>77</v>
      </c>
      <c r="D11" s="82"/>
      <c r="E11" s="82" t="s">
        <v>77</v>
      </c>
      <c r="F11" s="82" t="s">
        <v>77</v>
      </c>
      <c r="G11" s="82" t="s">
        <v>77</v>
      </c>
      <c r="H11" s="97" t="s">
        <v>78</v>
      </c>
      <c r="I11" s="98"/>
      <c r="J11" s="98"/>
      <c r="K11" s="99"/>
      <c r="L11" s="26"/>
    </row>
    <row r="12" spans="1:12">
      <c r="A12" s="100" t="s">
        <v>85</v>
      </c>
      <c r="B12" s="91" t="s">
        <v>86</v>
      </c>
      <c r="C12" s="91" t="s">
        <v>87</v>
      </c>
      <c r="D12" s="91" t="s">
        <v>88</v>
      </c>
      <c r="E12" s="91" t="s">
        <v>89</v>
      </c>
      <c r="F12" s="91" t="s">
        <v>90</v>
      </c>
      <c r="G12" s="91" t="s">
        <v>90</v>
      </c>
      <c r="H12" s="82" t="s">
        <v>91</v>
      </c>
      <c r="I12" s="82" t="s">
        <v>92</v>
      </c>
      <c r="J12" s="97" t="s">
        <v>93</v>
      </c>
      <c r="K12" s="99"/>
      <c r="L12" s="26"/>
    </row>
    <row r="13" spans="1:12">
      <c r="A13" s="101" t="s">
        <v>94</v>
      </c>
      <c r="B13" s="94"/>
      <c r="C13" s="94" t="s">
        <v>95</v>
      </c>
      <c r="D13" s="94"/>
      <c r="E13" s="94" t="s">
        <v>96</v>
      </c>
      <c r="F13" s="94" t="s">
        <v>97</v>
      </c>
      <c r="G13" s="94" t="s">
        <v>98</v>
      </c>
      <c r="H13" s="94" t="s">
        <v>99</v>
      </c>
      <c r="I13" s="94" t="s">
        <v>100</v>
      </c>
      <c r="J13" s="102" t="s">
        <v>101</v>
      </c>
      <c r="K13" s="102" t="s">
        <v>102</v>
      </c>
      <c r="L13" s="26"/>
    </row>
    <row r="14" spans="1:12">
      <c r="A14" s="103"/>
      <c r="B14" s="86"/>
      <c r="C14" s="86"/>
      <c r="D14" s="86"/>
      <c r="E14" s="86"/>
      <c r="F14" s="87"/>
      <c r="G14" s="86"/>
      <c r="H14" s="86"/>
      <c r="I14" s="86"/>
      <c r="J14" s="86"/>
      <c r="K14" s="86"/>
      <c r="L14" s="26"/>
    </row>
    <row r="15" spans="1:12">
      <c r="A15" s="88"/>
      <c r="B15" s="86"/>
      <c r="C15" s="8"/>
      <c r="D15" s="86"/>
      <c r="E15" s="105"/>
      <c r="F15" s="87"/>
      <c r="G15" s="86"/>
      <c r="H15" s="86"/>
      <c r="I15" s="86"/>
      <c r="J15" s="86"/>
      <c r="K15" s="86"/>
      <c r="L15" s="26"/>
    </row>
    <row r="16" spans="1:12">
      <c r="A16" s="88"/>
      <c r="B16" s="86"/>
      <c r="C16" s="86"/>
      <c r="D16" s="86"/>
      <c r="E16" s="105" t="s">
        <v>155</v>
      </c>
      <c r="F16" s="87"/>
      <c r="G16" s="86"/>
      <c r="H16" s="86"/>
      <c r="I16" s="86"/>
      <c r="J16" s="86"/>
      <c r="K16" s="86"/>
      <c r="L16" s="26"/>
    </row>
    <row r="17" spans="1:12">
      <c r="A17" s="104"/>
      <c r="B17" s="86"/>
      <c r="C17" s="86"/>
      <c r="D17" s="86"/>
      <c r="E17" s="86"/>
      <c r="F17" s="87"/>
      <c r="G17" s="86"/>
      <c r="H17" s="86"/>
      <c r="I17" s="86"/>
      <c r="J17" s="86"/>
      <c r="K17" s="86"/>
      <c r="L17" s="26"/>
    </row>
    <row r="18" spans="1:12">
      <c r="A18" s="88"/>
      <c r="B18" s="86"/>
      <c r="C18" s="86"/>
      <c r="D18" s="86"/>
      <c r="E18" s="86"/>
      <c r="F18" s="87"/>
      <c r="G18" s="86"/>
      <c r="H18" s="86"/>
      <c r="I18" s="86"/>
      <c r="J18" s="86"/>
      <c r="K18" s="86"/>
      <c r="L18" s="26"/>
    </row>
    <row r="19" spans="1:12">
      <c r="A19" s="100" t="s">
        <v>31</v>
      </c>
      <c r="B19" s="83"/>
      <c r="C19" s="83"/>
      <c r="D19" s="83"/>
      <c r="E19" s="83"/>
      <c r="F19" s="106"/>
      <c r="G19" s="83"/>
      <c r="H19" s="83"/>
      <c r="I19" s="83"/>
      <c r="J19" s="83"/>
      <c r="K19" s="83"/>
      <c r="L19" s="26"/>
    </row>
    <row r="20" spans="1:12">
      <c r="A20" s="96" t="s">
        <v>128</v>
      </c>
      <c r="B20" s="95"/>
      <c r="C20" s="95"/>
      <c r="D20" s="95"/>
      <c r="E20" s="95"/>
      <c r="F20" s="202"/>
      <c r="G20" s="95"/>
      <c r="H20" s="95"/>
      <c r="I20" s="95"/>
      <c r="J20" s="95"/>
      <c r="K20" s="95"/>
      <c r="L20" s="26"/>
    </row>
    <row r="21" spans="1:12" s="53" customFormat="1">
      <c r="A21" s="11"/>
      <c r="B21" s="8"/>
      <c r="C21" s="8"/>
      <c r="D21" s="8"/>
      <c r="E21" s="8"/>
      <c r="F21" s="9"/>
      <c r="G21" s="8"/>
      <c r="H21" s="8"/>
      <c r="I21" s="8"/>
      <c r="J21" s="8"/>
      <c r="K21" s="8"/>
      <c r="L21" s="29"/>
    </row>
    <row r="22" spans="1:12" s="53" customFormat="1">
      <c r="A22" s="11"/>
      <c r="B22" s="8"/>
      <c r="C22" s="8"/>
      <c r="D22" s="8"/>
      <c r="E22" s="8"/>
      <c r="F22" s="8"/>
      <c r="G22" s="8"/>
      <c r="H22" s="8"/>
      <c r="I22" s="8"/>
      <c r="J22" s="8"/>
      <c r="K22" s="8"/>
      <c r="L22" s="29"/>
    </row>
    <row r="23" spans="1:12" s="426" customFormat="1">
      <c r="A23" s="419" t="s">
        <v>356</v>
      </c>
      <c r="B23" s="422"/>
      <c r="C23" s="422"/>
      <c r="D23" s="422"/>
      <c r="E23" s="422"/>
      <c r="F23" s="422"/>
      <c r="G23" s="424"/>
      <c r="H23" s="424"/>
      <c r="I23" s="424"/>
      <c r="J23" s="424"/>
      <c r="K23" s="424"/>
      <c r="L23" s="425"/>
    </row>
    <row r="24" spans="1:12" s="53" customFormat="1" ht="15">
      <c r="A24" s="7"/>
      <c r="B24" s="7"/>
      <c r="C24" s="7"/>
      <c r="D24" s="7"/>
      <c r="E24" s="7"/>
      <c r="F24" s="7"/>
      <c r="G24" s="21"/>
      <c r="H24" s="21"/>
      <c r="I24" s="21"/>
      <c r="J24" s="21"/>
      <c r="K24" s="21"/>
      <c r="L24" s="29"/>
    </row>
    <row r="25" spans="1:12" s="53" customFormat="1">
      <c r="A25" s="30"/>
      <c r="B25" s="30"/>
      <c r="C25" s="30"/>
      <c r="D25" s="30"/>
      <c r="E25" s="30"/>
      <c r="F25" s="30"/>
      <c r="G25" s="29"/>
      <c r="H25" s="29"/>
      <c r="I25" s="29"/>
      <c r="J25" s="29"/>
      <c r="K25" s="29"/>
      <c r="L25" s="29"/>
    </row>
    <row r="26" spans="1:12" s="53" customFormat="1">
      <c r="A26" s="44"/>
      <c r="B26" s="2"/>
      <c r="C26" s="7"/>
      <c r="D26" s="7"/>
      <c r="E26" s="7"/>
      <c r="F26" s="7"/>
      <c r="G26" s="29"/>
      <c r="H26" s="29"/>
      <c r="I26" s="29"/>
      <c r="J26" s="29"/>
      <c r="K26" s="29"/>
      <c r="L26" s="29"/>
    </row>
    <row r="27" spans="1:12" s="53" customFormat="1">
      <c r="A27" s="44"/>
      <c r="B27" s="2"/>
      <c r="C27" s="7"/>
      <c r="D27" s="7"/>
      <c r="E27" s="7"/>
      <c r="F27" s="7"/>
      <c r="G27" s="25"/>
      <c r="H27" s="29"/>
      <c r="I27" s="29"/>
      <c r="J27" s="29"/>
      <c r="K27" s="29"/>
      <c r="L27" s="29"/>
    </row>
    <row r="28" spans="1:12">
      <c r="A28" s="44"/>
      <c r="C28" s="7"/>
      <c r="D28" s="7"/>
      <c r="E28" s="7"/>
      <c r="F28" s="7"/>
      <c r="G28" s="26"/>
      <c r="H28" s="26"/>
      <c r="I28" s="26"/>
      <c r="J28" s="26"/>
      <c r="K28" s="26"/>
      <c r="L28" s="26"/>
    </row>
    <row r="29" spans="1:1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8">
      <c r="A31" s="328" t="s">
        <v>261</v>
      </c>
      <c r="B31" s="275"/>
      <c r="C31" s="327"/>
      <c r="D31" s="327"/>
      <c r="E31" s="329"/>
      <c r="F31" s="26"/>
      <c r="H31" s="26"/>
      <c r="I31" s="77"/>
      <c r="J31" s="26"/>
      <c r="K31" s="26"/>
      <c r="L31" s="26"/>
    </row>
    <row r="32" spans="1:12" ht="15.6">
      <c r="A32" s="332" t="s">
        <v>259</v>
      </c>
      <c r="B32" s="330"/>
      <c r="C32" s="331" t="s">
        <v>262</v>
      </c>
      <c r="D32" s="330"/>
      <c r="E32" s="405"/>
      <c r="F32" s="26"/>
      <c r="G32" s="26"/>
      <c r="H32" s="26"/>
      <c r="I32" s="26"/>
      <c r="J32" s="26"/>
      <c r="K32" s="26"/>
      <c r="L32" s="26"/>
    </row>
    <row r="33" spans="1:12" s="41" customFormat="1" ht="15.6">
      <c r="A33" s="332" t="s">
        <v>260</v>
      </c>
      <c r="B33" s="331"/>
      <c r="C33" s="331" t="s">
        <v>263</v>
      </c>
      <c r="D33" s="331"/>
      <c r="E33" s="405"/>
      <c r="F33" s="351"/>
      <c r="G33" s="351"/>
      <c r="H33" s="351"/>
      <c r="I33" s="351"/>
      <c r="J33" s="351"/>
      <c r="K33" s="351"/>
      <c r="L33" s="351"/>
    </row>
    <row r="34" spans="1:12" s="41" customFormat="1">
      <c r="A34" s="12" t="s">
        <v>264</v>
      </c>
      <c r="B34" s="350"/>
      <c r="C34" s="350" t="s">
        <v>265</v>
      </c>
      <c r="D34" s="350"/>
      <c r="E34" s="409"/>
      <c r="F34" s="351"/>
      <c r="G34" s="351"/>
      <c r="H34" s="351"/>
      <c r="I34" s="351"/>
      <c r="J34" s="351"/>
      <c r="K34" s="351"/>
      <c r="L34" s="351"/>
    </row>
    <row r="35" spans="1:1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1" spans="1:12">
      <c r="F41" s="27"/>
    </row>
    <row r="42" spans="1:12">
      <c r="F42" s="27"/>
    </row>
    <row r="45" spans="1:12" ht="3" customHeight="1">
      <c r="F45" s="27"/>
    </row>
    <row r="46" spans="1:12" hidden="1">
      <c r="F46" s="27"/>
    </row>
    <row r="47" spans="1:12" hidden="1"/>
    <row r="48" spans="1:12" hidden="1"/>
    <row r="49" spans="6:6" hidden="1">
      <c r="F49" s="27"/>
    </row>
    <row r="50" spans="6:6" hidden="1">
      <c r="F50" s="27"/>
    </row>
    <row r="51" spans="6:6" hidden="1">
      <c r="F51" s="27"/>
    </row>
    <row r="54" spans="6:6" ht="0.75" customHeight="1"/>
    <row r="55" spans="6:6" ht="12" hidden="1" customHeight="1"/>
    <row r="56" spans="6:6" hidden="1"/>
    <row r="57" spans="6:6" hidden="1"/>
    <row r="58" spans="6:6" hidden="1"/>
    <row r="59" spans="6:6" hidden="1"/>
    <row r="60" spans="6:6" hidden="1"/>
    <row r="61" spans="6:6" hidden="1"/>
    <row r="62" spans="6:6" hidden="1">
      <c r="F62" s="27"/>
    </row>
    <row r="63" spans="6:6" hidden="1">
      <c r="F63" s="27"/>
    </row>
    <row r="64" spans="6:6" ht="7.5" customHeight="1"/>
    <row r="65" spans="6:6" hidden="1"/>
    <row r="66" spans="6:6" hidden="1"/>
    <row r="67" spans="6:6" hidden="1">
      <c r="F67" s="27"/>
    </row>
    <row r="68" spans="6:6" hidden="1"/>
    <row r="69" spans="6:6" hidden="1"/>
    <row r="70" spans="6:6" ht="3.75" customHeight="1"/>
    <row r="71" spans="6:6" ht="3" hidden="1" customHeight="1"/>
    <row r="72" spans="6:6" hidden="1"/>
    <row r="73" spans="6:6" hidden="1"/>
    <row r="74" spans="6:6" hidden="1"/>
    <row r="75" spans="6:6" hidden="1"/>
    <row r="76" spans="6:6" hidden="1"/>
    <row r="77" spans="6:6" hidden="1"/>
    <row r="78" spans="6:6" hidden="1"/>
    <row r="79" spans="6:6" ht="3" customHeight="1"/>
    <row r="80" spans="6:6" hidden="1"/>
    <row r="81" hidden="1"/>
    <row r="82" hidden="1"/>
    <row r="83" hidden="1"/>
    <row r="84" hidden="1"/>
    <row r="87" ht="6.75" customHeight="1"/>
    <row r="88" hidden="1"/>
    <row r="89" hidden="1"/>
  </sheetData>
  <mergeCells count="5">
    <mergeCell ref="A3:K3"/>
    <mergeCell ref="A4:K4"/>
    <mergeCell ref="A9:K9"/>
    <mergeCell ref="A1:K1"/>
    <mergeCell ref="A5:K5"/>
  </mergeCells>
  <phoneticPr fontId="0" type="noConversion"/>
  <printOptions horizontalCentered="1"/>
  <pageMargins left="0.7" right="0.7" top="0.75" bottom="0.75" header="0.3" footer="0.3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71"/>
  <sheetViews>
    <sheetView zoomScale="75" zoomScaleNormal="75" workbookViewId="0">
      <selection activeCell="E39" sqref="E39"/>
    </sheetView>
  </sheetViews>
  <sheetFormatPr baseColWidth="10" defaultColWidth="11.44140625" defaultRowHeight="13.2"/>
  <cols>
    <col min="1" max="1" width="36.109375" style="2" customWidth="1"/>
    <col min="2" max="2" width="16.33203125" style="2" customWidth="1"/>
    <col min="3" max="3" width="19.5546875" style="2" customWidth="1"/>
    <col min="4" max="4" width="19" style="2" customWidth="1"/>
    <col min="5" max="5" width="19.6640625" style="2" customWidth="1"/>
    <col min="6" max="6" width="21.33203125" style="2" customWidth="1"/>
    <col min="7" max="16384" width="11.44140625" style="2"/>
  </cols>
  <sheetData>
    <row r="1" spans="1:11" ht="24.6">
      <c r="A1" s="464" t="s">
        <v>269</v>
      </c>
      <c r="B1" s="464"/>
      <c r="C1" s="464"/>
      <c r="D1" s="464"/>
      <c r="E1" s="464"/>
      <c r="F1" s="464"/>
      <c r="G1" s="348"/>
      <c r="H1" s="348"/>
      <c r="I1" s="348"/>
      <c r="J1" s="348"/>
      <c r="K1" s="348"/>
    </row>
    <row r="3" spans="1:11" ht="24.6">
      <c r="A3" s="445" t="s">
        <v>62</v>
      </c>
      <c r="B3" s="476"/>
      <c r="C3" s="476"/>
      <c r="D3" s="476"/>
      <c r="E3" s="476"/>
      <c r="F3" s="476"/>
      <c r="G3" s="1"/>
      <c r="H3" s="1"/>
      <c r="J3" s="3"/>
      <c r="K3" s="1"/>
    </row>
    <row r="4" spans="1:11" ht="19.5" customHeight="1">
      <c r="A4" s="466" t="s">
        <v>370</v>
      </c>
      <c r="B4" s="441"/>
      <c r="C4" s="441"/>
      <c r="D4" s="441"/>
      <c r="E4" s="441"/>
      <c r="F4" s="441"/>
      <c r="G4" s="37"/>
      <c r="H4" s="3"/>
      <c r="J4" s="3"/>
      <c r="K4" s="1"/>
    </row>
    <row r="5" spans="1:11" ht="19.5" customHeight="1">
      <c r="A5" s="466" t="s">
        <v>369</v>
      </c>
      <c r="B5" s="466"/>
      <c r="C5" s="466"/>
      <c r="D5" s="466"/>
      <c r="E5" s="466"/>
      <c r="F5" s="466"/>
      <c r="G5" s="346"/>
      <c r="H5" s="346"/>
      <c r="I5" s="346"/>
      <c r="J5" s="346"/>
      <c r="K5" s="346"/>
    </row>
    <row r="6" spans="1:11" ht="17.25" customHeight="1">
      <c r="A6" s="3"/>
      <c r="B6" s="34"/>
      <c r="E6" s="35"/>
      <c r="F6" s="36"/>
      <c r="G6" s="37"/>
      <c r="H6" s="3"/>
      <c r="J6" s="3"/>
      <c r="K6" s="1"/>
    </row>
    <row r="7" spans="1:11" ht="21">
      <c r="A7" s="78"/>
      <c r="B7" s="79"/>
      <c r="C7" s="80"/>
      <c r="D7" s="79"/>
      <c r="E7" s="81"/>
      <c r="F7" s="49" t="s">
        <v>39</v>
      </c>
      <c r="G7" s="79"/>
    </row>
    <row r="8" spans="1:11" ht="18" customHeight="1">
      <c r="A8" s="16"/>
      <c r="B8" s="16"/>
      <c r="C8" s="16"/>
      <c r="D8" s="16"/>
      <c r="E8" s="16"/>
      <c r="G8" s="16"/>
    </row>
    <row r="9" spans="1:11" ht="18" customHeight="1">
      <c r="A9" s="467" t="s">
        <v>142</v>
      </c>
      <c r="B9" s="468"/>
      <c r="C9" s="468"/>
      <c r="D9" s="468"/>
      <c r="E9" s="468"/>
      <c r="F9" s="468"/>
      <c r="G9" s="16"/>
    </row>
    <row r="10" spans="1:11" ht="15" customHeight="1">
      <c r="A10" s="7"/>
      <c r="B10" s="7"/>
      <c r="C10" s="7"/>
      <c r="D10" s="7"/>
      <c r="E10" s="7"/>
      <c r="F10" s="7"/>
      <c r="G10" s="7"/>
    </row>
    <row r="11" spans="1:11">
      <c r="A11" s="82"/>
      <c r="B11" s="83"/>
      <c r="C11" s="83"/>
      <c r="D11" s="82"/>
      <c r="E11" s="82"/>
      <c r="F11" s="82"/>
      <c r="G11" s="7"/>
    </row>
    <row r="12" spans="1:11">
      <c r="A12" s="91" t="s">
        <v>13</v>
      </c>
      <c r="B12" s="91" t="s">
        <v>40</v>
      </c>
      <c r="C12" s="91" t="s">
        <v>110</v>
      </c>
      <c r="D12" s="91" t="s">
        <v>40</v>
      </c>
      <c r="E12" s="91" t="s">
        <v>111</v>
      </c>
      <c r="F12" s="91" t="s">
        <v>111</v>
      </c>
      <c r="G12" s="7"/>
    </row>
    <row r="13" spans="1:11">
      <c r="A13" s="91"/>
      <c r="B13" s="91" t="s">
        <v>112</v>
      </c>
      <c r="C13" s="86"/>
      <c r="D13" s="91" t="s">
        <v>98</v>
      </c>
      <c r="E13" s="92" t="s">
        <v>113</v>
      </c>
      <c r="F13" s="92" t="s">
        <v>114</v>
      </c>
      <c r="G13" s="7"/>
    </row>
    <row r="14" spans="1:11">
      <c r="A14" s="93"/>
      <c r="B14" s="93"/>
      <c r="C14" s="93"/>
      <c r="D14" s="94"/>
      <c r="E14" s="94"/>
      <c r="F14" s="94"/>
      <c r="G14" s="7"/>
    </row>
    <row r="15" spans="1:11">
      <c r="A15" s="86"/>
      <c r="B15" s="86"/>
      <c r="C15" s="86"/>
      <c r="D15" s="86"/>
      <c r="E15" s="86"/>
      <c r="F15" s="86"/>
      <c r="G15" s="7"/>
    </row>
    <row r="16" spans="1:11">
      <c r="A16" s="84" t="s">
        <v>115</v>
      </c>
      <c r="B16" s="86"/>
      <c r="C16" s="86"/>
      <c r="D16" s="86"/>
      <c r="E16" s="86"/>
      <c r="F16" s="87"/>
      <c r="G16" s="7"/>
    </row>
    <row r="17" spans="1:7">
      <c r="A17" s="86" t="s">
        <v>372</v>
      </c>
      <c r="B17" s="410">
        <v>685830479</v>
      </c>
      <c r="C17" s="410">
        <v>0</v>
      </c>
      <c r="D17" s="410">
        <v>0</v>
      </c>
      <c r="E17" s="410">
        <v>685830479</v>
      </c>
      <c r="F17" s="410">
        <v>0</v>
      </c>
      <c r="G17" s="7"/>
    </row>
    <row r="18" spans="1:7">
      <c r="A18" s="86" t="s">
        <v>373</v>
      </c>
      <c r="B18" s="410">
        <v>19162585069</v>
      </c>
      <c r="C18" s="410">
        <v>0</v>
      </c>
      <c r="D18" s="410">
        <v>0</v>
      </c>
      <c r="E18" s="410">
        <v>19162585069</v>
      </c>
      <c r="F18" s="410">
        <v>0</v>
      </c>
      <c r="G18" s="7"/>
    </row>
    <row r="19" spans="1:7">
      <c r="A19" s="86"/>
      <c r="B19" s="410"/>
      <c r="C19" s="410"/>
      <c r="D19" s="410"/>
      <c r="E19" s="410"/>
      <c r="F19" s="410"/>
      <c r="G19" s="7"/>
    </row>
    <row r="20" spans="1:7">
      <c r="A20" s="86"/>
      <c r="B20" s="410"/>
      <c r="C20" s="410"/>
      <c r="D20" s="410"/>
      <c r="E20" s="410"/>
      <c r="F20" s="410"/>
      <c r="G20" s="7"/>
    </row>
    <row r="21" spans="1:7">
      <c r="A21" s="86"/>
      <c r="B21" s="410"/>
      <c r="C21" s="410"/>
      <c r="D21" s="410"/>
      <c r="E21" s="410"/>
      <c r="F21" s="410"/>
      <c r="G21" s="7"/>
    </row>
    <row r="22" spans="1:7">
      <c r="A22" s="89" t="s">
        <v>117</v>
      </c>
      <c r="B22" s="95"/>
      <c r="C22" s="95"/>
      <c r="D22" s="95"/>
      <c r="E22" s="95"/>
      <c r="F22" s="202"/>
      <c r="G22" s="7"/>
    </row>
    <row r="23" spans="1:7">
      <c r="A23" s="86"/>
      <c r="B23" s="86"/>
      <c r="C23" s="86"/>
      <c r="D23" s="86"/>
      <c r="E23" s="86"/>
      <c r="F23" s="87"/>
      <c r="G23" s="7"/>
    </row>
    <row r="24" spans="1:7">
      <c r="A24" s="84" t="s">
        <v>103</v>
      </c>
      <c r="B24" s="86"/>
      <c r="C24" s="86"/>
      <c r="D24" s="85" t="s">
        <v>116</v>
      </c>
      <c r="E24" s="86"/>
      <c r="F24" s="87"/>
      <c r="G24" s="7"/>
    </row>
    <row r="25" spans="1:7">
      <c r="A25" s="86"/>
      <c r="B25" s="86"/>
      <c r="C25" s="86"/>
      <c r="D25" s="86"/>
      <c r="E25" s="86"/>
      <c r="F25" s="87"/>
      <c r="G25" s="7"/>
    </row>
    <row r="26" spans="1:7">
      <c r="A26" s="86"/>
      <c r="B26" s="86"/>
      <c r="C26" s="86"/>
      <c r="D26" s="86"/>
      <c r="E26" s="86"/>
      <c r="F26" s="86"/>
      <c r="G26" s="7"/>
    </row>
    <row r="27" spans="1:7">
      <c r="A27" s="86"/>
      <c r="B27" s="86"/>
      <c r="C27" s="86"/>
      <c r="D27" s="86"/>
      <c r="E27" s="86"/>
      <c r="F27" s="86"/>
      <c r="G27" s="7"/>
    </row>
    <row r="28" spans="1:7">
      <c r="A28" s="86"/>
      <c r="B28" s="86"/>
      <c r="C28" s="86"/>
      <c r="D28" s="86"/>
      <c r="E28" s="86"/>
      <c r="F28" s="87"/>
      <c r="G28" s="7"/>
    </row>
    <row r="29" spans="1:7">
      <c r="A29" s="86"/>
      <c r="B29" s="86"/>
      <c r="C29" s="86"/>
      <c r="D29" s="86"/>
      <c r="E29" s="86"/>
      <c r="F29" s="86"/>
      <c r="G29" s="7"/>
    </row>
    <row r="30" spans="1:7">
      <c r="A30" s="95"/>
      <c r="B30" s="95"/>
      <c r="C30" s="95"/>
      <c r="D30" s="95"/>
      <c r="E30" s="95"/>
      <c r="F30" s="95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 s="416" customFormat="1" ht="18" customHeight="1">
      <c r="A32" s="419" t="s">
        <v>356</v>
      </c>
      <c r="B32" s="422"/>
      <c r="C32" s="422"/>
      <c r="D32" s="422"/>
      <c r="E32" s="422"/>
      <c r="F32" s="427"/>
    </row>
    <row r="33" spans="1:7">
      <c r="A33" s="7"/>
      <c r="B33" s="7"/>
      <c r="C33" s="7"/>
      <c r="D33" s="7"/>
      <c r="E33" s="7"/>
      <c r="F33" s="22"/>
    </row>
    <row r="34" spans="1:7">
      <c r="A34" s="30"/>
      <c r="B34" s="30"/>
      <c r="C34" s="30"/>
      <c r="D34" s="30"/>
      <c r="E34" s="30"/>
      <c r="F34" s="25"/>
      <c r="G34" s="25"/>
    </row>
    <row r="35" spans="1:7">
      <c r="A35" s="44"/>
      <c r="C35" s="7"/>
      <c r="D35" s="7"/>
      <c r="E35" s="7"/>
      <c r="G35" s="26"/>
    </row>
    <row r="36" spans="1:7">
      <c r="A36" s="44"/>
      <c r="C36" s="7"/>
      <c r="D36" s="7"/>
      <c r="E36" s="7"/>
      <c r="G36" s="26"/>
    </row>
    <row r="37" spans="1:7">
      <c r="A37" s="44"/>
      <c r="C37" s="7"/>
      <c r="D37" s="7"/>
      <c r="E37" s="7"/>
      <c r="G37" s="26"/>
    </row>
    <row r="38" spans="1:7">
      <c r="A38" s="26"/>
      <c r="B38" s="26"/>
      <c r="C38" s="26"/>
      <c r="D38" s="26"/>
      <c r="E38" s="26"/>
    </row>
    <row r="39" spans="1:7">
      <c r="A39" s="26"/>
      <c r="B39" s="26"/>
      <c r="C39" s="26"/>
      <c r="D39" s="26"/>
      <c r="E39" s="26"/>
    </row>
    <row r="40" spans="1:7" ht="18">
      <c r="A40" s="328" t="s">
        <v>261</v>
      </c>
      <c r="B40" s="275"/>
      <c r="C40" s="327"/>
      <c r="D40" s="329"/>
      <c r="E40" s="329"/>
    </row>
    <row r="41" spans="1:7" ht="15.6">
      <c r="A41" s="332" t="s">
        <v>259</v>
      </c>
      <c r="B41" s="330"/>
      <c r="C41" s="331" t="s">
        <v>262</v>
      </c>
      <c r="D41" s="330"/>
      <c r="E41" s="405"/>
    </row>
    <row r="42" spans="1:7" ht="15.6">
      <c r="A42" s="332" t="s">
        <v>260</v>
      </c>
      <c r="B42" s="331"/>
      <c r="C42" s="331" t="s">
        <v>263</v>
      </c>
      <c r="D42" s="331"/>
      <c r="E42" s="405"/>
    </row>
    <row r="43" spans="1:7">
      <c r="A43" s="12" t="s">
        <v>264</v>
      </c>
      <c r="B43" s="350"/>
      <c r="C43" s="350" t="s">
        <v>265</v>
      </c>
      <c r="D43" s="350"/>
      <c r="E43" s="409"/>
    </row>
    <row r="45" spans="1:7">
      <c r="F45" s="27"/>
    </row>
    <row r="46" spans="1:7">
      <c r="F46" s="27"/>
    </row>
    <row r="49" spans="6:6">
      <c r="F49" s="27"/>
    </row>
    <row r="50" spans="6:6">
      <c r="F50" s="27"/>
    </row>
    <row r="53" spans="6:6">
      <c r="F53" s="27"/>
    </row>
    <row r="54" spans="6:6">
      <c r="F54" s="27"/>
    </row>
    <row r="55" spans="6:6">
      <c r="F55" s="27"/>
    </row>
    <row r="66" spans="6:6">
      <c r="F66" s="27"/>
    </row>
    <row r="67" spans="6:6">
      <c r="F67" s="27"/>
    </row>
    <row r="71" spans="6:6">
      <c r="F71" s="27"/>
    </row>
  </sheetData>
  <mergeCells count="5">
    <mergeCell ref="A3:F3"/>
    <mergeCell ref="A4:F4"/>
    <mergeCell ref="A9:F9"/>
    <mergeCell ref="A1:F1"/>
    <mergeCell ref="A5:F5"/>
  </mergeCells>
  <phoneticPr fontId="0" type="noConversion"/>
  <printOptions horizontalCentered="1"/>
  <pageMargins left="0.7" right="0.7" top="0.75" bottom="0.75" header="0.3" footer="0.3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1"/>
  <sheetViews>
    <sheetView zoomScale="75" zoomScaleNormal="75" workbookViewId="0">
      <selection activeCell="C20" sqref="C20"/>
    </sheetView>
  </sheetViews>
  <sheetFormatPr baseColWidth="10" defaultColWidth="11.44140625" defaultRowHeight="13.2"/>
  <cols>
    <col min="1" max="1" width="37" style="2" customWidth="1"/>
    <col min="2" max="2" width="17" style="2" customWidth="1"/>
    <col min="3" max="3" width="16.6640625" style="2" customWidth="1"/>
    <col min="4" max="4" width="17.109375" style="2" customWidth="1"/>
    <col min="5" max="5" width="16.6640625" style="2" customWidth="1"/>
    <col min="6" max="6" width="17.5546875" style="2" customWidth="1"/>
    <col min="7" max="16384" width="11.44140625" style="2"/>
  </cols>
  <sheetData>
    <row r="1" spans="1:6" ht="24.6">
      <c r="A1" s="464" t="s">
        <v>269</v>
      </c>
      <c r="B1" s="464"/>
      <c r="C1" s="464"/>
      <c r="D1" s="464"/>
      <c r="E1" s="464"/>
      <c r="F1" s="464"/>
    </row>
    <row r="3" spans="1:6" ht="24.6">
      <c r="A3" s="445" t="s">
        <v>62</v>
      </c>
      <c r="B3" s="482"/>
      <c r="C3" s="482"/>
      <c r="D3" s="482"/>
      <c r="E3" s="482"/>
      <c r="F3" s="482"/>
    </row>
    <row r="4" spans="1:6" ht="18.75" customHeight="1">
      <c r="A4" s="466" t="s">
        <v>371</v>
      </c>
      <c r="B4" s="483"/>
      <c r="C4" s="483"/>
      <c r="D4" s="483"/>
      <c r="E4" s="483"/>
      <c r="F4" s="483"/>
    </row>
    <row r="5" spans="1:6" ht="17.399999999999999">
      <c r="A5" s="466" t="s">
        <v>369</v>
      </c>
      <c r="B5" s="466"/>
      <c r="C5" s="466"/>
      <c r="D5" s="466"/>
      <c r="E5" s="466"/>
      <c r="F5" s="466"/>
    </row>
    <row r="6" spans="1:6">
      <c r="B6" s="7"/>
      <c r="C6" s="7"/>
      <c r="D6" s="7"/>
      <c r="E6" s="7"/>
      <c r="F6" s="7"/>
    </row>
    <row r="7" spans="1:6" ht="13.5" customHeight="1">
      <c r="A7" s="45"/>
      <c r="B7" s="46"/>
      <c r="C7" s="46"/>
      <c r="D7" s="46"/>
      <c r="E7" s="46"/>
      <c r="F7" s="46"/>
    </row>
    <row r="8" spans="1:6" ht="21">
      <c r="B8" s="44"/>
      <c r="C8" s="47"/>
      <c r="D8" s="48"/>
      <c r="E8" s="47"/>
      <c r="F8" s="49" t="s">
        <v>65</v>
      </c>
    </row>
    <row r="9" spans="1:6">
      <c r="A9" s="50"/>
      <c r="B9" s="47"/>
      <c r="C9" s="47"/>
      <c r="D9" s="51"/>
      <c r="E9" s="47"/>
      <c r="F9" s="47"/>
    </row>
    <row r="10" spans="1:6">
      <c r="A10" s="50"/>
      <c r="B10" s="47"/>
      <c r="C10" s="47"/>
      <c r="D10" s="51"/>
      <c r="E10" s="47"/>
      <c r="F10" s="47"/>
    </row>
    <row r="11" spans="1:6" ht="21.6">
      <c r="A11" s="467" t="s">
        <v>72</v>
      </c>
      <c r="B11" s="483"/>
      <c r="C11" s="483"/>
      <c r="D11" s="483"/>
      <c r="E11" s="483"/>
      <c r="F11" s="483"/>
    </row>
    <row r="12" spans="1:6" ht="15.6">
      <c r="A12" s="469" t="s">
        <v>63</v>
      </c>
      <c r="B12" s="484"/>
      <c r="C12" s="484"/>
      <c r="D12" s="484"/>
      <c r="E12" s="484"/>
      <c r="F12" s="484"/>
    </row>
    <row r="13" spans="1:6" ht="13.8" thickBot="1">
      <c r="B13" s="7"/>
      <c r="C13" s="7"/>
      <c r="D13" s="7"/>
      <c r="E13" s="7"/>
      <c r="F13" s="7"/>
    </row>
    <row r="14" spans="1:6" ht="15">
      <c r="A14" s="129"/>
      <c r="B14" s="130" t="s">
        <v>118</v>
      </c>
      <c r="C14" s="130"/>
      <c r="D14" s="130"/>
      <c r="E14" s="130" t="s">
        <v>123</v>
      </c>
      <c r="F14" s="131" t="s">
        <v>70</v>
      </c>
    </row>
    <row r="15" spans="1:6" ht="15">
      <c r="A15" s="132"/>
      <c r="B15" s="133" t="s">
        <v>124</v>
      </c>
      <c r="C15" s="133" t="s">
        <v>125</v>
      </c>
      <c r="D15" s="133" t="s">
        <v>126</v>
      </c>
      <c r="E15" s="133" t="s">
        <v>127</v>
      </c>
      <c r="F15" s="134">
        <v>44012</v>
      </c>
    </row>
    <row r="16" spans="1:6" ht="15.6" thickBot="1">
      <c r="A16" s="135" t="s">
        <v>34</v>
      </c>
      <c r="B16" s="136" t="s">
        <v>35</v>
      </c>
      <c r="C16" s="137"/>
      <c r="D16" s="136"/>
      <c r="E16" s="136" t="s">
        <v>33</v>
      </c>
      <c r="F16" s="199"/>
    </row>
    <row r="17" spans="1:7" ht="15">
      <c r="A17" s="119"/>
      <c r="B17" s="138"/>
      <c r="C17" s="139"/>
      <c r="D17" s="139"/>
      <c r="E17" s="139"/>
      <c r="F17" s="200"/>
    </row>
    <row r="18" spans="1:7" ht="15" customHeight="1">
      <c r="A18" s="85" t="s">
        <v>116</v>
      </c>
      <c r="B18" s="140"/>
      <c r="C18" s="141"/>
      <c r="D18" s="141"/>
      <c r="E18" s="141"/>
      <c r="F18" s="201"/>
    </row>
    <row r="19" spans="1:7" ht="15">
      <c r="A19" s="120"/>
      <c r="B19" s="140"/>
      <c r="C19" s="141"/>
      <c r="D19" s="141"/>
      <c r="E19" s="141"/>
      <c r="F19" s="201"/>
    </row>
    <row r="20" spans="1:7" ht="15">
      <c r="A20" s="120"/>
      <c r="B20" s="140"/>
      <c r="C20" s="141"/>
      <c r="D20" s="141"/>
      <c r="E20" s="141"/>
      <c r="F20" s="142"/>
    </row>
    <row r="21" spans="1:7" ht="15">
      <c r="A21" s="120"/>
      <c r="B21" s="140"/>
      <c r="C21" s="143"/>
      <c r="D21" s="143"/>
      <c r="E21" s="143"/>
      <c r="F21" s="142"/>
    </row>
    <row r="22" spans="1:7" ht="15.6" thickBot="1">
      <c r="A22" s="120"/>
      <c r="B22" s="140"/>
      <c r="C22" s="143"/>
      <c r="D22" s="143"/>
      <c r="E22" s="143"/>
      <c r="F22" s="201"/>
    </row>
    <row r="23" spans="1:7" ht="16.2" thickBot="1">
      <c r="A23" s="125" t="s">
        <v>292</v>
      </c>
      <c r="B23" s="144">
        <f>+B17+B21</f>
        <v>0</v>
      </c>
      <c r="C23" s="145">
        <f>+C17</f>
        <v>0</v>
      </c>
      <c r="D23" s="145">
        <f>+D17</f>
        <v>0</v>
      </c>
      <c r="E23" s="145">
        <f>+E17</f>
        <v>0</v>
      </c>
      <c r="F23" s="122">
        <f>+F17</f>
        <v>0</v>
      </c>
    </row>
    <row r="24" spans="1:7" ht="15">
      <c r="A24" s="18"/>
      <c r="B24" s="52"/>
      <c r="C24" s="18"/>
      <c r="D24" s="18"/>
      <c r="E24" s="18"/>
      <c r="F24" s="109"/>
      <c r="G24" s="53"/>
    </row>
    <row r="25" spans="1:7" ht="15">
      <c r="A25" s="18"/>
      <c r="B25" s="52"/>
      <c r="C25" s="18"/>
      <c r="D25" s="18"/>
      <c r="E25" s="18"/>
      <c r="F25" s="109"/>
      <c r="G25" s="53"/>
    </row>
    <row r="26" spans="1:7" s="416" customFormat="1" ht="15">
      <c r="A26" s="419" t="s">
        <v>356</v>
      </c>
      <c r="B26" s="422"/>
      <c r="C26" s="422"/>
      <c r="D26" s="422"/>
      <c r="E26" s="422"/>
      <c r="F26" s="428"/>
      <c r="G26" s="426"/>
    </row>
    <row r="27" spans="1:7">
      <c r="A27" s="7"/>
      <c r="B27" s="7"/>
      <c r="C27" s="7"/>
      <c r="D27" s="7"/>
      <c r="E27" s="7"/>
      <c r="F27" s="8"/>
      <c r="G27" s="53"/>
    </row>
    <row r="28" spans="1:7">
      <c r="A28" s="30"/>
      <c r="B28" s="30"/>
      <c r="C28" s="30"/>
      <c r="D28" s="30"/>
      <c r="E28" s="30"/>
      <c r="F28" s="54"/>
      <c r="G28" s="53"/>
    </row>
    <row r="29" spans="1:7">
      <c r="A29" s="44"/>
      <c r="C29" s="7"/>
      <c r="D29" s="7"/>
      <c r="E29" s="7"/>
      <c r="F29" s="53"/>
      <c r="G29" s="53"/>
    </row>
    <row r="30" spans="1:7">
      <c r="A30" s="44"/>
      <c r="C30" s="7"/>
      <c r="D30" s="7"/>
      <c r="E30" s="7"/>
      <c r="F30" s="54"/>
      <c r="G30" s="53"/>
    </row>
    <row r="31" spans="1:7">
      <c r="A31" s="44"/>
      <c r="C31" s="7"/>
      <c r="D31" s="7"/>
      <c r="E31" s="7"/>
      <c r="F31" s="53"/>
      <c r="G31" s="53"/>
    </row>
    <row r="32" spans="1:7">
      <c r="A32" s="26"/>
      <c r="B32" s="26"/>
      <c r="C32" s="26"/>
      <c r="D32" s="26"/>
      <c r="E32" s="26"/>
      <c r="F32" s="53"/>
      <c r="G32" s="53"/>
    </row>
    <row r="33" spans="1:7">
      <c r="A33" s="26"/>
      <c r="B33" s="26"/>
      <c r="C33" s="26"/>
      <c r="D33" s="26"/>
      <c r="E33" s="26"/>
    </row>
    <row r="34" spans="1:7" ht="18">
      <c r="A34" s="328" t="s">
        <v>261</v>
      </c>
      <c r="B34" s="275"/>
      <c r="C34" s="355" t="s">
        <v>282</v>
      </c>
      <c r="D34" s="329"/>
      <c r="E34" s="329"/>
    </row>
    <row r="35" spans="1:7" ht="15.6">
      <c r="A35" s="332" t="s">
        <v>259</v>
      </c>
      <c r="B35" s="330"/>
      <c r="C35" s="331" t="s">
        <v>262</v>
      </c>
      <c r="D35" s="330"/>
      <c r="E35" s="405"/>
    </row>
    <row r="36" spans="1:7" ht="15.6">
      <c r="A36" s="332" t="s">
        <v>260</v>
      </c>
      <c r="B36" s="331"/>
      <c r="C36" s="331" t="s">
        <v>263</v>
      </c>
      <c r="D36" s="331"/>
      <c r="E36" s="405"/>
    </row>
    <row r="37" spans="1:7">
      <c r="A37" s="12" t="s">
        <v>264</v>
      </c>
      <c r="B37" s="350"/>
      <c r="C37" s="350" t="s">
        <v>265</v>
      </c>
      <c r="D37" s="350"/>
      <c r="E37" s="409"/>
    </row>
    <row r="41" spans="1:7">
      <c r="A41" s="24"/>
      <c r="B41" s="25"/>
      <c r="C41" s="25"/>
      <c r="E41" s="25"/>
      <c r="F41" s="25"/>
      <c r="G41" s="26"/>
    </row>
    <row r="42" spans="1:7">
      <c r="A42" s="26"/>
      <c r="B42" s="26"/>
      <c r="C42" s="26"/>
      <c r="D42" s="26"/>
      <c r="E42" s="26"/>
      <c r="G42" s="26"/>
    </row>
    <row r="43" spans="1:7">
      <c r="A43" s="26"/>
      <c r="B43" s="26"/>
      <c r="C43" s="26"/>
      <c r="D43" s="26"/>
      <c r="E43" s="26"/>
      <c r="G43" s="26"/>
    </row>
    <row r="44" spans="1:7">
      <c r="A44" s="26"/>
      <c r="B44" s="26"/>
      <c r="C44" s="26"/>
      <c r="D44" s="26"/>
      <c r="E44" s="26"/>
      <c r="G44" s="26"/>
    </row>
    <row r="45" spans="1:7">
      <c r="F45" s="27"/>
    </row>
    <row r="46" spans="1:7">
      <c r="F46" s="27"/>
    </row>
    <row r="49" spans="6:6">
      <c r="F49" s="27"/>
    </row>
    <row r="50" spans="6:6">
      <c r="F50" s="27"/>
    </row>
    <row r="53" spans="6:6">
      <c r="F53" s="27"/>
    </row>
    <row r="54" spans="6:6">
      <c r="F54" s="27"/>
    </row>
    <row r="55" spans="6:6">
      <c r="F55" s="27"/>
    </row>
    <row r="66" spans="6:6">
      <c r="F66" s="27"/>
    </row>
    <row r="67" spans="6:6">
      <c r="F67" s="27"/>
    </row>
    <row r="71" spans="6:6">
      <c r="F71" s="27"/>
    </row>
  </sheetData>
  <mergeCells count="6">
    <mergeCell ref="A3:F3"/>
    <mergeCell ref="A4:F4"/>
    <mergeCell ref="A12:F12"/>
    <mergeCell ref="A11:F11"/>
    <mergeCell ref="A1:F1"/>
    <mergeCell ref="A5:F5"/>
  </mergeCells>
  <phoneticPr fontId="0" type="noConversion"/>
  <printOptions horizontalCentered="1"/>
  <pageMargins left="0.7" right="0.7" top="0.75" bottom="0.75" header="0.3" footer="0.3"/>
  <pageSetup paperSize="9" scale="90" orientation="landscape" r:id="rId1"/>
  <headerFooter alignWithMargins="0">
    <oddFooter xml:space="preserve">&amp;R&amp;"Times New Roman,Normal"&amp;14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BG</vt:lpstr>
      <vt:lpstr>EERR</vt:lpstr>
      <vt:lpstr>EE-FE</vt:lpstr>
      <vt:lpstr>EE-EVO-PN</vt:lpstr>
      <vt:lpstr>ANEXO A</vt:lpstr>
      <vt:lpstr>ANEXO B</vt:lpstr>
      <vt:lpstr>ANEXO C</vt:lpstr>
      <vt:lpstr>ANEXO D</vt:lpstr>
      <vt:lpstr>ANEXO E</vt:lpstr>
      <vt:lpstr>ANEXO F</vt:lpstr>
      <vt:lpstr>ANEXO G</vt:lpstr>
      <vt:lpstr>ANEXO H</vt:lpstr>
      <vt:lpstr>ANEXO I</vt:lpstr>
      <vt:lpstr>ANEXO J</vt:lpstr>
      <vt:lpstr>'ANEXO A'!Área_de_impresión</vt:lpstr>
      <vt:lpstr>'ANEXO B'!Área_de_impresión</vt:lpstr>
      <vt:lpstr>'ANEXO C'!Área_de_impresión</vt:lpstr>
      <vt:lpstr>'ANEXO D'!Área_de_impresión</vt:lpstr>
      <vt:lpstr>'ANEXO E'!Área_de_impresión</vt:lpstr>
      <vt:lpstr>'ANEXO F'!Área_de_impresión</vt:lpstr>
      <vt:lpstr>'ANEXO G'!Área_de_impresión</vt:lpstr>
      <vt:lpstr>'ANEXO H'!Área_de_impresión</vt:lpstr>
      <vt:lpstr>'ANEXO I'!Área_de_impresión</vt:lpstr>
      <vt:lpstr>'ANEXO J'!Área_de_impresión</vt:lpstr>
      <vt:lpstr>BG!Área_de_impresión</vt:lpstr>
      <vt:lpstr>'EE-EVO-PN'!Área_de_impresión</vt:lpstr>
      <vt:lpstr>'EE-FE'!Área_de_impresión</vt:lpstr>
      <vt:lpstr>EERR!Área_de_impresión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CONDOR</dc:creator>
  <cp:lastModifiedBy>Victor Fernandez</cp:lastModifiedBy>
  <cp:lastPrinted>2020-06-30T14:43:22Z</cp:lastPrinted>
  <dcterms:created xsi:type="dcterms:W3CDTF">1998-09-14T16:47:50Z</dcterms:created>
  <dcterms:modified xsi:type="dcterms:W3CDTF">2020-09-01T00:18:09Z</dcterms:modified>
</cp:coreProperties>
</file>