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5.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6.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drawings/drawing7.xml" ContentType="application/vnd.openxmlformats-officedocument.drawing+xml"/>
  <Override PartName="/xl/embeddings/oleObject12.bin" ContentType="application/vnd.openxmlformats-officedocument.oleObject"/>
  <Override PartName="/xl/drawings/drawing8.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drawings/drawing9.xml" ContentType="application/vnd.openxmlformats-officedocument.drawing+xml"/>
  <Override PartName="/xl/embeddings/oleObject17.bin" ContentType="application/vnd.openxmlformats-officedocument.oleObject"/>
  <Override PartName="/xl/embeddings/oleObject18.bin" ContentType="application/vnd.openxmlformats-officedocument.oleObject"/>
  <Override PartName="/xl/drawings/drawing10.xml" ContentType="application/vnd.openxmlformats-officedocument.drawing+xml"/>
  <Override PartName="/xl/embeddings/oleObject19.bin" ContentType="application/vnd.openxmlformats-officedocument.oleObject"/>
  <Override PartName="/xl/drawings/drawing11.xml" ContentType="application/vnd.openxmlformats-officedocument.drawing+xml"/>
  <Override PartName="/xl/embeddings/oleObject20.bin" ContentType="application/vnd.openxmlformats-officedocument.oleObject"/>
  <Override PartName="/xl/drawings/drawing12.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drawings/drawing13.xml" ContentType="application/vnd.openxmlformats-officedocument.drawing+xml"/>
  <Override PartName="/xl/embeddings/oleObject23.bin" ContentType="application/vnd.openxmlformats-officedocument.oleObject"/>
  <Override PartName="/xl/drawings/drawing14.xml" ContentType="application/vnd.openxmlformats-officedocument.drawing+xml"/>
  <Override PartName="/xl/embeddings/oleObject24.bin" ContentType="application/vnd.openxmlformats-officedocument.oleObject"/>
  <Override PartName="/xl/embeddings/oleObject25.bin" ContentType="application/vnd.openxmlformats-officedocument.oleObject"/>
  <Override PartName="/xl/drawings/drawing15.xml" ContentType="application/vnd.openxmlformats-officedocument.drawing+xml"/>
  <Override PartName="/xl/embeddings/oleObject26.bin" ContentType="application/vnd.openxmlformats-officedocument.oleObject"/>
  <Override PartName="/xl/drawings/drawing16.xml" ContentType="application/vnd.openxmlformats-officedocument.drawing+xml"/>
  <Override PartName="/xl/embeddings/oleObject27.bin" ContentType="application/vnd.openxmlformats-officedocument.oleObject"/>
  <Override PartName="/xl/embeddings/oleObject28.bin" ContentType="application/vnd.openxmlformats-officedocument.oleObject"/>
  <Override PartName="/xl/drawings/drawing17.xml" ContentType="application/vnd.openxmlformats-officedocument.drawing+xml"/>
  <Override PartName="/xl/embeddings/oleObject29.bin" ContentType="application/vnd.openxmlformats-officedocument.oleObject"/>
  <Override PartName="/xl/embeddings/oleObject30.bin" ContentType="application/vnd.openxmlformats-officedocument.oleObject"/>
  <Override PartName="/xl/drawings/drawing18.xml" ContentType="application/vnd.openxmlformats-officedocument.drawing+xml"/>
  <Override PartName="/xl/embeddings/oleObject31.bin" ContentType="application/vnd.openxmlformats-officedocument.oleObject"/>
  <Override PartName="/xl/drawings/drawing19.xml" ContentType="application/vnd.openxmlformats-officedocument.drawing+xml"/>
  <Override PartName="/xl/embeddings/oleObject32.bin" ContentType="application/vnd.openxmlformats-officedocument.oleObject"/>
  <Override PartName="/xl/drawings/drawing20.xml" ContentType="application/vnd.openxmlformats-officedocument.drawing+xml"/>
  <Override PartName="/xl/embeddings/oleObject33.bin" ContentType="application/vnd.openxmlformats-officedocument.oleObject"/>
  <Override PartName="/xl/embeddings/oleObject34.bin" ContentType="application/vnd.openxmlformats-officedocument.oleObject"/>
  <Override PartName="/xl/drawings/drawing21.xml" ContentType="application/vnd.openxmlformats-officedocument.drawing+xml"/>
  <Override PartName="/xl/embeddings/oleObject35.bin" ContentType="application/vnd.openxmlformats-officedocument.oleObject"/>
  <Override PartName="/xl/drawings/drawing22.xml" ContentType="application/vnd.openxmlformats-officedocument.drawing+xml"/>
  <Override PartName="/xl/embeddings/oleObject36.bin" ContentType="application/vnd.openxmlformats-officedocument.oleObject"/>
  <Override PartName="/xl/drawings/drawing23.xml" ContentType="application/vnd.openxmlformats-officedocument.drawing+xml"/>
  <Override PartName="/xl/embeddings/oleObject37.bin" ContentType="application/vnd.openxmlformats-officedocument.oleObject"/>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juan.achucarro\Desktop\Cierre Mensual\2020.08_Agosto\Nueva carpeta\"/>
    </mc:Choice>
  </mc:AlternateContent>
  <xr:revisionPtr revIDLastSave="0" documentId="13_ncr:1_{9EC7D9E8-9CB1-479F-94ED-D4071E0D487B}" xr6:coauthVersionLast="45" xr6:coauthVersionMax="45" xr10:uidLastSave="{00000000-0000-0000-0000-000000000000}"/>
  <bookViews>
    <workbookView xWindow="-120" yWindow="-120" windowWidth="20730" windowHeight="11160" tabRatio="950" firstSheet="16" activeTab="22" xr2:uid="{00000000-000D-0000-FFFF-FFFF00000000}"/>
  </bookViews>
  <sheets>
    <sheet name="Presentacion EEFF" sheetId="54" r:id="rId1"/>
    <sheet name="Resolución" sheetId="55" r:id="rId2"/>
    <sheet name="BG" sheetId="43" r:id="rId3"/>
    <sheet name="EERR " sheetId="32" r:id="rId4"/>
    <sheet name="PN" sheetId="2" r:id="rId5"/>
    <sheet name="ORIGEN Y APLICACION" sheetId="46" r:id="rId6"/>
    <sheet name="NOTAS" sheetId="48" r:id="rId7"/>
    <sheet name="ANEXO A" sheetId="42" r:id="rId8"/>
    <sheet name="ANEXO B" sheetId="25" r:id="rId9"/>
    <sheet name="ANEXO C" sheetId="6" r:id="rId10"/>
    <sheet name="ANEXO&quot;D&quot;" sheetId="7" r:id="rId11"/>
    <sheet name="ANEXO&quot;E&quot;" sheetId="8" r:id="rId12"/>
    <sheet name="ANEXO&quot;F&quot;" sheetId="9" r:id="rId13"/>
    <sheet name="ANEXO&quot;G&quot;" sheetId="30" r:id="rId14"/>
    <sheet name="ANEXO&quot;H&quot;" sheetId="36" r:id="rId15"/>
    <sheet name="ANEXO&quot;I&quot; " sheetId="47" r:id="rId16"/>
    <sheet name="ANEXO J" sheetId="41" r:id="rId17"/>
    <sheet name="pers.vinculadas(A)" sheetId="34" r:id="rId18"/>
    <sheet name="sociedades vinculadas Anx1" sheetId="33" r:id="rId19"/>
    <sheet name="SOCIEDADES VINCULADAS(B) " sheetId="35" r:id="rId20"/>
    <sheet name="nivel de (C)" sheetId="39" r:id="rId21"/>
    <sheet name="activos comprom.(D)" sheetId="38" r:id="rId22"/>
    <sheet name="ComposicionAccionaria" sheetId="53" r:id="rId23"/>
  </sheets>
  <externalReferences>
    <externalReference r:id="rId24"/>
    <externalReference r:id="rId25"/>
    <externalReference r:id="rId26"/>
    <externalReference r:id="rId27"/>
  </externalReferences>
  <definedNames>
    <definedName name="___xlnm__FilterDatabase">"#REF!!$A$1:$P$2294"</definedName>
    <definedName name="___xlnm__FilterDatabase_1">"#REF!!$A$1:$N$2128"</definedName>
    <definedName name="___xlnm__FilterDatabase_2">"#REF!!$A$1:$N$2737"</definedName>
    <definedName name="___xlnm__FilterDatabase_3">"#REF!!$A$1:$N$2208"</definedName>
    <definedName name="___xlnm__FilterDatabase_4">#REF!</definedName>
    <definedName name="___xlnm__FilterDatabase_5">"#REF!!$A$1:$N$2737"</definedName>
    <definedName name="___xlnm_Print_Area">"#REF!!$A$2259:$N$2298"</definedName>
    <definedName name="__xlnm__FilterDatabase">"#REF!!$A$1:$P$2294"</definedName>
    <definedName name="__xlnm__FilterDatabase_1">"#REF!!$A$1:$N$2128"</definedName>
    <definedName name="__xlnm__FilterDatabase_2">"#REF!!$A$1:$N$2737"</definedName>
    <definedName name="__xlnm__FilterDatabase_3">"#REF!!$A$1:$N$2208"</definedName>
    <definedName name="__xlnm__FilterDatabase_4">#REF!</definedName>
    <definedName name="__xlnm__FilterDatabase_5">"#REF!!$A$1:$N$2737"</definedName>
    <definedName name="__xlnm_Print_Area">"#REF!!$A$2259:$N$2298"</definedName>
    <definedName name="_1Sin_nombre">#REF!</definedName>
    <definedName name="_xlnm._FilterDatabase" localSheetId="22" hidden="1">ComposicionAccionaria!$A$17:$K$20</definedName>
    <definedName name="_origina_egresos_2011">#REF!</definedName>
    <definedName name="aaa">#REF!</definedName>
    <definedName name="aass">#REF!</definedName>
    <definedName name="Almacenes">#REF!</definedName>
    <definedName name="_xlnm.Print_Area" localSheetId="21">'activos comprom.(D)'!$A$1:$D$33</definedName>
    <definedName name="_xlnm.Print_Area" localSheetId="7">'ANEXO A'!$A$1:$K$39</definedName>
    <definedName name="_xlnm.Print_Area" localSheetId="9">'ANEXO C'!$A$1:$L$30</definedName>
    <definedName name="_xlnm.Print_Area" localSheetId="11">'ANEXO"E"'!$A$1:$G$22</definedName>
    <definedName name="_xlnm.Print_Area" localSheetId="12">'ANEXO"F"'!$A$1:$C$40</definedName>
    <definedName name="_xlnm.Print_Area" localSheetId="13">'ANEXO"G"'!$A$1:$F$67</definedName>
    <definedName name="_xlnm.Print_Area" localSheetId="14">'ANEXO"H"'!$A$1:$E$40</definedName>
    <definedName name="_xlnm.Print_Area" localSheetId="2">BG!$A$1:$G$47</definedName>
    <definedName name="_xlnm.Print_Area" localSheetId="22">ComposicionAccionaria!$A$1:$K$158</definedName>
    <definedName name="_xlnm.Print_Area" localSheetId="3">'EERR '!$B$1:$D$36</definedName>
    <definedName name="_xlnm.Print_Area" localSheetId="20">'nivel de (C)'!$A$1:$D$33</definedName>
    <definedName name="_xlnm.Print_Area" localSheetId="6">NOTAS!$A$1:$G$343</definedName>
    <definedName name="_xlnm.Print_Area" localSheetId="5">'ORIGEN Y APLICACION'!$B$1:$D$51</definedName>
    <definedName name="_xlnm.Print_Area" localSheetId="4">PN!$A$1:$J$38</definedName>
    <definedName name="_xlnm.Print_Area" localSheetId="0">'Presentacion EEFF'!$A$1:$A$27</definedName>
    <definedName name="_xlnm.Print_Area" localSheetId="1">Resolución!$A$1:$A$53</definedName>
    <definedName name="_xlnm.Print_Area" localSheetId="18">'sociedades vinculadas Anx1'!$A$1:$C$25</definedName>
    <definedName name="_xlnm.Print_Area" localSheetId="19">'SOCIEDADES VINCULADAS(B) '!$A$1:$E$41</definedName>
    <definedName name="bbbb">#REF!</definedName>
    <definedName name="BuiltIn_Print_Area">#REF!</definedName>
    <definedName name="BuiltIn_Print_Area___0">#REF!</definedName>
    <definedName name="BuiltIn_print_area2">#REF!</definedName>
    <definedName name="CambiosInventario">#REF!</definedName>
    <definedName name="CantAgu">'[1]Valuacion 31.12.10'!$G$10:$G$43</definedName>
    <definedName name="cantagust">'[2]Valuacion 31.03.2011'!$G$10:$G$43</definedName>
    <definedName name="CantAguT1">'[3]CVAB T1'!$E$25:$E$40</definedName>
    <definedName name="CantGol">'[1]Valuacion 31.12.10'!$C$10:$C$43</definedName>
    <definedName name="CantGolT1">'[3]CVAB T1'!$E$7:$E$22</definedName>
    <definedName name="CantPic">'[1]Valuacion 31.12.10'!$K$10:$K$43</definedName>
    <definedName name="CantPicT1">'[3]CVAB T1'!$E$43:$E$58</definedName>
    <definedName name="ClasAgu">'[1]Valuacion 31.12.10'!$H$10:$H$43</definedName>
    <definedName name="ClasAguT1">'[3]CVAB T1'!$D$25:$D$40</definedName>
    <definedName name="ClasGol">'[1]Valuacion 31.12.10'!$D$10:$D$43</definedName>
    <definedName name="ClasGolT1">'[3]CVAB T1'!$D$7:$D$22</definedName>
    <definedName name="ClasPic">'[1]Valuacion 31.12.10'!$L$10:$L$43</definedName>
    <definedName name="ClasPicT1">'[3]CVAB T1'!$D$43:$D$58</definedName>
    <definedName name="CVABT1">'[4]Valuacion 31.12.10'!$C$10:$C$43</definedName>
    <definedName name="nn">#REF!</definedName>
    <definedName name="ParamClas">[3]Params!$A$2:$C$8</definedName>
    <definedName name="Permanente">#REF!</definedName>
    <definedName name="PesAgu">'[1]Valuacion 31.12.10'!$I$10:$I$43</definedName>
    <definedName name="PesAguT1">'[3]CVAB T1'!$F$25:$F$40</definedName>
    <definedName name="PesGol">'[1]Valuacion 31.12.10'!$E$10:$E$43</definedName>
    <definedName name="PesGolT1">'[3]CVAB T1'!$F$7:$F$22</definedName>
    <definedName name="PesPic">'[1]Valuacion 31.12.10'!$M$10:$M$43</definedName>
    <definedName name="PesPicT1">'[3]CVAB T1'!$F$43:$F$58</definedName>
    <definedName name="primertrimestreaguapey">#REF!</definedName>
    <definedName name="_xlnm.Print_Titles" localSheetId="22">ComposicionAccionaria!$1:$20</definedName>
    <definedName name="_xlnm.Print_Titles" localSheetId="6">NOTAS!$1:$4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30" l="1"/>
  <c r="C49" i="30"/>
  <c r="C47" i="30"/>
  <c r="C46" i="30"/>
  <c r="G21" i="47" l="1"/>
  <c r="G13" i="47" l="1"/>
  <c r="G12" i="47"/>
  <c r="G20" i="47" s="1"/>
  <c r="G22" i="47" s="1"/>
  <c r="F36" i="47" l="1"/>
  <c r="D36" i="47"/>
  <c r="E35" i="47"/>
  <c r="G35" i="47" s="1"/>
  <c r="E34" i="47"/>
  <c r="G34" i="47" s="1"/>
  <c r="E33" i="47"/>
  <c r="G33" i="47" s="1"/>
  <c r="B27" i="39"/>
  <c r="I40" i="35"/>
  <c r="B17" i="6"/>
  <c r="B22" i="6" s="1"/>
  <c r="C17" i="6"/>
  <c r="D17" i="6"/>
  <c r="D22" i="6" s="1"/>
  <c r="E17" i="6"/>
  <c r="E22" i="6" s="1"/>
  <c r="F17" i="6"/>
  <c r="F22" i="6" s="1"/>
  <c r="G17" i="6"/>
  <c r="G22" i="6" s="1"/>
  <c r="H17" i="6"/>
  <c r="H22" i="6" s="1"/>
  <c r="I17" i="6"/>
  <c r="I22" i="6" s="1"/>
  <c r="J17" i="6"/>
  <c r="J22" i="6" s="1"/>
  <c r="K17" i="6"/>
  <c r="K22" i="6" s="1"/>
  <c r="L17" i="6"/>
  <c r="G36" i="47" l="1"/>
  <c r="E3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7" authorId="0" shapeId="0" xr:uid="{00000000-0006-0000-1300-000001000000}">
      <text>
        <r>
          <rPr>
            <b/>
            <sz val="8"/>
            <color indexed="9"/>
            <rFont val="Tahoma"/>
            <family val="2"/>
          </rPr>
          <t xml:space="preserve">Pc_Comfar:
</t>
        </r>
        <r>
          <rPr>
            <sz val="8"/>
            <color indexed="9"/>
            <rFont val="Tahoma"/>
            <family val="2"/>
          </rPr>
          <t xml:space="preserve">total dividendos s/el mayor (este importe no va a variar en todo el periodo )
</t>
        </r>
      </text>
    </comment>
    <comment ref="B63" authorId="0" shapeId="0" xr:uid="{00000000-0006-0000-1300-000002000000}">
      <text>
        <r>
          <rPr>
            <b/>
            <sz val="8"/>
            <color indexed="9"/>
            <rFont val="Tahoma"/>
            <family val="2"/>
          </rPr>
          <t xml:space="preserve">Pc_Comfar:
</t>
        </r>
        <r>
          <rPr>
            <sz val="8"/>
            <color indexed="9"/>
            <rFont val="Tahoma"/>
            <family val="2"/>
          </rPr>
          <t xml:space="preserve">no se modifica hasta fin de año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51" authorId="0" shapeId="0" xr:uid="{00000000-0006-0000-1400-000003000000}">
      <text>
        <r>
          <rPr>
            <b/>
            <sz val="8"/>
            <color indexed="9"/>
            <rFont val="Tahoma"/>
            <family val="2"/>
          </rPr>
          <t xml:space="preserve">Pc_Comfar:
</t>
        </r>
        <r>
          <rPr>
            <sz val="8"/>
            <color indexed="9"/>
            <rFont val="Tahoma"/>
            <family val="2"/>
          </rPr>
          <t xml:space="preserve">no se modifica hasta fin de año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45" authorId="0" shapeId="0" xr:uid="{00000000-0006-0000-1500-000001000000}">
      <text>
        <r>
          <rPr>
            <b/>
            <sz val="8"/>
            <color indexed="9"/>
            <rFont val="Tahoma"/>
            <family val="2"/>
          </rPr>
          <t xml:space="preserve">Pc_Comfar:
</t>
        </r>
        <r>
          <rPr>
            <sz val="8"/>
            <color indexed="9"/>
            <rFont val="Tahoma"/>
            <family val="2"/>
          </rPr>
          <t xml:space="preserve">total dividendos s/el mayor (este importe no va a variar en todo el periodo )
</t>
        </r>
      </text>
    </comment>
    <comment ref="C45" authorId="0" shapeId="0" xr:uid="{00000000-0006-0000-1500-000002000000}">
      <text>
        <r>
          <rPr>
            <b/>
            <sz val="8"/>
            <color indexed="9"/>
            <rFont val="Tahoma"/>
            <family val="2"/>
          </rPr>
          <t xml:space="preserve">Pc_Comfar:
</t>
        </r>
        <r>
          <rPr>
            <sz val="8"/>
            <color indexed="9"/>
            <rFont val="Tahoma"/>
            <family val="2"/>
          </rPr>
          <t xml:space="preserve">total dividendos s/el mayor (este importe no va a variar en todo el periodo 2005)
</t>
        </r>
      </text>
    </comment>
    <comment ref="B48" authorId="0" shapeId="0" xr:uid="{00000000-0006-0000-1500-000003000000}">
      <text>
        <r>
          <rPr>
            <b/>
            <sz val="8"/>
            <color indexed="9"/>
            <rFont val="Tahoma"/>
            <family val="2"/>
          </rPr>
          <t xml:space="preserve">Pc_Comfar:
</t>
        </r>
        <r>
          <rPr>
            <sz val="8"/>
            <color indexed="9"/>
            <rFont val="Tahoma"/>
            <family val="2"/>
          </rPr>
          <t xml:space="preserve">no se modifica hasta fin de año
</t>
        </r>
      </text>
    </comment>
  </commentList>
</comments>
</file>

<file path=xl/sharedStrings.xml><?xml version="1.0" encoding="utf-8"?>
<sst xmlns="http://schemas.openxmlformats.org/spreadsheetml/2006/main" count="1326" uniqueCount="709">
  <si>
    <t>ACTIVO</t>
  </si>
  <si>
    <t>PASIVO</t>
  </si>
  <si>
    <t>ACTIVO CORRIENTE</t>
  </si>
  <si>
    <t>PASIVO CORRIENTE</t>
  </si>
  <si>
    <t>Disponibilidades (Nota 3)</t>
  </si>
  <si>
    <t>Cuentas a Pagar  (Nota 13)</t>
  </si>
  <si>
    <t>Créditos por Ventas (Nota 4)</t>
  </si>
  <si>
    <t>Remun. y Cargas Soc.a Pagar  (Nota 14)</t>
  </si>
  <si>
    <t>Cargas Fiscales a Pagar  (Nota 15)</t>
  </si>
  <si>
    <t>Otros Créditos (Nota 6)</t>
  </si>
  <si>
    <t>Provisiones (Nota 16)</t>
  </si>
  <si>
    <t>Bienes de Cambio (Nota 7)</t>
  </si>
  <si>
    <t>Otros Activos (Nota 8)</t>
  </si>
  <si>
    <t>Cargos Diferidos  (Nota 11)</t>
  </si>
  <si>
    <t>TOTAL ACTIVO CORRIENTE</t>
  </si>
  <si>
    <t>TOTAL PASIVO CORRIENTE</t>
  </si>
  <si>
    <t>ACTIVO NO CORRIENTE</t>
  </si>
  <si>
    <t>PASIVO NO CORRIENTE</t>
  </si>
  <si>
    <t>Prevision Cuenta Judicial (Nota 10)</t>
  </si>
  <si>
    <t>Previsiones Judiciales (Nota 17)</t>
  </si>
  <si>
    <t>TOTAL ACTIVO NO CORRIENTE</t>
  </si>
  <si>
    <t>TOTAL PASIVO NO CORRIENTE</t>
  </si>
  <si>
    <t>TOTAL PASIVO</t>
  </si>
  <si>
    <t>PATRIMONIO NETO</t>
  </si>
  <si>
    <t>TOTAL PATRIMONIO NETO</t>
  </si>
  <si>
    <t>TOTAL DEL ACTIVO</t>
  </si>
  <si>
    <t>TOTAL DEL PASIVO Y PATRIMONIO NETO</t>
  </si>
  <si>
    <t xml:space="preserve">                        ESTADO DE EVOLUCION DEL PATRIMONIO NETO</t>
  </si>
  <si>
    <t>EJERCICIO FINALIZADO EL</t>
  </si>
  <si>
    <t>(En Miles de Guaraníes)</t>
  </si>
  <si>
    <t xml:space="preserve">   APORTE DE LOS SOCIOS</t>
  </si>
  <si>
    <t xml:space="preserve">  GANANCIAS RESERVADAS</t>
  </si>
  <si>
    <t>RESULTADOS</t>
  </si>
  <si>
    <t>TOTAL</t>
  </si>
  <si>
    <t>RUBROS</t>
  </si>
  <si>
    <t>CAPITAL</t>
  </si>
  <si>
    <t>REVALUOS</t>
  </si>
  <si>
    <t>RESERVA</t>
  </si>
  <si>
    <t>OTRAS</t>
  </si>
  <si>
    <t>NO</t>
  </si>
  <si>
    <t>DEL</t>
  </si>
  <si>
    <t>SOCIAL</t>
  </si>
  <si>
    <t>LEGAL</t>
  </si>
  <si>
    <t>RESERVAS</t>
  </si>
  <si>
    <t>ASIGNADOS</t>
  </si>
  <si>
    <t>PAT. NETO</t>
  </si>
  <si>
    <t>Saldos Ajustados</t>
  </si>
  <si>
    <t>Incremento de Capital Social por:</t>
  </si>
  <si>
    <t>Capitalización de Reservas</t>
  </si>
  <si>
    <t>Aporte de Accionistas</t>
  </si>
  <si>
    <t>Retasación Patrimonial</t>
  </si>
  <si>
    <t>Capitalización del Revaluo</t>
  </si>
  <si>
    <t>Reserva Legal</t>
  </si>
  <si>
    <t>Utilidades p/Futuras Capitalizaciones</t>
  </si>
  <si>
    <t>Distribuc. de Resultado Acum.</t>
  </si>
  <si>
    <t>Otras Reservas</t>
  </si>
  <si>
    <t>Resultado del ejercicio anterior</t>
  </si>
  <si>
    <t>Revaluo</t>
  </si>
  <si>
    <t>Aportes Irrevocables</t>
  </si>
  <si>
    <t>SALDO AL CIERRE DEL EJERCICIO</t>
  </si>
  <si>
    <t>Las Notas y Anexos que se acompañan forman parte integrante de estos estados contables.</t>
  </si>
  <si>
    <t xml:space="preserve">  </t>
  </si>
  <si>
    <t>ESTADO DE RESULTADOS</t>
  </si>
  <si>
    <t>Ventas Netas</t>
  </si>
  <si>
    <t>Costo de las Mercaderías Vendidas (Anexo F)</t>
  </si>
  <si>
    <t>Gastos de Comercialización (Anexo H)</t>
  </si>
  <si>
    <t>Gastos de Administración (Anexo H)</t>
  </si>
  <si>
    <t>Ganancia Ordinaria</t>
  </si>
  <si>
    <t>Resultados extraordinarios         ( + )</t>
  </si>
  <si>
    <t>Impuesto a la Renta                   ( - )</t>
  </si>
  <si>
    <t>Ganancia del Ejercicio</t>
  </si>
  <si>
    <t>Las Notas y Anexos que se acompañan son parte de los estados contables.</t>
  </si>
  <si>
    <t xml:space="preserve">BIENES DE USO </t>
  </si>
  <si>
    <t>(En Miles de Guaranies)</t>
  </si>
  <si>
    <t>ANEXO "A"</t>
  </si>
  <si>
    <t xml:space="preserve">VALORES DE ORIGEN </t>
  </si>
  <si>
    <t>DEPRECIACIONES</t>
  </si>
  <si>
    <t xml:space="preserve">CUENTAS </t>
  </si>
  <si>
    <t>INMUEBLES</t>
  </si>
  <si>
    <t>MAQUINARIAS Y EQUIPOS</t>
  </si>
  <si>
    <t>HERRAMIENTAS</t>
  </si>
  <si>
    <t>INSTALACIONES</t>
  </si>
  <si>
    <t>LETREROS Y EXHIBIDORES</t>
  </si>
  <si>
    <t>MUEBLES Y UTILES</t>
  </si>
  <si>
    <t>TRANSPORTE TERRESTRE</t>
  </si>
  <si>
    <t>EQUIPOS DE INFORMATICA</t>
  </si>
  <si>
    <t>MEJORAS Y MANT.EDIFICIOS</t>
  </si>
  <si>
    <t>CENTRAL DE AIRE COMPRIMIDO</t>
  </si>
  <si>
    <t>UTENSILIOS Y ENSERES</t>
  </si>
  <si>
    <t xml:space="preserve">EQUIPOS C/ INCENDIO </t>
  </si>
  <si>
    <t xml:space="preserve">FABRICA DE CARAMELOS </t>
  </si>
  <si>
    <t>SIST.CENTRAL ACOND.AIRE</t>
  </si>
  <si>
    <t>EQUIPOS DE COMUNICACION</t>
  </si>
  <si>
    <t>BIBLIOTECA</t>
  </si>
  <si>
    <t>TOTAL EJERCICIO ACTUAL</t>
  </si>
  <si>
    <t>TOTAL EJERCICIO ANTERIOR</t>
  </si>
  <si>
    <t>ACTIVOS  INTANGIBLES</t>
  </si>
  <si>
    <t>ANEXO "B"</t>
  </si>
  <si>
    <t>VALORES DE ORIGEN</t>
  </si>
  <si>
    <t>AMORTIZACIONES</t>
  </si>
  <si>
    <t>Al</t>
  </si>
  <si>
    <t>Acumuladas</t>
  </si>
  <si>
    <t>CUENTAS</t>
  </si>
  <si>
    <t>Aumentos</t>
  </si>
  <si>
    <t>Disminuc.</t>
  </si>
  <si>
    <t>al inicio</t>
  </si>
  <si>
    <t>Del</t>
  </si>
  <si>
    <t>Bajas</t>
  </si>
  <si>
    <t>Neto</t>
  </si>
  <si>
    <t>del</t>
  </si>
  <si>
    <t>Diciembre</t>
  </si>
  <si>
    <t>Período</t>
  </si>
  <si>
    <t>Resultante</t>
  </si>
  <si>
    <t>Programas y Sistemas Informat.</t>
  </si>
  <si>
    <t>Total Ejercicio Actual</t>
  </si>
  <si>
    <t>Total Ejercicio Anterior</t>
  </si>
  <si>
    <t>INVERSIONES, ACCIONES, DEVENTURES Y OTROS TITULOS EMITIDOS EN SERIE</t>
  </si>
  <si>
    <t>PARTICIPACION EN OTRAS SOCIEDADES</t>
  </si>
  <si>
    <t>ANEXO "C"</t>
  </si>
  <si>
    <t>VALOR</t>
  </si>
  <si>
    <t>CLASE</t>
  </si>
  <si>
    <t>NOMINAL</t>
  </si>
  <si>
    <t>CANT.</t>
  </si>
  <si>
    <t>PATRIM.</t>
  </si>
  <si>
    <t>DE</t>
  </si>
  <si>
    <t xml:space="preserve">DE </t>
  </si>
  <si>
    <t>PORC.</t>
  </si>
  <si>
    <t>ACTIVIDAD</t>
  </si>
  <si>
    <t>SEGÚN ULTIMO BALANCE</t>
  </si>
  <si>
    <t>UNITARIO</t>
  </si>
  <si>
    <t>PROPORC.</t>
  </si>
  <si>
    <t>LIBROS</t>
  </si>
  <si>
    <t>COTIZACION</t>
  </si>
  <si>
    <t>PARTICIP.</t>
  </si>
  <si>
    <t>PRINCIPAL</t>
  </si>
  <si>
    <t>RESULTADO</t>
  </si>
  <si>
    <t>PATR.NETO</t>
  </si>
  <si>
    <t>INVERSIONES TEMPORARIAS</t>
  </si>
  <si>
    <t>INVERSIONES PERMANENTES</t>
  </si>
  <si>
    <t>Síndico</t>
  </si>
  <si>
    <t>ANEXO "D"</t>
  </si>
  <si>
    <t>VALOR DE</t>
  </si>
  <si>
    <t>DE COSTO GS.</t>
  </si>
  <si>
    <t>DE COSTO USD.</t>
  </si>
  <si>
    <t>AMORTIZ.</t>
  </si>
  <si>
    <t>COTIZ.</t>
  </si>
  <si>
    <t>REGISTRADO</t>
  </si>
  <si>
    <t>AÑO ACTUAL</t>
  </si>
  <si>
    <t>AÑO ANT.</t>
  </si>
  <si>
    <t>INVERSIONES CORRIENTES</t>
  </si>
  <si>
    <t>Inversiones en Entidades Financieras</t>
  </si>
  <si>
    <t>SUBTOTAL</t>
  </si>
  <si>
    <t>INVERSIONES NO</t>
  </si>
  <si>
    <t>CORRIENTES</t>
  </si>
  <si>
    <t>TOTALES EJERCICIO</t>
  </si>
  <si>
    <t>Gs.</t>
  </si>
  <si>
    <t>USD.</t>
  </si>
  <si>
    <t>Anexo "E"</t>
  </si>
  <si>
    <t>PREVISIONES</t>
  </si>
  <si>
    <t>Saldos</t>
  </si>
  <si>
    <t>al Inicio</t>
  </si>
  <si>
    <t>al</t>
  </si>
  <si>
    <t>del Ejerc.</t>
  </si>
  <si>
    <t>Total</t>
  </si>
  <si>
    <t>ANEXO "F"</t>
  </si>
  <si>
    <t>DETALLE</t>
  </si>
  <si>
    <t>EJERCICIO</t>
  </si>
  <si>
    <t xml:space="preserve">COSTO DE MERCADERIAS </t>
  </si>
  <si>
    <t>EXISTENCIA  A COMIENZOS DEL PERIODO</t>
  </si>
  <si>
    <t>Productos terminados</t>
  </si>
  <si>
    <t>Productos en Proceso</t>
  </si>
  <si>
    <t xml:space="preserve">Materia Prima y Materiales </t>
  </si>
  <si>
    <t>Otros</t>
  </si>
  <si>
    <t>COMPRAS Y COSTO DE PRODUCCION DEL EJERCICIO</t>
  </si>
  <si>
    <t>EXISTENCIA AL CIERRE DEL PERIODO</t>
  </si>
  <si>
    <t>COSTO DE MERCADERIAS VENDIDAS</t>
  </si>
  <si>
    <t>ANEXO "G"</t>
  </si>
  <si>
    <t>Moneda Extranjera</t>
  </si>
  <si>
    <t>Cambio</t>
  </si>
  <si>
    <t>Moneda Local</t>
  </si>
  <si>
    <t>Clase</t>
  </si>
  <si>
    <t>Monto</t>
  </si>
  <si>
    <t>Bancos</t>
  </si>
  <si>
    <t>U$S</t>
  </si>
  <si>
    <t>Creditos</t>
  </si>
  <si>
    <t>TOTAL ACTIVO M.E. U$S</t>
  </si>
  <si>
    <t>PROVEEDORES</t>
  </si>
  <si>
    <t>SUB -TOTALES</t>
  </si>
  <si>
    <t>OTROS PASIVOS</t>
  </si>
  <si>
    <t>Provisiones Varias USD.</t>
  </si>
  <si>
    <t>Euro</t>
  </si>
  <si>
    <t>TOTAL PASIVO M.E.</t>
  </si>
  <si>
    <t>Riesgo de Cambio</t>
  </si>
  <si>
    <t>Anexo "H"</t>
  </si>
  <si>
    <t xml:space="preserve">Gastos de </t>
  </si>
  <si>
    <t xml:space="preserve">Total </t>
  </si>
  <si>
    <t>Rubros</t>
  </si>
  <si>
    <t>Administración</t>
  </si>
  <si>
    <t>Comercialización</t>
  </si>
  <si>
    <t>Remun. Adm.,Direc.,</t>
  </si>
  <si>
    <t>Honorarios y Rem.</t>
  </si>
  <si>
    <t>por Servicios</t>
  </si>
  <si>
    <t>Sueldos y Comisiones</t>
  </si>
  <si>
    <t>Contribuc. Sociales</t>
  </si>
  <si>
    <t>Gtos.Comerc.,Public.</t>
  </si>
  <si>
    <t>y Propaganda</t>
  </si>
  <si>
    <t>Impuestos, Tasas y</t>
  </si>
  <si>
    <t>Contribuciones</t>
  </si>
  <si>
    <t>Gastos Bancarios</t>
  </si>
  <si>
    <t>y Financieros</t>
  </si>
  <si>
    <t>Depreciación de</t>
  </si>
  <si>
    <t>Bienes de Uso</t>
  </si>
  <si>
    <t>Otros Gastos</t>
  </si>
  <si>
    <t>DATOS ESTADISTICOS</t>
  </si>
  <si>
    <t>ANEXO "I"</t>
  </si>
  <si>
    <t xml:space="preserve">        Acumulado al Fin del Periodo</t>
  </si>
  <si>
    <t>INDICADORES OPERATIVOS</t>
  </si>
  <si>
    <t>Volumen de Producción (Unidades Físicas) Producción Propia</t>
  </si>
  <si>
    <t>Volumen de Ventas (Unidades Físicas) Produc. Propia e Importados</t>
  </si>
  <si>
    <t>Cantidad de Empleados y Obreros</t>
  </si>
  <si>
    <t>Consumo de Energía (En miles de Guaraníes)</t>
  </si>
  <si>
    <t>S/sistema</t>
  </si>
  <si>
    <t>(-) vtas. Especiales</t>
  </si>
  <si>
    <t>(-) ND-Otros Ing.</t>
  </si>
  <si>
    <t>(+) Vtas. Especiales  (present. Produccion)</t>
  </si>
  <si>
    <t xml:space="preserve">total Ventas </t>
  </si>
  <si>
    <t>Calculo de las ventas en unidades</t>
  </si>
  <si>
    <t>octubre</t>
  </si>
  <si>
    <t>noviembre</t>
  </si>
  <si>
    <t>total trimestre</t>
  </si>
  <si>
    <t>ANEXO "J"</t>
  </si>
  <si>
    <t>INDICES</t>
  </si>
  <si>
    <t xml:space="preserve">   Acumulado al Fin del Periodo</t>
  </si>
  <si>
    <t>Liquidez</t>
  </si>
  <si>
    <t>Endeudamiento</t>
  </si>
  <si>
    <t>Rentabilidad s/ Capital  (Del Año)</t>
  </si>
  <si>
    <t>S/Estado Cont.del Ejercicio Anterior</t>
  </si>
  <si>
    <t xml:space="preserve"> </t>
  </si>
  <si>
    <t>Programas Informaticos en curso</t>
  </si>
  <si>
    <t>LEASING EN CURSO</t>
  </si>
  <si>
    <t>Ejercicio finalizado el</t>
  </si>
  <si>
    <t>VARIACION DE FONDOS</t>
  </si>
  <si>
    <t>Utilidad del Período</t>
  </si>
  <si>
    <t>OPERACIONES QUE NO SIGNIFICARON SALIDA DE FONDOS</t>
  </si>
  <si>
    <t>Revalúo</t>
  </si>
  <si>
    <t xml:space="preserve">Reserva Legal </t>
  </si>
  <si>
    <t>OPERACIONES QUE SIGNIFICARON AUMENTO DE FONDOS</t>
  </si>
  <si>
    <t>Bienes de Cambio</t>
  </si>
  <si>
    <t>Valores al Cobro</t>
  </si>
  <si>
    <t>Deudas Sociales</t>
  </si>
  <si>
    <t>Inversiones</t>
  </si>
  <si>
    <t>Cargos Diferidos</t>
  </si>
  <si>
    <t>Deudas Comerciales</t>
  </si>
  <si>
    <t xml:space="preserve">Intereses a Devengar   </t>
  </si>
  <si>
    <t>Previsiones</t>
  </si>
  <si>
    <t>Inversiones - Bonos</t>
  </si>
  <si>
    <t>Provisiones</t>
  </si>
  <si>
    <t>TOTAL ORIGEN DE FONDOS</t>
  </si>
  <si>
    <t xml:space="preserve">Reservas </t>
  </si>
  <si>
    <t>OPERACIONES QUE SIGNIFICARON SALIDA DE FONDOS</t>
  </si>
  <si>
    <t>Anticipo a Proveedores</t>
  </si>
  <si>
    <t>Utilidades</t>
  </si>
  <si>
    <t>TOTAL APLICACIÓN DE FONDOS</t>
  </si>
  <si>
    <t>VARIACION NETA EN DISPONIBILIDADES</t>
  </si>
  <si>
    <t>DEMOSTRACION DE LA VARIACION DEL CAPITAL EN GIRO</t>
  </si>
  <si>
    <t>Disponibilidad al final del Ejercicio</t>
  </si>
  <si>
    <t>Disponibilidad del Ejercicio Anterior</t>
  </si>
  <si>
    <t>VARIACION DE LAS DISPONIBILIDADES</t>
  </si>
  <si>
    <t>egresos ext.</t>
  </si>
  <si>
    <t>Al inicio del Ejercicio</t>
  </si>
  <si>
    <t>Ejerc. Año 2019</t>
  </si>
  <si>
    <t>OBRAS EN CURSO</t>
  </si>
  <si>
    <t xml:space="preserve">           (Menos: Imp. a la Rta.)</t>
  </si>
  <si>
    <t>%</t>
  </si>
  <si>
    <t>Marcas y Patentes</t>
  </si>
  <si>
    <t>Bienes Intangibles (Nota 9,1)</t>
  </si>
  <si>
    <t>INGRESOS</t>
  </si>
  <si>
    <t>AL INICIO DEL PERIODO</t>
  </si>
  <si>
    <t>ALTAS Y TRANSF. DEL PERIODO</t>
  </si>
  <si>
    <t>BAJAS        DEL PERIODO</t>
  </si>
  <si>
    <t>AL CIERRE DEL PERIODO</t>
  </si>
  <si>
    <t>NETO RESULTANTE</t>
  </si>
  <si>
    <t xml:space="preserve">   OTRAS INVERSIONES</t>
  </si>
  <si>
    <t>Deudas Bancarias y Financieras (Nota 16,1)</t>
  </si>
  <si>
    <t>Repuestos y Elementos (Nota 9.2)</t>
  </si>
  <si>
    <t xml:space="preserve">         COSTO DE MERCADERIAS O PRODUCTOS VENDIDOS</t>
  </si>
  <si>
    <t>ESTADO DE ORIGEN Y APLICACIÓN DE FONDOS</t>
  </si>
  <si>
    <t>Inversiones Temporales (Nota 5) Anexo D</t>
  </si>
  <si>
    <t>Bienes del Activo Fijo  (Nota 9) Anexo A</t>
  </si>
  <si>
    <t>Según Art. 1º)  de la Res. CNV Nº 1257/10</t>
  </si>
  <si>
    <t xml:space="preserve">Nombre de la Sociedad Vinculada </t>
  </si>
  <si>
    <t xml:space="preserve">Factores de Vinculación </t>
  </si>
  <si>
    <t>AGROTAGUA S.A.C.I.</t>
  </si>
  <si>
    <t>PRESIDENTE-ACCIONISTA: MARTIN HEISECKE</t>
  </si>
  <si>
    <t>LAS MERCEDES I.C. e I.S.A.</t>
  </si>
  <si>
    <t>ARTAZA HERMANOS S.A.</t>
  </si>
  <si>
    <t>ACCIONISTA: BEATRIZ ARTAZA DE HEISECKE</t>
  </si>
  <si>
    <t xml:space="preserve">A) PARTES VINCULADAS O RELACIONADAS </t>
  </si>
  <si>
    <t xml:space="preserve">Según Art. 34 de la Ley 1284/98 </t>
  </si>
  <si>
    <t xml:space="preserve">% </t>
  </si>
  <si>
    <t>Inciso a) Personas que controlen al menos el diez por ciento del capital de las mismas</t>
  </si>
  <si>
    <t>Ricardo Martín Heisecke - Accionista                                  C.I. 279.722</t>
  </si>
  <si>
    <t>Inciso b) Sociedades Anónimas en las que éstas controlen por lo menos el diez por ciento del capital.</t>
  </si>
  <si>
    <t>No aplicable</t>
  </si>
  <si>
    <t xml:space="preserve">Inciso c) Accionistas que tengan potestades de elegir en Asambleas al menos un Director </t>
  </si>
  <si>
    <t>Beatriz Artaza de Heisecke - Accionista                              C.I. 311.171</t>
  </si>
  <si>
    <t xml:space="preserve">Inciso d) Directores; Administradores; Síndicos; Auditores; y Apoderados               </t>
  </si>
  <si>
    <t xml:space="preserve">DIRECTORES </t>
  </si>
  <si>
    <t>SINDICOS</t>
  </si>
  <si>
    <t xml:space="preserve">CONTADOR </t>
  </si>
  <si>
    <t xml:space="preserve">Cargo que ocupa: Contador General </t>
  </si>
  <si>
    <t>OTROS</t>
  </si>
  <si>
    <t>Beatriz Artaza de Heisecke - Accionista                               C.I.    311.171</t>
  </si>
  <si>
    <t xml:space="preserve">B) SALDOS CON PARTES RELACIONADAS </t>
  </si>
  <si>
    <t xml:space="preserve">ACTIVO </t>
  </si>
  <si>
    <t xml:space="preserve">Ventas - Martin Heisecke Rivarola </t>
  </si>
  <si>
    <t>Ventas - Beatriz Artaza de Heisecke</t>
  </si>
  <si>
    <t>Martin Heisecke</t>
  </si>
  <si>
    <t>Remuneración Personal Superior</t>
  </si>
  <si>
    <t>Honorarios Síndico</t>
  </si>
  <si>
    <t xml:space="preserve">Dieta de Directores </t>
  </si>
  <si>
    <t>Sueldos</t>
  </si>
  <si>
    <t xml:space="preserve">Aporte Patronal </t>
  </si>
  <si>
    <t>JULIO</t>
  </si>
  <si>
    <t>AGOSTO</t>
  </si>
  <si>
    <t>Según Art. 27 de la Res. 763/04</t>
  </si>
  <si>
    <t>Inversiones de la Sociedad en valores de otras empresas que representen más del 10% del activo de la sociedad</t>
  </si>
  <si>
    <t xml:space="preserve">Nombre de la Empresa </t>
  </si>
  <si>
    <t xml:space="preserve">Monto de la Inversion </t>
  </si>
  <si>
    <t xml:space="preserve">Tipo de Valor </t>
  </si>
  <si>
    <r>
      <t>Indicar el porcentaje de participación en el capital integrado de la sociedad emisora (</t>
    </r>
    <r>
      <rPr>
        <b/>
        <u/>
        <sz val="10"/>
        <rFont val="Arial"/>
        <family val="2"/>
      </rPr>
      <t>sólo en el caso de inversion en acciones</t>
    </r>
    <r>
      <rPr>
        <b/>
        <sz val="10"/>
        <rFont val="Arial"/>
        <family val="2"/>
      </rPr>
      <t>)</t>
    </r>
  </si>
  <si>
    <t xml:space="preserve">Activos de la sociedad comprometidos en más del 20% en garantía de obligaciones de otra u otras empresas </t>
  </si>
  <si>
    <t xml:space="preserve">Valor de los bienes gravados </t>
  </si>
  <si>
    <t xml:space="preserve">Tipo de bien ó Valor </t>
  </si>
  <si>
    <t xml:space="preserve">Monto de la deuda garantizada </t>
  </si>
  <si>
    <t>Según Art. 28 de la Res. 763/04</t>
  </si>
  <si>
    <t xml:space="preserve">Importe </t>
  </si>
  <si>
    <t>Ultimo Vto.</t>
  </si>
  <si>
    <t>Dividendos 2009</t>
  </si>
  <si>
    <t>Capital USD. 290.000.- TC. 4860,31</t>
  </si>
  <si>
    <t>Intereses USD. 3.480,00 TC.4860,31</t>
  </si>
  <si>
    <t>WALTER RITTER GmbH + CO</t>
  </si>
  <si>
    <t xml:space="preserve">        ACTIVOS Y PASIVOS EN MONEDA EXTRANJERA</t>
  </si>
  <si>
    <t xml:space="preserve">                           INFORMACION REQUERIDA SOBRE COSTOS Y GASTOS</t>
  </si>
  <si>
    <t>Cargo de Director Titular</t>
  </si>
  <si>
    <t>Cargo de Director Suplente</t>
  </si>
  <si>
    <t xml:space="preserve">Cargo que Ocupa: Presidente - Director Titular                    </t>
  </si>
  <si>
    <t>Francisco Visconte                                                                  C.I.   379.336</t>
  </si>
  <si>
    <t>Victor Roque Jacinto Persano Frutos                                     C.I.     329.413</t>
  </si>
  <si>
    <t xml:space="preserve">Cargo que Ocupa: Síndico Titular                                           </t>
  </si>
  <si>
    <t xml:space="preserve">Cargo que Ocupa: Síndico Suplente                                     </t>
  </si>
  <si>
    <t>Beatriz Artaza de Heisecke                                                      C.I.    311.171</t>
  </si>
  <si>
    <t>Ricardo Martín Heisecke Rivarola                                            C.I.    279.722</t>
  </si>
  <si>
    <t>Julio Martinez                                                                            C.I.    327.502</t>
  </si>
  <si>
    <t>Diego Chaparro                                                                        C.I.  864.967</t>
  </si>
  <si>
    <t>Juan Achucarro                                                                        C.I.  3.678.214</t>
  </si>
  <si>
    <t xml:space="preserve">Cargo que Ocupa: Vice Presidente - Director Titular                                      </t>
  </si>
  <si>
    <t xml:space="preserve">REVALUO DEL PERIODO </t>
  </si>
  <si>
    <t xml:space="preserve">ACUMULADO AL INICIO DEL PERIODO  </t>
  </si>
  <si>
    <t>PRESCRIPTION DATA AG.</t>
  </si>
  <si>
    <t>REDOX QUIMICA S.A.</t>
  </si>
  <si>
    <t>PRESCRIPTION DATA PARAGUAY S.A.</t>
  </si>
  <si>
    <t>ROHLIG PARAGUAY S.A</t>
  </si>
  <si>
    <t>MATER PRIM COM.E IND. S.R.L.</t>
  </si>
  <si>
    <t>DROGUERIA ITALQUIMICA S.A.</t>
  </si>
  <si>
    <t>DATA SYSTEMS S.A.E.C.A.</t>
  </si>
  <si>
    <t>INSUQUIM S.R.L</t>
  </si>
  <si>
    <t>INFOCENTER</t>
  </si>
  <si>
    <t>IMS HEALTH PARAGUAY S.R.L.</t>
  </si>
  <si>
    <t>INVERSIONES NEWELL RUBBERMAID CHILE</t>
  </si>
  <si>
    <t>SANFORD .U.S.A -</t>
  </si>
  <si>
    <t>HELIANTUS S.R.L.</t>
  </si>
  <si>
    <t>GEMINI EXPORTS</t>
  </si>
  <si>
    <t>SWISS PHARMA GROUP S.A.</t>
  </si>
  <si>
    <t>COMAGRO S.A.</t>
  </si>
  <si>
    <t>JCM IMPORT-EXPORT S.A.</t>
  </si>
  <si>
    <t>LABORATORIOS COSTANZO E.I.R.L</t>
  </si>
  <si>
    <t>VICENTE SCAVONE &amp; CIA. S.A.E.</t>
  </si>
  <si>
    <t>Cuenta</t>
  </si>
  <si>
    <t>Caja</t>
  </si>
  <si>
    <t xml:space="preserve">Recaudaciones a Depositar </t>
  </si>
  <si>
    <t>Fondo Fijo</t>
  </si>
  <si>
    <t>Bco. Itau Paraguay S.A. Gs.</t>
  </si>
  <si>
    <t>Bco. Itau Paraguay S.A. USD</t>
  </si>
  <si>
    <t>Banco BBVA Gs.</t>
  </si>
  <si>
    <t>Banco BBVA USD</t>
  </si>
  <si>
    <t>Bco. Continental S.A.E.C.A. CC. Gs.</t>
  </si>
  <si>
    <t>Bco. Nacional de Fomento CC. Gs.</t>
  </si>
  <si>
    <t>Bco. Nación Argentina CC. Gs.</t>
  </si>
  <si>
    <t>Bco. Sudameris Bank S.A.E.C.A. CC. Gs.</t>
  </si>
  <si>
    <t xml:space="preserve">Financiera El Comercio S.A.E.C.A. </t>
  </si>
  <si>
    <t>Financiera El Comercio S.A.E.C.A. USD</t>
  </si>
  <si>
    <t>Deudores por Ventas</t>
  </si>
  <si>
    <t>Débitos a Recuperar de Proveedores</t>
  </si>
  <si>
    <t>Deudores en Gestión de Cobro</t>
  </si>
  <si>
    <t>Sub Total</t>
  </si>
  <si>
    <t>Deudores por Cheques Rechazados</t>
  </si>
  <si>
    <t>A. Cartera No Vencida</t>
  </si>
  <si>
    <t>B. Cartera Vencida</t>
  </si>
  <si>
    <t>TOTAL. CARTERA</t>
  </si>
  <si>
    <t>30 a 90</t>
  </si>
  <si>
    <t xml:space="preserve">Entidad </t>
  </si>
  <si>
    <t xml:space="preserve">Financiera El Comercio   </t>
  </si>
  <si>
    <t>Adelantos a Rendir</t>
  </si>
  <si>
    <t>Anticipos al Personal</t>
  </si>
  <si>
    <t>Anticipo a Rendir-Despachos</t>
  </si>
  <si>
    <t>Adelanto Gastos de Gira</t>
  </si>
  <si>
    <t>Importaciones Varias en Curso otras Import.</t>
  </si>
  <si>
    <t>Mercaderías</t>
  </si>
  <si>
    <t>Materias Primas</t>
  </si>
  <si>
    <t>Envases y Materiales</t>
  </si>
  <si>
    <t>Muestras Médicas</t>
  </si>
  <si>
    <t xml:space="preserve">Productos en Proceso </t>
  </si>
  <si>
    <t>Productos Semi Terminados</t>
  </si>
  <si>
    <t>Insumos Control de Calidad</t>
  </si>
  <si>
    <t>Útiles e Impresos</t>
  </si>
  <si>
    <t>Artículos Promocionales</t>
  </si>
  <si>
    <t>Importaciones en curso</t>
  </si>
  <si>
    <t>Retención de Impuesto a la Renta</t>
  </si>
  <si>
    <t>Retención de IVA</t>
  </si>
  <si>
    <t>Anticipo Impuesto a la Renta</t>
  </si>
  <si>
    <t>Créditos Tributarios Disponibles</t>
  </si>
  <si>
    <t>9 - Bienes de Uso</t>
  </si>
  <si>
    <t>Inmuebles</t>
  </si>
  <si>
    <t>Maquinarias y Equipos</t>
  </si>
  <si>
    <t>Herramientas</t>
  </si>
  <si>
    <t>Instalaciones</t>
  </si>
  <si>
    <t>Letreros y Exhibidores</t>
  </si>
  <si>
    <t>Muebles y Útiles</t>
  </si>
  <si>
    <t>Transporte</t>
  </si>
  <si>
    <t>Equipos de Informática</t>
  </si>
  <si>
    <t>Mejoras y Mantenimiento Edificios</t>
  </si>
  <si>
    <t>Utensilios y Enseres</t>
  </si>
  <si>
    <t>Obra en Curso</t>
  </si>
  <si>
    <t>Equipos contra Incendio</t>
  </si>
  <si>
    <t>Sistema Central de Acondicionador Aire</t>
  </si>
  <si>
    <t>Equipos de Comunicación</t>
  </si>
  <si>
    <t>Leasing en Curso</t>
  </si>
  <si>
    <t>Biblioteca</t>
  </si>
  <si>
    <t>9.1 - Activo Intangible</t>
  </si>
  <si>
    <t>Programas y Sist.Informaticos</t>
  </si>
  <si>
    <t>Amortización</t>
  </si>
  <si>
    <t>9.2 - Otros Activos</t>
  </si>
  <si>
    <t>Respuestos y Elementos de Uso</t>
  </si>
  <si>
    <t>Indemnizaciones Laborales</t>
  </si>
  <si>
    <t>Otras Previsiones</t>
  </si>
  <si>
    <t xml:space="preserve"> Cargos Diferidos C.P.</t>
  </si>
  <si>
    <t>Gastos a Devengar</t>
  </si>
  <si>
    <t>Gastos Pagados por Adelantado</t>
  </si>
  <si>
    <t>Débitos a Regularizar</t>
  </si>
  <si>
    <t xml:space="preserve"> Cargos Diferidos L.P.</t>
  </si>
  <si>
    <t>Marcas en Trámites</t>
  </si>
  <si>
    <t>Gastos de Organización</t>
  </si>
  <si>
    <t>Amortización Acumulada</t>
  </si>
  <si>
    <t>Intereses a Cobrar  C.P.</t>
  </si>
  <si>
    <t>Proveedores del Exterior</t>
  </si>
  <si>
    <t xml:space="preserve">Proveedores Locales </t>
  </si>
  <si>
    <t>Proveedores Varios</t>
  </si>
  <si>
    <t>Comisiones a Pagar</t>
  </si>
  <si>
    <t>Sueldos a Pagar</t>
  </si>
  <si>
    <t>IPS Aportes y Retenciones 25.5%</t>
  </si>
  <si>
    <t>Provisión Impuesto a la Renta</t>
  </si>
  <si>
    <t>Retención a Pagar</t>
  </si>
  <si>
    <t>16 - Provisiones</t>
  </si>
  <si>
    <t>Fondo Fijo a Reponer</t>
  </si>
  <si>
    <t xml:space="preserve">Provisiones  </t>
  </si>
  <si>
    <t>16.1 - Duedas Bancarias y Financ.</t>
  </si>
  <si>
    <t>Intereses a Devengar</t>
  </si>
  <si>
    <t xml:space="preserve">Indemnizaciones Laborales </t>
  </si>
  <si>
    <t>Capital Integrado</t>
  </si>
  <si>
    <t>Revalúo Activo Fijo Ley 125/91</t>
  </si>
  <si>
    <t xml:space="preserve">                          INDICES ECONOMICO - FINANCIEROS</t>
  </si>
  <si>
    <t>Deducidas del Activo (Creditos por Ventas)</t>
  </si>
  <si>
    <t>VICEPRESIDENTE: BEATRIZ ARTAZA DE HEISECKE</t>
  </si>
  <si>
    <t>Capital Integrado (Nota 18)</t>
  </si>
  <si>
    <t>Utilidades p/Futuras Capitalizaciones (Nota 18)</t>
  </si>
  <si>
    <t>Revalúo (Nota 18)</t>
  </si>
  <si>
    <t>Reserva Legal (Nota 18)</t>
  </si>
  <si>
    <t>Contador</t>
  </si>
  <si>
    <t xml:space="preserve">                                     NOTAS A LOS ESTADOS</t>
  </si>
  <si>
    <t>1.   IDENTIDAD DE LA EMPRESA</t>
  </si>
  <si>
    <t>Constitución</t>
  </si>
  <si>
    <t>Estatutos</t>
  </si>
  <si>
    <t>Los Estatutos Sociales fueron aprobados y su Personería Jurídica anotada bajo el Nº 316. folio 4.706. Serie A e inscripta en el Registro Público de Comercio bajo el Nº 2.896 y siguientes. Serie B. Sus Estatutos Sociales fueron modificados por Escritura Pública Nº 479 de fecha 12 de diciembre de 1995 e inscripto bajo el Nº 84. Serie B. folio 852 y siguientes. Y por Escritura Pública Nº 212 de fecha 16 de septiembre de 1.999 e inscriptos bajo el Nº 1.415. Serie B. folio 9.029; Escritura Nº 964. inscripto bajo el Nº 611. Serie C Folio 5.955 y sgtes. de fecha 13/12/2010 del Registro Público de Comercio; Escritura N°163 de la fecha 30 de octubre del 2017 inscripta bajo el Nº 02 Folio 11-29 y sgtes. de fecha 29 de diciembre del 2017.</t>
  </si>
  <si>
    <t>Objetivos</t>
  </si>
  <si>
    <t>Los objetivos de la misma se hallan detallados en el Capítulo II. Artículo 3º de sus Estatutos Sociales y son entre otros:</t>
  </si>
  <si>
    <t>a) Dedicarse a la Industria Química. Farmacéutica y de Cosméticos.</t>
  </si>
  <si>
    <t>b) Compraventa de medicamentos nacionales e importados.</t>
  </si>
  <si>
    <t xml:space="preserve">c) Fabricación. distribución. elaboración. Importación de Mercaderías en  General.  </t>
  </si>
  <si>
    <t xml:space="preserve">d) Establecer industrias de cualquier naturaleza. </t>
  </si>
  <si>
    <t>g) Emitir títulos. valores y negociarlos a través de las Bolsas de Valores activas en el país o del exterior previa autorización de las autoridades respectivas y de conformidad con las leyes que regulan la materia.</t>
  </si>
  <si>
    <t xml:space="preserve">h) Emitir obligaciones o debentures y cualquier otro título financiero. operar en el mercado de capitales; y otras. </t>
  </si>
  <si>
    <t>Ideología</t>
  </si>
  <si>
    <t xml:space="preserve">    Misión</t>
  </si>
  <si>
    <t xml:space="preserve">    Visión</t>
  </si>
  <si>
    <t>Actividad Comercial Actual:</t>
  </si>
  <si>
    <t>Mejorando nuestras políticas comerciales y ampliando nuestra cobertura. la firma mantiene fuertemente su desempeño con las líneas de producción propia, LABORATORIO EMPA, se cumplieron varios contratos de provisión de medicamentos por licitaciones adjudicadas a instituciones del estado, además de la provisión; principalmente de caramelos medicinales a nuestros Clientes del Exterior, creciendo de esta manera en las exportaciones e incursionando a otros destinos de América del Sur y Central.</t>
  </si>
  <si>
    <t>Desarrollo de Proyectos:</t>
  </si>
  <si>
    <r>
      <t xml:space="preserve">2. </t>
    </r>
    <r>
      <rPr>
        <b/>
        <sz val="13"/>
        <rFont val="Arial"/>
        <family val="2"/>
      </rPr>
      <t>PRINCIPALES POLÍTICAS Y PROCEDIMIENTOS CONTABLES.</t>
    </r>
  </si>
  <si>
    <t xml:space="preserve">        </t>
  </si>
  <si>
    <t xml:space="preserve">        Ubicación </t>
  </si>
  <si>
    <t>La Sociedad cuenta con un local propio en la ciudad de Asunción en la Avenida Artigas Nº 2315.</t>
  </si>
  <si>
    <t>a) Moneda de Cuenta.</t>
  </si>
  <si>
    <t>La moneda de cuenta utilizada para la elaboración de estados contables es el Guaraní. moneda oficial de la República del Paraguay.</t>
  </si>
  <si>
    <t>b) Efectos de la Inflación.</t>
  </si>
  <si>
    <r>
      <t xml:space="preserve">Los presentes estados contables han sido preparados sobre la base de cifras históricas, sin considerar el efecto que las variaciones en el poder adquisitivo de la moneda local puedan tener en los rubros no monetarios que componen dichos estados, debido a que la corrección monetaria no constituye un principio de contabilidad de aceptación generalizada en el Paraguay, excepto los rubros en moneda extranjera que son ajustados al tipo de cambio de cierre como se explica en la nota </t>
    </r>
    <r>
      <rPr>
        <b/>
        <sz val="12"/>
        <rFont val="Arial"/>
        <family val="2"/>
      </rPr>
      <t>2.c)</t>
    </r>
    <r>
      <rPr>
        <sz val="12"/>
        <rFont val="Arial"/>
        <family val="2"/>
      </rPr>
      <t xml:space="preserve"> y los activos fijos que son revaluados de acuerdo a lo indicado en la nota </t>
    </r>
    <r>
      <rPr>
        <b/>
        <sz val="12"/>
        <rFont val="Arial"/>
        <family val="2"/>
      </rPr>
      <t>2.e)</t>
    </r>
    <r>
      <rPr>
        <sz val="12"/>
        <rFont val="Arial"/>
        <family val="2"/>
      </rPr>
      <t>.</t>
    </r>
  </si>
  <si>
    <t>c) Valuación de rubros en moneda extranjera.</t>
  </si>
  <si>
    <t>Los activos y pasivos en monedas extranjeras han sido valuados al tipo de cambio comprador y vendedor respectivamente, vigente en el mercado libre fluctuante al cierre. Dichas cotizaciones fueron:</t>
  </si>
  <si>
    <t>Moneda</t>
  </si>
  <si>
    <t>ACTIVOS</t>
  </si>
  <si>
    <t>PASIVOS</t>
  </si>
  <si>
    <t>1 Dólar Americano</t>
  </si>
  <si>
    <t>2 Euro</t>
  </si>
  <si>
    <t xml:space="preserve">      </t>
  </si>
  <si>
    <t xml:space="preserve">       d)    Valuación de Bienes de Cambio.</t>
  </si>
  <si>
    <t>Las mercaderías de Producción EMPA – EMPAFAR son valuadas por lote de producción, teniendo en cuenta el costo de Mano de Obra, Insumos, y Materia Prima.</t>
  </si>
  <si>
    <t xml:space="preserve">Las mercaderías importadas son valuadas al costo de cada despacho y al tipo de cambio vigente en la fecha del despacho. </t>
  </si>
  <si>
    <t>e) Valuación de Bienes de Uso.</t>
  </si>
  <si>
    <t>Los bienes de uso adquiridos por la empresa se encuentran valuados al costo de adquisición. más todos los gastos efectuados y que fueron necesarios para su incorporación al patrimonio del ente y puesta en funcionamiento. En el presente ejercicio fueron revaluados conforme a los índices emitidos por la Sub Secretaría de Estado de Tributación. de acuerdo con la Ley Nº 125/91.</t>
  </si>
  <si>
    <t>Las depreciaciones de los bienes que componen el rubro han sido computadas mediante cargos periódicos a resultados en función a la vida útil estimada de los mismos. Los cálculos han sido efectuados aplicando el sistema de línea recta o cuota constante. El valor residual de los bienes de uso tomados en su conjunto no supera a su valor recuperable.</t>
  </si>
  <si>
    <t>f)     Reconocimiento de los Ingresos y Gastos.</t>
  </si>
  <si>
    <t>Los ingresos y egresos son reconocidos contablemente en el momento de su devengamiento sin tener en cuenta que los mismos hayan sido cobrados o pagados.</t>
  </si>
  <si>
    <t xml:space="preserve">g) Previsiones </t>
  </si>
  <si>
    <t>Las previsiones son aplicadas de acuerdo a las Leyes legales vigentes. constituyéndose sobre la base de créditos incobrables de los 3 (tres) últimos ejercicios.</t>
  </si>
  <si>
    <r>
      <t xml:space="preserve">3.     </t>
    </r>
    <r>
      <rPr>
        <b/>
        <sz val="14"/>
        <rFont val="Arial"/>
        <family val="2"/>
      </rPr>
      <t>Disponibilidades</t>
    </r>
  </si>
  <si>
    <t>La composición del rubro es la siguiente:</t>
  </si>
  <si>
    <t>4. Créditos por Ventas</t>
  </si>
  <si>
    <t>4.1 Composición de Carteras de Crédito</t>
  </si>
  <si>
    <t xml:space="preserve">   Cartera No Vencida</t>
  </si>
  <si>
    <t xml:space="preserve">          Corresponde a los saldos de la cuenta “Deudores de Ventas” a Vencer.</t>
  </si>
  <si>
    <t xml:space="preserve">   Cartera Vencida</t>
  </si>
  <si>
    <t xml:space="preserve">          Corresponde a los Saldos de la Cuenta Deudores Nacionales en Mora y (un) día de atraso hasta 90 (noventa) días.       </t>
  </si>
  <si>
    <t xml:space="preserve">   Gestión de Cobro</t>
  </si>
  <si>
    <t xml:space="preserve">         Corresponde a los Saldos de la Cuenta” Deudores en Gestión de Cobro” cuyos saldos presentan atrasos desde 91 (noventa y un) días o más y se encuentran en Proceso Judicial.</t>
  </si>
  <si>
    <r>
      <t>A.</t>
    </r>
    <r>
      <rPr>
        <sz val="11"/>
        <color indexed="8"/>
        <rFont val="Arial"/>
        <family val="2"/>
      </rPr>
      <t xml:space="preserve"> Cartera No Vencida Deudores por Venta</t>
    </r>
  </si>
  <si>
    <r>
      <t>B1</t>
    </r>
    <r>
      <rPr>
        <sz val="11"/>
        <color indexed="8"/>
        <rFont val="Arial"/>
        <family val="2"/>
      </rPr>
      <t>. Normal</t>
    </r>
  </si>
  <si>
    <r>
      <t>B2</t>
    </r>
    <r>
      <rPr>
        <sz val="11"/>
        <color indexed="8"/>
        <rFont val="Arial"/>
        <family val="2"/>
      </rPr>
      <t>. Gestión de Cobro Judicial</t>
    </r>
  </si>
  <si>
    <t xml:space="preserve">Días de Atraso </t>
  </si>
  <si>
    <t xml:space="preserve">1 a 30 </t>
  </si>
  <si>
    <r>
      <t xml:space="preserve">5. </t>
    </r>
    <r>
      <rPr>
        <b/>
        <sz val="14"/>
        <rFont val="Arial"/>
        <family val="2"/>
      </rPr>
      <t>Inversiones Temporales</t>
    </r>
  </si>
  <si>
    <t>El saldo de esta cuenta registra las inversiones en Certificados de Depósitos  de Ahorro. realizados por la firma en entidades financieras cuya exposición  se expone a continuación s/detalle:</t>
  </si>
  <si>
    <t>6. Otros Créditos.</t>
  </si>
  <si>
    <t>Registra los derechos a favor de la empresa por diversos conceptos, conforme al siguiente detalle:</t>
  </si>
  <si>
    <t>7. Bienes de Cambio</t>
  </si>
  <si>
    <t>Este rubro registra el importe de las mercaderías para la venta y los insumos para la elaboración de estos así como las importaciones en curso.</t>
  </si>
  <si>
    <t>8. Otros Activos</t>
  </si>
  <si>
    <t>9.     Bienes del Activo Fijo</t>
  </si>
  <si>
    <t xml:space="preserve">         La composición de los Bienes del Activo Fijo de la Sociedad es la siguiente:</t>
  </si>
  <si>
    <t>10. Previsiones</t>
  </si>
  <si>
    <t xml:space="preserve">  La composición del rubro es la siguiente:</t>
  </si>
  <si>
    <t>11.  Cargos Diferidos</t>
  </si>
  <si>
    <t>Comprende la cuenta de transitorios y cargos diferidos. El detalle se expone en el siguiente cuadro:</t>
  </si>
  <si>
    <t xml:space="preserve">13. Cuentas a Pagar </t>
  </si>
  <si>
    <t>Este rubro registra los saldos adeudados al cierre a proveedores y otros acreedores. conforme al siguiente detalle:</t>
  </si>
  <si>
    <t xml:space="preserve">14. Remuneraciones y Cargas Sociales a Pagar </t>
  </si>
  <si>
    <t>Comprende los siguientes conceptos:</t>
  </si>
  <si>
    <t>15. Deudas Fiscales</t>
  </si>
  <si>
    <t>16. Provisiones</t>
  </si>
  <si>
    <t>17. Previsiones</t>
  </si>
  <si>
    <t xml:space="preserve">18. Patrimonio Neto </t>
  </si>
  <si>
    <t>20. Hechos Relevantes</t>
  </si>
  <si>
    <t>21. Hechos Posteriores</t>
  </si>
  <si>
    <t>Desde la fecha de cierre del Ejercicio y hasta la fecha de emisión de los presentes Estados Financieros no se han producido acontecimientos y/o transacciones que puedan afectar significativamente la situación patrimonial y financiera de la firma.</t>
  </si>
  <si>
    <t>Desafectacion de Reservas</t>
  </si>
  <si>
    <t>Capital de utilidades no distribuidas</t>
  </si>
  <si>
    <t>Saldo a Regularizar M/E</t>
  </si>
  <si>
    <t>Deudores por Cheques Descontados</t>
  </si>
  <si>
    <t>El saldo corresponde a créditos fiscales, anticipos de Impuesto a la Renta según detalle que se expone en el siguiente cuadro:</t>
  </si>
  <si>
    <t>IVA Credito Fiscal</t>
  </si>
  <si>
    <t>(-) Prevision por Obsolescencia</t>
  </si>
  <si>
    <t>Otras Previsiones(Indumaba)</t>
  </si>
  <si>
    <t>intereses a Devengar Bancos</t>
  </si>
  <si>
    <t>Otros Creditos</t>
  </si>
  <si>
    <t>Prestamos en Entidades Financieras</t>
  </si>
  <si>
    <t>Intereses a Pagar Bancos</t>
  </si>
  <si>
    <t>Intereses a Devengar(Nota 16.2)</t>
  </si>
  <si>
    <t>16.2 - Intereses a Devengar</t>
  </si>
  <si>
    <t xml:space="preserve">    Negocio</t>
  </si>
  <si>
    <r>
      <t xml:space="preserve">          </t>
    </r>
    <r>
      <rPr>
        <sz val="12"/>
        <rFont val="Arial"/>
        <family val="2"/>
      </rPr>
      <t>Salud con Calidad</t>
    </r>
  </si>
  <si>
    <r>
      <t xml:space="preserve">          </t>
    </r>
    <r>
      <rPr>
        <sz val="12"/>
        <rFont val="Arial"/>
        <family val="2"/>
      </rPr>
      <t xml:space="preserve">Elaborar y Comercializar Medicamentos de Proyección Internacional que contribuyen para la Calidad de vida </t>
    </r>
  </si>
  <si>
    <t xml:space="preserve">          Integral de la Persona.</t>
  </si>
  <si>
    <r>
      <t xml:space="preserve">          </t>
    </r>
    <r>
      <rPr>
        <sz val="12"/>
        <rFont val="Arial"/>
        <family val="2"/>
      </rPr>
      <t>Ser la Compañía Líder de la Industria Farmacéutica</t>
    </r>
  </si>
  <si>
    <t>Al 31 de</t>
  </si>
  <si>
    <t>ALCON LABS A NOVARTIS COMPANY</t>
  </si>
  <si>
    <t>GRANULES INDIA LIMITED C/O ENDORPHARMA</t>
  </si>
  <si>
    <t>FARMANUARIO PARAGUAY S.A.</t>
  </si>
  <si>
    <t>CHEMO S.A.</t>
  </si>
  <si>
    <t>GRUPO SGR SA</t>
  </si>
  <si>
    <t>TAIZHOU KAIJIE INTERNATIONAL TRADE CO LTD</t>
  </si>
  <si>
    <t>Créditos a Reg. USD.</t>
  </si>
  <si>
    <t>electricidad en proceso + gasto</t>
  </si>
  <si>
    <t>Ventas – Juan Achucarro</t>
  </si>
  <si>
    <t>Activos Intangibles</t>
  </si>
  <si>
    <t>Deudas Bancarias</t>
  </si>
  <si>
    <t xml:space="preserve">CUADRO DEL CAPITAL INTEGRADO </t>
  </si>
  <si>
    <t>% DEL</t>
  </si>
  <si>
    <t>CAP.</t>
  </si>
  <si>
    <t>Nº</t>
  </si>
  <si>
    <t>ACCIONISTAS</t>
  </si>
  <si>
    <t>SERIES</t>
  </si>
  <si>
    <t>AL</t>
  </si>
  <si>
    <t>VOTO</t>
  </si>
  <si>
    <t>Acciones</t>
  </si>
  <si>
    <t>MONTO</t>
  </si>
  <si>
    <t>INT.</t>
  </si>
  <si>
    <t>Ricardo Martin Heisecke Rivarola</t>
  </si>
  <si>
    <t>I</t>
  </si>
  <si>
    <t>A</t>
  </si>
  <si>
    <t>II</t>
  </si>
  <si>
    <t>B</t>
  </si>
  <si>
    <t>Beatriz Maria Artaza de Heisecke</t>
  </si>
  <si>
    <t>C</t>
  </si>
  <si>
    <t>TOTAL ACCIONES NOMINATIVAS</t>
  </si>
  <si>
    <t>TOTAL ACCIONARIO</t>
  </si>
  <si>
    <t xml:space="preserve">CLASE A </t>
  </si>
  <si>
    <t xml:space="preserve">CLASE B </t>
  </si>
  <si>
    <t xml:space="preserve">CLASE C </t>
  </si>
  <si>
    <t>ESTADOS CONTABLES</t>
  </si>
  <si>
    <r>
      <t xml:space="preserve">Denominación: </t>
    </r>
    <r>
      <rPr>
        <b/>
        <sz val="12"/>
        <rFont val="Arial"/>
        <family val="2"/>
      </rPr>
      <t>COMFAR S.A. Emisora de Capital Abierto</t>
    </r>
  </si>
  <si>
    <r>
      <t>Domicilio legal</t>
    </r>
    <r>
      <rPr>
        <b/>
        <sz val="12"/>
        <rFont val="Arial"/>
        <family val="2"/>
      </rPr>
      <t>: Avda. Artigas No. 2315 esq. Sgto. Fernández</t>
    </r>
  </si>
  <si>
    <r>
      <t xml:space="preserve">Actividad principal: </t>
    </r>
    <r>
      <rPr>
        <b/>
        <sz val="12"/>
        <rFont val="Arial"/>
        <family val="2"/>
      </rPr>
      <t>Industria Química, Farmacéutica y Cosmética.</t>
    </r>
  </si>
  <si>
    <r>
      <rPr>
        <sz val="11"/>
        <rFont val="Arial"/>
        <family val="2"/>
      </rPr>
      <t>Inscripción en el</t>
    </r>
    <r>
      <rPr>
        <sz val="12"/>
        <rFont val="Arial"/>
        <family val="2"/>
      </rPr>
      <t xml:space="preserve">                 Del Estatuto o contrato social: </t>
    </r>
    <r>
      <rPr>
        <b/>
        <sz val="12"/>
        <rFont val="Arial"/>
        <family val="2"/>
      </rPr>
      <t>S.R.L.: Nº 110 del 04/08/1977</t>
    </r>
    <r>
      <rPr>
        <sz val="12"/>
        <rFont val="Arial"/>
        <family val="2"/>
      </rPr>
      <t xml:space="preserve"> </t>
    </r>
  </si>
  <si>
    <r>
      <rPr>
        <sz val="11"/>
        <rFont val="Arial"/>
        <family val="2"/>
      </rPr>
      <t xml:space="preserve">Registro Público   </t>
    </r>
    <r>
      <rPr>
        <sz val="12"/>
        <rFont val="Arial"/>
        <family val="2"/>
      </rPr>
      <t xml:space="preserve">             ________________________ </t>
    </r>
    <r>
      <rPr>
        <b/>
        <sz val="12"/>
        <rFont val="Arial"/>
        <family val="2"/>
      </rPr>
      <t>S.A.E.C.A.: Nº 303-B del 22/05/1995</t>
    </r>
    <r>
      <rPr>
        <sz val="12"/>
        <rFont val="Arial"/>
        <family val="2"/>
      </rPr>
      <t xml:space="preserve"> </t>
    </r>
  </si>
  <si>
    <r>
      <rPr>
        <sz val="11"/>
        <rFont val="Arial"/>
        <family val="2"/>
      </rPr>
      <t xml:space="preserve">de Comercio   </t>
    </r>
    <r>
      <rPr>
        <sz val="12"/>
        <rFont val="Arial"/>
        <family val="2"/>
      </rPr>
      <t xml:space="preserve">                   De las modificaciones: </t>
    </r>
    <r>
      <rPr>
        <b/>
        <sz val="12"/>
        <rFont val="Arial"/>
        <family val="2"/>
      </rPr>
      <t>Nº1.415-B de 28/12/1999-Nº611 del 13/12/10</t>
    </r>
  </si>
  <si>
    <r>
      <t xml:space="preserve">                                           Asamblea Extraordinaria </t>
    </r>
    <r>
      <rPr>
        <b/>
        <sz val="12"/>
        <rFont val="Arial"/>
        <family val="2"/>
      </rPr>
      <t xml:space="preserve">N° 37 de 05/09/17 </t>
    </r>
  </si>
  <si>
    <r>
      <t xml:space="preserve">Inscripción en la Comisión Nacional de Valores:  </t>
    </r>
    <r>
      <rPr>
        <b/>
        <sz val="12"/>
        <rFont val="Arial"/>
        <family val="2"/>
      </rPr>
      <t>Resolución Nº 178/95 del 27/12/1995</t>
    </r>
  </si>
  <si>
    <r>
      <t xml:space="preserve">Fecha de vencimiento del estatuto o contrato social:   </t>
    </r>
    <r>
      <rPr>
        <b/>
        <sz val="12"/>
        <rFont val="Arial"/>
        <family val="2"/>
      </rPr>
      <t>Año: 2094</t>
    </r>
  </si>
  <si>
    <r>
      <t>Composición del capital:</t>
    </r>
    <r>
      <rPr>
        <b/>
        <sz val="12"/>
        <rFont val="Arial"/>
        <family val="2"/>
      </rPr>
      <t xml:space="preserve"> Gs. 50.000.000.000.-</t>
    </r>
  </si>
  <si>
    <t>Acciones:</t>
  </si>
  <si>
    <t xml:space="preserve">                                                                                                                 Suscripto         Integrado</t>
  </si>
  <si>
    <t xml:space="preserve">       Cant.                            Tipo                      No. de votos                        Gs.                 Gs.    </t>
  </si>
  <si>
    <t xml:space="preserve">                                                                        que otorga c/u</t>
  </si>
  <si>
    <t xml:space="preserve"> 10.000         Ord. Voto Múltiple-Nominativa          5                    10.000.000.000   10.000.000.000</t>
  </si>
  <si>
    <t xml:space="preserve"> 30.000         Ord. Simple-Nominativa                    1                     30.000.000.000   30.000.000.000</t>
  </si>
  <si>
    <t xml:space="preserve"> 10.000          Pref. Voto Rest.-Nominativa            1                     10.000.000.000   10.000.000.000</t>
  </si>
  <si>
    <t>____________                                 ______________                                    ______________</t>
  </si>
  <si>
    <t xml:space="preserve">      Contador                                     Síndico Titular                                            Presidente </t>
  </si>
  <si>
    <t>EL DIRECTORIO DE COMFAR S.A.E.C.A. EN USO DE SUS ATRIBUCIONES RESUELVE:</t>
  </si>
  <si>
    <t>2. Autorizar a que suscriba en representación del Directorio, al Sr. Martín Heisecke Rivarola, como presidente.</t>
  </si>
  <si>
    <t>3. Realizar las comunicaciones a las Instituciones correspondientes.</t>
  </si>
  <si>
    <t xml:space="preserve">Martín Heisecke Rivarola </t>
  </si>
  <si>
    <t xml:space="preserve">e) Explotar o administrar establecimientos rurales. ganaderos. manufactureros. </t>
  </si>
  <si>
    <t>f) Operar con los bancos nacionales o extranjeros sin limitación alguna.</t>
  </si>
  <si>
    <t>En la preparación y presentación de los estados contables fueron aplicadas las siguientes políticas de contabilidad significativas, de acuerdo a normas contenidas en la Resolución CNV N° 5/92
para la elaboración de los estados financieros:</t>
  </si>
  <si>
    <t>Deducidas del Activo (Bienes de Cambio)</t>
  </si>
  <si>
    <t>RESOLUCION DE DIRECTORIO</t>
  </si>
  <si>
    <t xml:space="preserve">Intereses, Gtos Financ. A Dev.(Nota 12) </t>
  </si>
  <si>
    <t>Dividendos a Pagar</t>
  </si>
  <si>
    <t>12. Intereses y Gtos. Financieros Por Devengar</t>
  </si>
  <si>
    <t>La empresa fue constituida el 29 de Julio de 1977 bajo la Razón Social COMFAR S.R.L. según escritura Nro. 110, a partir de la Escritura Pública Nº 100 de fecha 24 de marzo de 1995 la entidad denominada COMFAR S.R.L. pasó a denominarse  COMFAR S.A. Emisora de Capital Abierto.</t>
  </si>
  <si>
    <t>AL 31/03/2020</t>
  </si>
  <si>
    <t>Por el ejercicio anual iniciado el 01/01/2020 presentado en forma comparativa con el ejercicio anterior.</t>
  </si>
  <si>
    <t xml:space="preserve">                                     CONTABLES AL 31/03/2020</t>
  </si>
  <si>
    <t>Ejercicio 31-03-2020</t>
  </si>
  <si>
    <t>Al 31 de marzo 2020 la empresa no posee disponibilidades restringidas.</t>
  </si>
  <si>
    <t>Financiera El Comercio   usd</t>
  </si>
  <si>
    <t>Mercaderias a Reclamar</t>
  </si>
  <si>
    <t>Insumos para Uso de Fábrica</t>
  </si>
  <si>
    <t>Retencion IVA a Regularizar</t>
  </si>
  <si>
    <t>Proyecto Paracann</t>
  </si>
  <si>
    <r>
      <t xml:space="preserve">El saldo de esta cuenta de Gs. 42.768.975.887 </t>
    </r>
    <r>
      <rPr>
        <sz val="12"/>
        <color indexed="8"/>
        <rFont val="Arial"/>
        <family val="2"/>
      </rPr>
      <t xml:space="preserve">al de 31-03-2020 </t>
    </r>
    <r>
      <rPr>
        <sz val="12"/>
        <rFont val="Arial"/>
        <family val="2"/>
      </rPr>
      <t>y Gs.</t>
    </r>
    <r>
      <rPr>
        <sz val="10"/>
        <rFont val="Times New Roman"/>
        <family val="1"/>
      </rPr>
      <t xml:space="preserve"> </t>
    </r>
    <r>
      <rPr>
        <sz val="12"/>
        <rFont val="Arial"/>
        <family val="2"/>
      </rPr>
      <t>32.649.277.054 al 31-03-19, registra los montos a cobrar a Clientes por ventas de mercaderías. Este activo se halla respaldado por facturas conformadas por los clientes. con vencimientos que oscilan entre 30 y 120 días. El detalle se expone en el siguiente cuadro:</t>
    </r>
  </si>
  <si>
    <t>Ejercicio 31-03-2019</t>
  </si>
  <si>
    <t>Garantias Recibidas</t>
  </si>
  <si>
    <t>Resultado al Primer Trimestre</t>
  </si>
  <si>
    <t>Resultado Ejercicios Anteriores</t>
  </si>
  <si>
    <t xml:space="preserve">Patrimonio Neto Esta compuesto como sigue: </t>
  </si>
  <si>
    <t>Resultado Ejercicios Anteriores  (Nota 18)</t>
  </si>
  <si>
    <t xml:space="preserve">       Por el ejercicio finalizado al 31/03/2020 comparativo con el ejercicio anterior</t>
  </si>
  <si>
    <t xml:space="preserve">              BALANCE GENERAL AL 31 MARZO DE 2020</t>
  </si>
  <si>
    <t>Resultado al 1er.Trimestre</t>
  </si>
  <si>
    <t>Resultado al Primer Trimestre  (Nota 18)</t>
  </si>
  <si>
    <t>Correspondiente al Ejercicio cerrado al 31/03/2020</t>
  </si>
  <si>
    <t>ACUMULADO AL CIERRE DEL PERIODO 1T2020</t>
  </si>
  <si>
    <t>ALTAS DEL PERIODO  AL 1T2020</t>
  </si>
  <si>
    <r>
      <t xml:space="preserve">        El Saldo de esta cuenta de la cartera de créditos por Ventas asciende a Gs</t>
    </r>
    <r>
      <rPr>
        <b/>
        <sz val="12"/>
        <rFont val="Arial"/>
        <family val="2"/>
      </rPr>
      <t xml:space="preserve">. </t>
    </r>
    <r>
      <rPr>
        <sz val="12"/>
        <rFont val="Arial"/>
        <family val="2"/>
      </rPr>
      <t>40.493.076.947</t>
    </r>
    <r>
      <rPr>
        <sz val="11"/>
        <rFont val="Arial"/>
        <family val="2"/>
      </rPr>
      <t xml:space="preserve"> al 31-03-20 detallado según los siguientes criterios de clasificación:</t>
    </r>
    <r>
      <rPr>
        <b/>
        <sz val="11"/>
        <rFont val="Arial"/>
        <family val="2"/>
      </rPr>
      <t xml:space="preserve"> </t>
    </r>
  </si>
  <si>
    <t>MARZO</t>
  </si>
  <si>
    <t>BALANCE GENERAL AL 31/03/2020</t>
  </si>
  <si>
    <t>BALANCE GENERAL AL 31 DE MARZO DE 2020</t>
  </si>
  <si>
    <t>BALANCE GENERAL AL 31 MARZO DE 2020</t>
  </si>
  <si>
    <t>Inversiones en Entidades Finan.USD</t>
  </si>
  <si>
    <t xml:space="preserve">       BALANCE GENERAL AL 31 MARZO DE 2020</t>
  </si>
  <si>
    <t>ANEXO I - INFORME SOBRE PERSONAS VINCULADAS O RELACIONADAS AL 31/03/2020</t>
  </si>
  <si>
    <t>SOCIEDADES VINCULADAS AL 31/03/2020</t>
  </si>
  <si>
    <t xml:space="preserve">              BALANCE GENERAL AL 31 DE MARZO DE 2020</t>
  </si>
  <si>
    <t>Ventas - Beatriz Heisecke Artaza</t>
  </si>
  <si>
    <t>Ventas - Belen Heisecke Artaza</t>
  </si>
  <si>
    <t>Ventas - Gustavo Penayo</t>
  </si>
  <si>
    <t>VINCULACION DE PERSONAS POR NIVEL DE ENDEUDAMIENTO AL 31/03/2020</t>
  </si>
  <si>
    <t>A) PARTES VINCULADAS O RELACIONADAS AL 31/03/2020</t>
  </si>
  <si>
    <r>
      <t>Visto:</t>
    </r>
    <r>
      <rPr>
        <sz val="10"/>
        <rFont val="Arial"/>
        <family val="2"/>
      </rPr>
      <t xml:space="preserve"> La presentación al Directorio de los Estados Contables acumulado al mes de marzo de 2020, para su aprobación correspondiente y posterior presentación de informes a la Comisión Nacional de Valores y a la Bolsa de Valores y Productos de Asunción S.A.;</t>
    </r>
  </si>
  <si>
    <r>
      <t>Y considerando:</t>
    </r>
    <r>
      <rPr>
        <sz val="10"/>
        <rFont val="Arial"/>
        <family val="2"/>
      </rPr>
      <t xml:space="preserve"> El análisis por parte del Directorio de Comfar S.A.E.C.A., ha concluido con la aprobación del mismo, en Sesión de fecha 28 de agosto de 2020 s/Acta N.º 374.     </t>
    </r>
  </si>
  <si>
    <t>1. Aprobar los Estados Contables, correspondiente a la información acumulada al Primer Trimestre del ejercicio 2020.</t>
  </si>
  <si>
    <t>Asunción, 28 de agosto de 2020</t>
  </si>
  <si>
    <t>PROENFAR S.A.</t>
  </si>
  <si>
    <t>NEWELL BRANDS DE ARGENTINA SA</t>
  </si>
  <si>
    <t>HAISHING CO PTE LTD</t>
  </si>
  <si>
    <t>HENGXIN PHARMA CO LIMITED</t>
  </si>
  <si>
    <t>ALUMINIOS DEL URUGUAY S.A.</t>
  </si>
  <si>
    <t>AMIGO &amp; ARDITI S.A.</t>
  </si>
  <si>
    <t>Ejerc. Año 2020</t>
  </si>
  <si>
    <t>Deudores</t>
  </si>
  <si>
    <t>Deudas Fiscales</t>
  </si>
  <si>
    <t>Intangibles</t>
  </si>
  <si>
    <t>DEL PERIODO FINALIZADO AL 31/03/2019 COMPARATIVO CON EL PERIODO ANTERIOR</t>
  </si>
  <si>
    <t>El rendimiento de la producción se mantuvo en cuanto a unidades de producción, en relación a años anteriores. Se cumplieron con las entregas de mercaderías de licitación en las fechas previstas evitando de esta manera el pago de multas por entregas tardías, han disminuido los faltantes de productos; que en otros ejercicios eran una problemática que afectaba enormemente a la operativa normal de la empresa.</t>
  </si>
  <si>
    <t>La pandemia del Covid-19 iniciada en marzo, ha incidido fuertemente en la ventas, que se vieron muy afectadas con relación a ejercicios anteriores. También las licitaciones públicas no desarrolladasen este ejercicio afectó a la venta del sector publico. La variación cambiaria superó 10% en relación al ejercicio anterior.</t>
  </si>
  <si>
    <t>DASAN PHARMACEUTICAL</t>
  </si>
  <si>
    <t>CAPSUGEL US, LLC</t>
  </si>
  <si>
    <t>ESTADO DE SITUACION PATRIMONIAL  AL 31/03/2020 COMPARATIVO CON PERIODO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</si>
</sst>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 #,##0.00_ ;_ * \-#,##0.00_ ;_ * &quot;-&quot;??_ ;_ @_ "/>
    <numFmt numFmtId="164" formatCode="dd/mm/yy;@"/>
    <numFmt numFmtId="165" formatCode="#,##0.00\ ;\-#,##0.00\ ;&quot; -&quot;#\ ;@\ "/>
    <numFmt numFmtId="166" formatCode="#,##0\ ;\-#,##0\ ;&quot; -&quot;#\ ;@\ "/>
    <numFmt numFmtId="167" formatCode="#,##0\ ;[Red]\-#,##0\ "/>
    <numFmt numFmtId="168" formatCode="#,###"/>
    <numFmt numFmtId="169" formatCode="dd/mm/yyyy;@"/>
    <numFmt numFmtId="170" formatCode="* #,##0\ ;\-* #,##0\ ;* \-#\ ;@\ "/>
    <numFmt numFmtId="171" formatCode="#,##0\ ;&quot; (&quot;#,##0\);&quot; -&quot;#\ ;@\ "/>
    <numFmt numFmtId="172" formatCode="#,##0\ ;\-#,##0\ ;&quot; - &quot;;@\ "/>
    <numFmt numFmtId="173" formatCode="#,##0.0\ ;\-#,##0.0\ ;&quot; -&quot;#\ ;@\ "/>
    <numFmt numFmtId="174" formatCode="#,##0.0"/>
    <numFmt numFmtId="175" formatCode="0.0"/>
    <numFmt numFmtId="176" formatCode="#,###.00"/>
    <numFmt numFmtId="177" formatCode="#,##0.000"/>
    <numFmt numFmtId="178" formatCode="#,##0.000\ ;\-#,##0.000\ ;&quot; -&quot;#.0\ ;@\ "/>
    <numFmt numFmtId="179" formatCode="#,##0.00\ ;\-#,##0.00\ ;&quot; -&quot;#.00\ ;@\ "/>
    <numFmt numFmtId="180" formatCode="_-* #,##0_-;\-* #,##0_-;_-* &quot;-&quot;??_-;_-@_-"/>
    <numFmt numFmtId="181" formatCode="* #,##0.00\ ;\-* #,##0.00\ ;* \-#\ ;@\ "/>
    <numFmt numFmtId="182" formatCode="#,##0_ ;\-#,##0\ "/>
    <numFmt numFmtId="183" formatCode="dd\/mm\/yyyy"/>
    <numFmt numFmtId="184" formatCode="#,##0_ ;[Red]\-#,##0\ "/>
    <numFmt numFmtId="185" formatCode="_-* #,##0\ _€_-;\-* #,##0\ _€_-;_-* &quot;-&quot;\ _€_-;_-@_-"/>
    <numFmt numFmtId="186" formatCode="_-* #,##0.00\ _p_t_a_-;\-* #,##0.00\ _p_t_a_-;_-* \-??\ _p_t_a_-;_-@_-"/>
    <numFmt numFmtId="187" formatCode="_-* #,##0\ _p_t_a_-;\-* #,##0\ _p_t_a_-;_-* \-??\ _p_t_a_-;_-@_-"/>
    <numFmt numFmtId="188" formatCode="* #,##0.00\ ;\-* #,##0.00\ ;* \-#.00\ ;@\ "/>
  </numFmts>
  <fonts count="82" x14ac:knownFonts="1">
    <font>
      <sz val="10"/>
      <name val="Arial"/>
      <family val="2"/>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62"/>
      <name val="Cambria"/>
      <family val="2"/>
    </font>
    <font>
      <b/>
      <sz val="13"/>
      <color indexed="62"/>
      <name val="Calibri"/>
      <family val="2"/>
    </font>
    <font>
      <b/>
      <sz val="12"/>
      <name val="Arial"/>
      <family val="2"/>
    </font>
    <font>
      <b/>
      <sz val="10"/>
      <color indexed="18"/>
      <name val="Arial"/>
      <family val="2"/>
    </font>
    <font>
      <b/>
      <sz val="9"/>
      <color indexed="18"/>
      <name val="Arial"/>
      <family val="2"/>
    </font>
    <font>
      <sz val="9"/>
      <name val="Arial"/>
      <family val="2"/>
    </font>
    <font>
      <b/>
      <sz val="10"/>
      <name val="Arial"/>
      <family val="2"/>
    </font>
    <font>
      <b/>
      <sz val="9"/>
      <name val="Arial"/>
      <family val="2"/>
    </font>
    <font>
      <sz val="10"/>
      <color indexed="18"/>
      <name val="Arial"/>
      <family val="2"/>
    </font>
    <font>
      <b/>
      <sz val="14"/>
      <name val="Arial"/>
      <family val="2"/>
    </font>
    <font>
      <b/>
      <u/>
      <sz val="11"/>
      <name val="Arial"/>
      <family val="2"/>
    </font>
    <font>
      <b/>
      <sz val="8"/>
      <name val="Arial"/>
      <family val="2"/>
    </font>
    <font>
      <sz val="8"/>
      <name val="Arial"/>
      <family val="2"/>
    </font>
    <font>
      <sz val="8"/>
      <color indexed="8"/>
      <name val="Arial"/>
      <family val="2"/>
    </font>
    <font>
      <b/>
      <sz val="10"/>
      <color indexed="8"/>
      <name val="Arial"/>
      <family val="2"/>
    </font>
    <font>
      <b/>
      <u/>
      <sz val="12"/>
      <name val="Arial"/>
      <family val="2"/>
    </font>
    <font>
      <b/>
      <sz val="13"/>
      <name val="Arial"/>
      <family val="2"/>
    </font>
    <font>
      <b/>
      <u/>
      <sz val="13"/>
      <name val="Arial"/>
      <family val="2"/>
    </font>
    <font>
      <u/>
      <sz val="9"/>
      <name val="Arial"/>
      <family val="2"/>
    </font>
    <font>
      <i/>
      <sz val="10"/>
      <name val="Arial"/>
      <family val="2"/>
    </font>
    <font>
      <b/>
      <u/>
      <sz val="14"/>
      <name val="Arial"/>
      <family val="2"/>
    </font>
    <font>
      <b/>
      <sz val="11"/>
      <name val="Arial"/>
      <family val="2"/>
    </font>
    <font>
      <sz val="11"/>
      <name val="Arial"/>
      <family val="2"/>
    </font>
    <font>
      <sz val="10"/>
      <color indexed="9"/>
      <name val="Arial"/>
      <family val="2"/>
    </font>
    <font>
      <sz val="10"/>
      <name val="Arial"/>
      <family val="2"/>
    </font>
    <font>
      <b/>
      <u/>
      <sz val="9"/>
      <name val="Arial"/>
      <family val="2"/>
    </font>
    <font>
      <b/>
      <u/>
      <sz val="14"/>
      <color indexed="18"/>
      <name val="Arial"/>
      <family val="2"/>
    </font>
    <font>
      <b/>
      <sz val="16"/>
      <name val="Arial"/>
      <family val="2"/>
    </font>
    <font>
      <sz val="12"/>
      <name val="Arial"/>
      <family val="2"/>
    </font>
    <font>
      <b/>
      <u/>
      <sz val="10"/>
      <name val="Arial"/>
      <family val="2"/>
    </font>
    <font>
      <sz val="10"/>
      <name val="Tahoma"/>
      <family val="2"/>
    </font>
    <font>
      <b/>
      <sz val="8"/>
      <color indexed="9"/>
      <name val="Tahoma"/>
      <family val="2"/>
    </font>
    <font>
      <sz val="8"/>
      <color indexed="9"/>
      <name val="Tahoma"/>
      <family val="2"/>
    </font>
    <font>
      <sz val="8"/>
      <color indexed="8"/>
      <name val="Arial Black"/>
      <family val="2"/>
    </font>
    <font>
      <sz val="11"/>
      <color indexed="8"/>
      <name val="Arial"/>
      <family val="2"/>
    </font>
    <font>
      <b/>
      <sz val="25"/>
      <name val="Arial"/>
      <family val="2"/>
    </font>
    <font>
      <b/>
      <shadow/>
      <sz val="20"/>
      <name val="Arial"/>
      <family val="2"/>
    </font>
    <font>
      <sz val="10"/>
      <name val="Times New Roman"/>
      <family val="1"/>
    </font>
    <font>
      <sz val="13"/>
      <name val="Arial"/>
      <family val="2"/>
    </font>
    <font>
      <b/>
      <sz val="15"/>
      <name val="Arial"/>
      <family val="2"/>
    </font>
    <font>
      <sz val="12"/>
      <color indexed="8"/>
      <name val="Arial"/>
      <family val="2"/>
    </font>
    <font>
      <b/>
      <sz val="5"/>
      <name val="Arial"/>
      <family val="2"/>
    </font>
    <font>
      <sz val="9"/>
      <color theme="1"/>
      <name val="Arial"/>
      <family val="2"/>
    </font>
    <font>
      <b/>
      <sz val="10"/>
      <color theme="0"/>
      <name val="Arial"/>
      <family val="2"/>
    </font>
    <font>
      <sz val="11"/>
      <color rgb="FFFF0000"/>
      <name val="Arial"/>
      <family val="2"/>
    </font>
    <font>
      <sz val="11"/>
      <color theme="1"/>
      <name val="Calibri"/>
      <family val="2"/>
      <scheme val="minor"/>
    </font>
    <font>
      <sz val="11"/>
      <color theme="1"/>
      <name val="Arial"/>
      <family val="2"/>
    </font>
    <font>
      <b/>
      <sz val="11"/>
      <color theme="1"/>
      <name val="Arial"/>
      <family val="2"/>
    </font>
    <font>
      <sz val="10"/>
      <color theme="1"/>
      <name val="Arial"/>
      <family val="2"/>
    </font>
    <font>
      <sz val="10"/>
      <color theme="0"/>
      <name val="Arial"/>
      <family val="2"/>
    </font>
    <font>
      <b/>
      <sz val="12"/>
      <color theme="1"/>
      <name val="Arial"/>
      <family val="2"/>
    </font>
    <font>
      <b/>
      <sz val="9"/>
      <color theme="1"/>
      <name val="Arial"/>
      <family val="2"/>
    </font>
    <font>
      <b/>
      <sz val="12"/>
      <color rgb="FF000000"/>
      <name val="Arial"/>
      <family val="2"/>
    </font>
    <font>
      <sz val="11"/>
      <color rgb="FF000000"/>
      <name val="Arial"/>
      <family val="2"/>
    </font>
    <font>
      <b/>
      <sz val="11"/>
      <color rgb="FF000000"/>
      <name val="Arial"/>
      <family val="2"/>
    </font>
    <font>
      <b/>
      <sz val="13"/>
      <color rgb="FF000000"/>
      <name val="Times New Roman"/>
      <family val="1"/>
    </font>
    <font>
      <b/>
      <sz val="13"/>
      <color theme="1"/>
      <name val="Times New Roman"/>
      <family val="1"/>
    </font>
    <font>
      <sz val="12"/>
      <color rgb="FF000000"/>
      <name val="Arial"/>
      <family val="2"/>
    </font>
    <font>
      <b/>
      <sz val="14"/>
      <color rgb="FF000000"/>
      <name val="Times New Roman"/>
      <family val="1"/>
    </font>
    <font>
      <b/>
      <sz val="10"/>
      <color rgb="FF000000"/>
      <name val="Arial"/>
      <family val="2"/>
    </font>
    <font>
      <sz val="11"/>
      <color theme="1"/>
      <name val="Calibri"/>
      <family val="2"/>
      <charset val="238"/>
      <scheme val="minor"/>
    </font>
    <font>
      <sz val="10"/>
      <color rgb="FF000000"/>
      <name val="Arial"/>
      <family val="2"/>
    </font>
    <font>
      <u/>
      <sz val="11"/>
      <color theme="10"/>
      <name val="Calibri"/>
      <family val="2"/>
      <scheme val="minor"/>
    </font>
    <font>
      <sz val="8"/>
      <color theme="1"/>
      <name val="Calibri"/>
      <family val="2"/>
      <scheme val="minor"/>
    </font>
    <font>
      <b/>
      <sz val="10"/>
      <color rgb="FFFF0000"/>
      <name val="Arial"/>
      <family val="2"/>
    </font>
  </fonts>
  <fills count="25">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8"/>
        <bgColor indexed="49"/>
      </patternFill>
    </fill>
    <fill>
      <patternFill patternType="solid">
        <fgColor theme="0"/>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0.34998626667073579"/>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style="thin">
        <color indexed="49"/>
      </top>
      <bottom style="double">
        <color indexed="49"/>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diagonal/>
    </border>
    <border>
      <left style="thin">
        <color indexed="63"/>
      </left>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style="thin">
        <color indexed="63"/>
      </right>
      <top/>
      <bottom/>
      <diagonal/>
    </border>
    <border>
      <left/>
      <right/>
      <top style="thin">
        <color indexed="63"/>
      </top>
      <bottom/>
      <diagonal/>
    </border>
    <border>
      <left/>
      <right style="thin">
        <color indexed="63"/>
      </right>
      <top style="thin">
        <color indexed="63"/>
      </top>
      <bottom style="thin">
        <color indexed="63"/>
      </bottom>
      <diagonal/>
    </border>
    <border>
      <left style="thin">
        <color indexed="63"/>
      </left>
      <right/>
      <top style="thin">
        <color indexed="63"/>
      </top>
      <bottom style="double">
        <color indexed="63"/>
      </bottom>
      <diagonal/>
    </border>
    <border>
      <left style="thin">
        <color indexed="63"/>
      </left>
      <right style="thin">
        <color indexed="63"/>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style="thin">
        <color indexed="63"/>
      </right>
      <top style="thin">
        <color indexed="63"/>
      </top>
      <bottom style="double">
        <color indexed="63"/>
      </bottom>
      <diagonal/>
    </border>
    <border>
      <left style="thin">
        <color indexed="63"/>
      </left>
      <right/>
      <top style="double">
        <color indexed="63"/>
      </top>
      <bottom style="thin">
        <color indexed="63"/>
      </bottom>
      <diagonal/>
    </border>
    <border>
      <left/>
      <right style="thin">
        <color indexed="63"/>
      </right>
      <top style="double">
        <color indexed="63"/>
      </top>
      <bottom style="thin">
        <color indexed="63"/>
      </bottom>
      <diagonal/>
    </border>
    <border>
      <left style="thin">
        <color indexed="64"/>
      </left>
      <right style="thin">
        <color indexed="63"/>
      </right>
      <top/>
      <bottom/>
      <diagonal/>
    </border>
    <border>
      <left style="thin">
        <color indexed="64"/>
      </left>
      <right style="thin">
        <color indexed="63"/>
      </right>
      <top/>
      <bottom style="thin">
        <color indexed="63"/>
      </bottom>
      <diagonal/>
    </border>
    <border>
      <left style="thin">
        <color indexed="64"/>
      </left>
      <right/>
      <top/>
      <bottom/>
      <diagonal/>
    </border>
    <border>
      <left style="thin">
        <color indexed="64"/>
      </left>
      <right/>
      <top/>
      <bottom style="thin">
        <color indexed="63"/>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3"/>
      </bottom>
      <diagonal/>
    </border>
    <border>
      <left style="thin">
        <color indexed="64"/>
      </left>
      <right style="thin">
        <color indexed="64"/>
      </right>
      <top style="thin">
        <color indexed="63"/>
      </top>
      <bottom/>
      <diagonal/>
    </border>
    <border>
      <left style="thin">
        <color indexed="64"/>
      </left>
      <right style="thin">
        <color indexed="63"/>
      </right>
      <top style="thin">
        <color indexed="63"/>
      </top>
      <bottom/>
      <diagonal/>
    </border>
    <border>
      <left style="thin">
        <color indexed="64"/>
      </left>
      <right/>
      <top style="thin">
        <color indexed="64"/>
      </top>
      <bottom/>
      <diagonal/>
    </border>
    <border>
      <left style="thin">
        <color indexed="63"/>
      </left>
      <right style="thin">
        <color indexed="64"/>
      </right>
      <top/>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4"/>
      </left>
      <right style="thin">
        <color indexed="64"/>
      </right>
      <top style="thin">
        <color indexed="63"/>
      </top>
      <bottom style="thin">
        <color indexed="63"/>
      </bottom>
      <diagonal/>
    </border>
    <border>
      <left style="thin">
        <color indexed="63"/>
      </left>
      <right style="thin">
        <color indexed="63"/>
      </right>
      <top/>
      <bottom style="thin">
        <color indexed="64"/>
      </bottom>
      <diagonal/>
    </border>
    <border>
      <left/>
      <right style="thin">
        <color indexed="64"/>
      </right>
      <top/>
      <bottom style="thin">
        <color indexed="64"/>
      </bottom>
      <diagonal/>
    </border>
    <border>
      <left style="hair">
        <color indexed="8"/>
      </left>
      <right/>
      <top style="hair">
        <color indexed="8"/>
      </top>
      <bottom/>
      <diagonal/>
    </border>
    <border>
      <left style="hair">
        <color indexed="8"/>
      </left>
      <right/>
      <top/>
      <bottom/>
      <diagonal/>
    </border>
    <border>
      <left style="thin">
        <color indexed="64"/>
      </left>
      <right style="thin">
        <color indexed="63"/>
      </right>
      <top style="thin">
        <color indexed="63"/>
      </top>
      <bottom style="thin">
        <color indexed="63"/>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style="thin">
        <color indexed="63"/>
      </bottom>
      <diagonal/>
    </border>
    <border>
      <left/>
      <right style="thin">
        <color indexed="64"/>
      </right>
      <top style="thin">
        <color indexed="64"/>
      </top>
      <bottom/>
      <diagonal/>
    </border>
    <border>
      <left style="thin">
        <color indexed="63"/>
      </left>
      <right style="thin">
        <color indexed="63"/>
      </right>
      <top style="thin">
        <color indexed="64"/>
      </top>
      <bottom/>
      <diagonal/>
    </border>
    <border>
      <left/>
      <right style="thin">
        <color indexed="64"/>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3"/>
      </top>
      <bottom style="thin">
        <color indexed="63"/>
      </bottom>
      <diagonal/>
    </border>
    <border>
      <left/>
      <right style="thin">
        <color indexed="63"/>
      </right>
      <top style="thin">
        <color indexed="63"/>
      </top>
      <bottom style="thin">
        <color indexed="64"/>
      </bottom>
      <diagonal/>
    </border>
    <border>
      <left style="thin">
        <color indexed="64"/>
      </left>
      <right style="hair">
        <color indexed="8"/>
      </right>
      <top/>
      <bottom/>
      <diagonal/>
    </border>
    <border>
      <left style="thin">
        <color indexed="64"/>
      </left>
      <right/>
      <top style="thin">
        <color indexed="64"/>
      </top>
      <bottom style="thin">
        <color indexed="63"/>
      </bottom>
      <diagonal/>
    </border>
    <border>
      <left/>
      <right style="thin">
        <color indexed="64"/>
      </right>
      <top style="thin">
        <color indexed="64"/>
      </top>
      <bottom style="thin">
        <color indexed="63"/>
      </bottom>
      <diagonal/>
    </border>
    <border>
      <left/>
      <right style="thin">
        <color indexed="64"/>
      </right>
      <top style="thin">
        <color indexed="63"/>
      </top>
      <bottom style="thin">
        <color indexed="64"/>
      </bottom>
      <diagonal/>
    </border>
    <border>
      <left style="thin">
        <color indexed="64"/>
      </left>
      <right style="thin">
        <color indexed="63"/>
      </right>
      <top style="thin">
        <color indexed="64"/>
      </top>
      <bottom/>
      <diagonal/>
    </border>
    <border>
      <left style="thin">
        <color indexed="63"/>
      </left>
      <right/>
      <top style="thin">
        <color indexed="64"/>
      </top>
      <bottom/>
      <diagonal/>
    </border>
    <border>
      <left/>
      <right/>
      <top style="thin">
        <color indexed="64"/>
      </top>
      <bottom style="thin">
        <color indexed="63"/>
      </bottom>
      <diagonal/>
    </border>
    <border>
      <left style="thin">
        <color indexed="64"/>
      </left>
      <right style="thin">
        <color indexed="63"/>
      </right>
      <top/>
      <bottom style="thin">
        <color indexed="64"/>
      </bottom>
      <diagonal/>
    </border>
    <border>
      <left style="thin">
        <color indexed="63"/>
      </left>
      <right style="thin">
        <color indexed="64"/>
      </right>
      <top style="thin">
        <color indexed="64"/>
      </top>
      <bottom/>
      <diagonal/>
    </border>
    <border>
      <left style="thin">
        <color indexed="63"/>
      </left>
      <right style="thin">
        <color indexed="64"/>
      </right>
      <top/>
      <bottom style="thin">
        <color indexed="63"/>
      </bottom>
      <diagonal/>
    </border>
    <border>
      <left style="thin">
        <color indexed="63"/>
      </left>
      <right style="thin">
        <color indexed="64"/>
      </right>
      <top style="thin">
        <color indexed="63"/>
      </top>
      <bottom/>
      <diagonal/>
    </border>
    <border>
      <left style="thin">
        <color indexed="63"/>
      </left>
      <right style="thin">
        <color indexed="64"/>
      </right>
      <top style="thin">
        <color indexed="63"/>
      </top>
      <bottom style="thin">
        <color indexed="63"/>
      </bottom>
      <diagonal/>
    </border>
    <border>
      <left style="thin">
        <color indexed="63"/>
      </left>
      <right style="thin">
        <color indexed="64"/>
      </right>
      <top style="thin">
        <color indexed="63"/>
      </top>
      <bottom style="double">
        <color indexed="63"/>
      </bottom>
      <diagonal/>
    </border>
    <border>
      <left style="thin">
        <color indexed="63"/>
      </left>
      <right/>
      <top/>
      <bottom style="thin">
        <color indexed="64"/>
      </bottom>
      <diagonal/>
    </border>
    <border>
      <left style="thin">
        <color indexed="63"/>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6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8" fillId="2" borderId="1" applyNumberFormat="0" applyAlignment="0" applyProtection="0"/>
    <xf numFmtId="0" fontId="6" fillId="1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10" fillId="3" borderId="1" applyNumberFormat="0" applyAlignment="0" applyProtection="0"/>
    <xf numFmtId="0" fontId="11" fillId="17" borderId="0" applyNumberFormat="0" applyBorder="0" applyAlignment="0" applyProtection="0"/>
    <xf numFmtId="165" fontId="41" fillId="0" borderId="0" applyFill="0" applyBorder="0" applyAlignment="0" applyProtection="0"/>
    <xf numFmtId="172" fontId="41" fillId="0" borderId="0" applyFill="0" applyBorder="0" applyAlignment="0" applyProtection="0"/>
    <xf numFmtId="172" fontId="41" fillId="0" borderId="0" applyFill="0" applyBorder="0" applyAlignment="0" applyProtection="0"/>
    <xf numFmtId="172" fontId="41" fillId="0" borderId="0" applyFill="0" applyBorder="0" applyAlignment="0" applyProtection="0"/>
    <xf numFmtId="165" fontId="41" fillId="0" borderId="0" applyFill="0" applyBorder="0" applyAlignment="0" applyProtection="0"/>
    <xf numFmtId="181" fontId="41" fillId="0" borderId="0" applyFill="0" applyBorder="0" applyAlignment="0" applyProtection="0"/>
    <xf numFmtId="165" fontId="41" fillId="0" borderId="0" applyFill="0" applyBorder="0" applyAlignment="0" applyProtection="0"/>
    <xf numFmtId="43" fontId="41" fillId="0" borderId="0" applyFont="0" applyFill="0" applyBorder="0" applyAlignment="0" applyProtection="0"/>
    <xf numFmtId="0" fontId="12" fillId="8" borderId="0" applyNumberFormat="0" applyBorder="0" applyAlignment="0" applyProtection="0"/>
    <xf numFmtId="0" fontId="41" fillId="0" borderId="0"/>
    <xf numFmtId="0" fontId="41" fillId="4" borderId="5" applyNumberFormat="0" applyAlignment="0" applyProtection="0"/>
    <xf numFmtId="9" fontId="41" fillId="0" borderId="0" applyFill="0" applyBorder="0" applyAlignment="0" applyProtection="0"/>
    <xf numFmtId="0" fontId="13" fillId="2"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9" fillId="0" borderId="4" applyNumberFormat="0" applyFill="0" applyAlignment="0" applyProtection="0"/>
    <xf numFmtId="0" fontId="16" fillId="0" borderId="8" applyNumberFormat="0" applyFill="0" applyAlignment="0" applyProtection="0"/>
    <xf numFmtId="0" fontId="77" fillId="0" borderId="0"/>
    <xf numFmtId="0" fontId="77" fillId="0" borderId="0"/>
    <xf numFmtId="0" fontId="79" fillId="0" borderId="0" applyNumberFormat="0" applyFill="0" applyBorder="0" applyAlignment="0" applyProtection="0"/>
    <xf numFmtId="0" fontId="2" fillId="0" borderId="0"/>
    <xf numFmtId="0" fontId="29" fillId="0" borderId="0"/>
    <xf numFmtId="9" fontId="29" fillId="0" borderId="0" applyFill="0" applyBorder="0" applyAlignment="0" applyProtection="0"/>
    <xf numFmtId="0" fontId="41" fillId="0" borderId="0"/>
    <xf numFmtId="185" fontId="41" fillId="0" borderId="0" applyFill="0" applyBorder="0" applyAlignment="0" applyProtection="0"/>
    <xf numFmtId="186" fontId="29" fillId="0" borderId="0" applyFill="0" applyBorder="0" applyAlignment="0" applyProtection="0"/>
  </cellStyleXfs>
  <cellXfs count="911">
    <xf numFmtId="0" fontId="0" fillId="0" borderId="0" xfId="0"/>
    <xf numFmtId="0" fontId="0" fillId="0" borderId="0" xfId="0" applyFont="1" applyFill="1"/>
    <xf numFmtId="0" fontId="0" fillId="18" borderId="6" xfId="0" applyFont="1" applyFill="1" applyBorder="1"/>
    <xf numFmtId="164" fontId="19" fillId="18" borderId="6" xfId="0" applyNumberFormat="1" applyFont="1" applyFill="1" applyBorder="1" applyAlignment="1">
      <alignment horizontal="center"/>
    </xf>
    <xf numFmtId="0" fontId="20" fillId="0" borderId="9" xfId="0" applyFont="1" applyFill="1" applyBorder="1"/>
    <xf numFmtId="0" fontId="0" fillId="0" borderId="0" xfId="0" applyFont="1" applyFill="1" applyBorder="1"/>
    <xf numFmtId="3" fontId="0" fillId="0" borderId="9" xfId="0" applyNumberFormat="1" applyFont="1" applyFill="1" applyBorder="1"/>
    <xf numFmtId="0" fontId="21" fillId="0" borderId="10" xfId="0" applyFont="1" applyFill="1" applyBorder="1"/>
    <xf numFmtId="3" fontId="0" fillId="0" borderId="10" xfId="0" applyNumberFormat="1" applyFont="1" applyFill="1" applyBorder="1"/>
    <xf numFmtId="0" fontId="22" fillId="0" borderId="10" xfId="0" applyFont="1" applyFill="1" applyBorder="1"/>
    <xf numFmtId="3" fontId="22" fillId="0" borderId="10" xfId="0" applyNumberFormat="1" applyFont="1" applyFill="1" applyBorder="1"/>
    <xf numFmtId="0" fontId="20" fillId="0" borderId="10" xfId="0" applyFont="1" applyFill="1" applyBorder="1"/>
    <xf numFmtId="3" fontId="20" fillId="0" borderId="10" xfId="0" applyNumberFormat="1" applyFont="1" applyFill="1" applyBorder="1"/>
    <xf numFmtId="0" fontId="0" fillId="0" borderId="0" xfId="0" applyBorder="1"/>
    <xf numFmtId="0" fontId="0" fillId="0" borderId="10" xfId="0" applyFont="1" applyBorder="1"/>
    <xf numFmtId="3" fontId="23" fillId="0" borderId="10" xfId="0" applyNumberFormat="1" applyFont="1" applyFill="1" applyBorder="1"/>
    <xf numFmtId="166" fontId="0" fillId="0" borderId="10" xfId="32" applyNumberFormat="1" applyFont="1" applyFill="1" applyBorder="1" applyAlignment="1" applyProtection="1"/>
    <xf numFmtId="0" fontId="23" fillId="0" borderId="0" xfId="0" applyFont="1" applyFill="1" applyBorder="1"/>
    <xf numFmtId="0" fontId="0" fillId="0" borderId="10" xfId="0" applyBorder="1"/>
    <xf numFmtId="0" fontId="25" fillId="0" borderId="10" xfId="0" applyFont="1" applyBorder="1"/>
    <xf numFmtId="3" fontId="0" fillId="0" borderId="0" xfId="0" applyNumberFormat="1" applyFont="1" applyFill="1"/>
    <xf numFmtId="0" fontId="24" fillId="0" borderId="10" xfId="0" applyFont="1" applyFill="1" applyBorder="1"/>
    <xf numFmtId="0" fontId="22" fillId="0" borderId="11" xfId="0" applyFont="1" applyFill="1" applyBorder="1"/>
    <xf numFmtId="3" fontId="0" fillId="0" borderId="11" xfId="0" applyNumberFormat="1" applyFont="1" applyFill="1" applyBorder="1"/>
    <xf numFmtId="0" fontId="23" fillId="0" borderId="0" xfId="0" applyFont="1" applyFill="1"/>
    <xf numFmtId="166" fontId="0" fillId="0" borderId="0" xfId="32" applyNumberFormat="1" applyFont="1" applyFill="1" applyBorder="1" applyAlignment="1" applyProtection="1">
      <alignment horizontal="center"/>
    </xf>
    <xf numFmtId="0" fontId="0" fillId="0" borderId="0" xfId="0" applyFill="1"/>
    <xf numFmtId="0" fontId="0" fillId="0" borderId="0" xfId="0" applyFill="1" applyBorder="1"/>
    <xf numFmtId="0" fontId="0" fillId="0" borderId="12" xfId="0" applyFill="1" applyBorder="1" applyAlignment="1">
      <alignment horizontal="center"/>
    </xf>
    <xf numFmtId="0" fontId="24" fillId="0" borderId="13" xfId="0" applyFont="1" applyFill="1" applyBorder="1" applyAlignment="1"/>
    <xf numFmtId="0" fontId="24" fillId="0" borderId="14" xfId="0" applyFont="1" applyFill="1" applyBorder="1" applyAlignment="1">
      <alignment horizontal="center"/>
    </xf>
    <xf numFmtId="0" fontId="24" fillId="0" borderId="9" xfId="0" applyFont="1" applyFill="1" applyBorder="1" applyAlignment="1">
      <alignment horizontal="center"/>
    </xf>
    <xf numFmtId="0" fontId="24" fillId="0" borderId="15" xfId="0" applyFont="1" applyFill="1" applyBorder="1" applyAlignment="1">
      <alignment horizontal="center"/>
    </xf>
    <xf numFmtId="0" fontId="19" fillId="0" borderId="16" xfId="0" applyFont="1" applyFill="1" applyBorder="1" applyAlignment="1">
      <alignment horizontal="center"/>
    </xf>
    <xf numFmtId="0" fontId="24" fillId="0" borderId="0" xfId="0" applyFont="1" applyFill="1" applyBorder="1" applyAlignment="1">
      <alignment horizontal="center"/>
    </xf>
    <xf numFmtId="0" fontId="24" fillId="0" borderId="10" xfId="0" applyFont="1" applyFill="1" applyBorder="1" applyAlignment="1">
      <alignment horizontal="center"/>
    </xf>
    <xf numFmtId="0" fontId="24" fillId="0" borderId="11" xfId="0" applyFont="1" applyFill="1" applyBorder="1" applyAlignment="1">
      <alignment horizontal="center"/>
    </xf>
    <xf numFmtId="0" fontId="0" fillId="0" borderId="17" xfId="0" applyFill="1" applyBorder="1" applyAlignment="1">
      <alignment horizontal="center"/>
    </xf>
    <xf numFmtId="0" fontId="24" fillId="0" borderId="18" xfId="0" applyFont="1" applyFill="1" applyBorder="1" applyAlignment="1">
      <alignment horizontal="center"/>
    </xf>
    <xf numFmtId="0" fontId="24" fillId="0" borderId="17" xfId="0" applyFont="1" applyFill="1" applyBorder="1" applyAlignment="1">
      <alignment horizontal="center"/>
    </xf>
    <xf numFmtId="0" fontId="24" fillId="0" borderId="19" xfId="0" applyFont="1" applyFill="1" applyBorder="1" applyAlignment="1">
      <alignment horizontal="center"/>
    </xf>
    <xf numFmtId="0" fontId="0" fillId="0" borderId="16" xfId="0"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3" fontId="0" fillId="0" borderId="20" xfId="0" applyNumberFormat="1" applyFill="1" applyBorder="1" applyAlignment="1">
      <alignment horizontal="center"/>
    </xf>
    <xf numFmtId="166" fontId="0" fillId="0" borderId="0" xfId="32" applyNumberFormat="1" applyFont="1" applyFill="1" applyBorder="1" applyAlignment="1" applyProtection="1"/>
    <xf numFmtId="166" fontId="0" fillId="0" borderId="20" xfId="32" applyNumberFormat="1" applyFont="1" applyFill="1" applyBorder="1" applyAlignment="1" applyProtection="1"/>
    <xf numFmtId="3" fontId="0" fillId="0" borderId="20" xfId="32" applyNumberFormat="1" applyFont="1" applyFill="1" applyBorder="1" applyAlignment="1" applyProtection="1"/>
    <xf numFmtId="0" fontId="0" fillId="0" borderId="16" xfId="0" applyFont="1" applyFill="1" applyBorder="1"/>
    <xf numFmtId="0" fontId="0" fillId="0" borderId="10" xfId="0" applyFont="1" applyFill="1" applyBorder="1"/>
    <xf numFmtId="3" fontId="0" fillId="0" borderId="20" xfId="0" applyNumberFormat="1" applyFill="1" applyBorder="1"/>
    <xf numFmtId="166" fontId="0" fillId="0" borderId="6" xfId="32" applyNumberFormat="1" applyFont="1" applyFill="1" applyBorder="1" applyAlignment="1" applyProtection="1"/>
    <xf numFmtId="0" fontId="23" fillId="0" borderId="16" xfId="0" applyFont="1" applyFill="1" applyBorder="1"/>
    <xf numFmtId="167" fontId="0" fillId="0" borderId="16" xfId="0" applyNumberFormat="1" applyFill="1" applyBorder="1"/>
    <xf numFmtId="168" fontId="0" fillId="0" borderId="16" xfId="0" applyNumberFormat="1" applyFont="1" applyFill="1" applyBorder="1"/>
    <xf numFmtId="0" fontId="23" fillId="0" borderId="17" xfId="0" applyFont="1" applyFill="1" applyBorder="1"/>
    <xf numFmtId="166" fontId="23" fillId="0" borderId="6" xfId="0" applyNumberFormat="1" applyFont="1" applyFill="1" applyBorder="1"/>
    <xf numFmtId="3" fontId="23" fillId="0" borderId="6" xfId="0" applyNumberFormat="1" applyFont="1" applyFill="1" applyBorder="1"/>
    <xf numFmtId="166" fontId="0" fillId="0" borderId="0" xfId="0" applyNumberFormat="1" applyFill="1"/>
    <xf numFmtId="0" fontId="23" fillId="0" borderId="0" xfId="0" applyFont="1" applyFill="1" applyAlignment="1">
      <alignment horizontal="center"/>
    </xf>
    <xf numFmtId="3" fontId="23" fillId="0" borderId="0" xfId="0" applyNumberFormat="1" applyFont="1" applyFill="1"/>
    <xf numFmtId="0" fontId="27" fillId="0" borderId="0" xfId="0" applyFont="1" applyFill="1"/>
    <xf numFmtId="0" fontId="0" fillId="0" borderId="9" xfId="0" applyFont="1" applyFill="1" applyBorder="1"/>
    <xf numFmtId="167" fontId="41" fillId="0" borderId="10" xfId="32" applyNumberFormat="1" applyFill="1" applyBorder="1" applyAlignment="1" applyProtection="1"/>
    <xf numFmtId="0" fontId="23" fillId="0" borderId="10" xfId="0" applyFont="1" applyFill="1" applyBorder="1"/>
    <xf numFmtId="170" fontId="0" fillId="0" borderId="0" xfId="0" applyNumberFormat="1" applyFont="1" applyFill="1"/>
    <xf numFmtId="0" fontId="0" fillId="0" borderId="11" xfId="0" applyFont="1" applyFill="1" applyBorder="1"/>
    <xf numFmtId="0" fontId="0" fillId="0" borderId="0" xfId="0" applyFont="1" applyFill="1" applyAlignment="1">
      <alignment horizontal="center"/>
    </xf>
    <xf numFmtId="0" fontId="23" fillId="0" borderId="0" xfId="0" applyFont="1" applyFill="1" applyAlignment="1">
      <alignment horizontal="left"/>
    </xf>
    <xf numFmtId="0" fontId="0" fillId="0" borderId="10" xfId="0" applyFill="1" applyBorder="1"/>
    <xf numFmtId="0" fontId="0" fillId="0" borderId="16" xfId="0" applyFill="1" applyBorder="1"/>
    <xf numFmtId="171" fontId="31" fillId="0" borderId="0" xfId="32" applyNumberFormat="1" applyFont="1" applyFill="1" applyBorder="1" applyAlignment="1" applyProtection="1"/>
    <xf numFmtId="171" fontId="0" fillId="0" borderId="0" xfId="32" applyNumberFormat="1" applyFont="1" applyFill="1" applyBorder="1" applyAlignment="1" applyProtection="1"/>
    <xf numFmtId="172" fontId="24" fillId="0" borderId="0" xfId="33" applyFont="1" applyFill="1" applyBorder="1" applyAlignment="1" applyProtection="1"/>
    <xf numFmtId="0" fontId="24" fillId="0" borderId="0" xfId="0" applyFont="1" applyFill="1"/>
    <xf numFmtId="171" fontId="23" fillId="0" borderId="0" xfId="32" applyNumberFormat="1" applyFont="1" applyFill="1" applyBorder="1" applyAlignment="1" applyProtection="1"/>
    <xf numFmtId="172" fontId="22" fillId="0" borderId="0" xfId="33" applyFont="1" applyFill="1" applyBorder="1" applyAlignment="1" applyProtection="1">
      <alignment horizontal="center"/>
    </xf>
    <xf numFmtId="0" fontId="22" fillId="0" borderId="0" xfId="0" applyFont="1" applyFill="1"/>
    <xf numFmtId="3" fontId="0" fillId="0" borderId="0" xfId="0" applyNumberFormat="1" applyFill="1"/>
    <xf numFmtId="3" fontId="19" fillId="0" borderId="0" xfId="0" applyNumberFormat="1" applyFont="1" applyFill="1"/>
    <xf numFmtId="0" fontId="23" fillId="0" borderId="9" xfId="0" applyFont="1" applyFill="1" applyBorder="1"/>
    <xf numFmtId="3" fontId="23" fillId="0" borderId="14" xfId="0" applyNumberFormat="1" applyFont="1" applyFill="1" applyBorder="1"/>
    <xf numFmtId="3" fontId="0" fillId="0" borderId="10" xfId="0" applyNumberFormat="1" applyFont="1" applyFill="1" applyBorder="1" applyAlignment="1">
      <alignment horizontal="center"/>
    </xf>
    <xf numFmtId="3" fontId="0" fillId="0" borderId="10" xfId="0" applyNumberFormat="1" applyFill="1" applyBorder="1"/>
    <xf numFmtId="3" fontId="0" fillId="0" borderId="16" xfId="0" applyNumberFormat="1" applyFill="1" applyBorder="1"/>
    <xf numFmtId="0" fontId="23" fillId="0" borderId="10" xfId="0" applyFont="1" applyFill="1" applyBorder="1" applyAlignment="1">
      <alignment horizontal="center"/>
    </xf>
    <xf numFmtId="3" fontId="0" fillId="0" borderId="16" xfId="0" applyNumberFormat="1" applyFont="1" applyFill="1" applyBorder="1" applyAlignment="1">
      <alignment horizontal="center"/>
    </xf>
    <xf numFmtId="0" fontId="0" fillId="0" borderId="11" xfId="0" applyFill="1" applyBorder="1"/>
    <xf numFmtId="3" fontId="0" fillId="0" borderId="11" xfId="0" applyNumberFormat="1" applyFill="1" applyBorder="1"/>
    <xf numFmtId="3" fontId="0" fillId="0" borderId="17" xfId="0" applyNumberFormat="1" applyFill="1" applyBorder="1"/>
    <xf numFmtId="0" fontId="0" fillId="0" borderId="9" xfId="0" applyFill="1" applyBorder="1"/>
    <xf numFmtId="3" fontId="0" fillId="0" borderId="21" xfId="0" applyNumberFormat="1" applyFill="1" applyBorder="1"/>
    <xf numFmtId="3" fontId="0" fillId="0" borderId="9" xfId="0" applyNumberFormat="1" applyFill="1" applyBorder="1"/>
    <xf numFmtId="3" fontId="0" fillId="0" borderId="0" xfId="0" applyNumberFormat="1" applyFill="1" applyBorder="1"/>
    <xf numFmtId="0" fontId="23" fillId="0" borderId="6" xfId="0" applyFont="1" applyFill="1" applyBorder="1"/>
    <xf numFmtId="0" fontId="26" fillId="0" borderId="0" xfId="0" applyFont="1" applyFill="1"/>
    <xf numFmtId="0" fontId="0" fillId="0" borderId="0" xfId="0" applyFill="1" applyAlignment="1">
      <alignment horizontal="center"/>
    </xf>
    <xf numFmtId="0" fontId="33" fillId="0" borderId="0" xfId="0" applyFont="1" applyFill="1"/>
    <xf numFmtId="0" fontId="34" fillId="0" borderId="0" xfId="0" applyFont="1" applyFill="1"/>
    <xf numFmtId="0" fontId="22" fillId="0" borderId="12" xfId="0" applyFont="1" applyFill="1" applyBorder="1"/>
    <xf numFmtId="0" fontId="24" fillId="0" borderId="21" xfId="0" applyFont="1" applyFill="1" applyBorder="1" applyAlignment="1">
      <alignment horizontal="center"/>
    </xf>
    <xf numFmtId="0" fontId="24" fillId="0" borderId="13" xfId="0" applyFont="1" applyFill="1" applyBorder="1" applyAlignment="1">
      <alignment horizontal="center"/>
    </xf>
    <xf numFmtId="0" fontId="24" fillId="0" borderId="16" xfId="0" applyFont="1" applyFill="1" applyBorder="1" applyAlignment="1">
      <alignment horizontal="center"/>
    </xf>
    <xf numFmtId="0" fontId="24" fillId="0" borderId="20" xfId="0" applyFont="1" applyFill="1" applyBorder="1" applyAlignment="1">
      <alignment horizontal="center"/>
    </xf>
    <xf numFmtId="0" fontId="24" fillId="0" borderId="22" xfId="0" applyFont="1" applyFill="1" applyBorder="1" applyAlignment="1"/>
    <xf numFmtId="0" fontId="22" fillId="0" borderId="17" xfId="0" applyFont="1" applyFill="1" applyBorder="1"/>
    <xf numFmtId="14" fontId="24" fillId="0" borderId="11" xfId="0" applyNumberFormat="1" applyFont="1" applyFill="1" applyBorder="1" applyAlignment="1">
      <alignment horizontal="center"/>
    </xf>
    <xf numFmtId="14" fontId="24" fillId="0" borderId="19" xfId="0" applyNumberFormat="1" applyFont="1" applyFill="1" applyBorder="1" applyAlignment="1">
      <alignment horizontal="center"/>
    </xf>
    <xf numFmtId="0" fontId="28" fillId="0" borderId="19" xfId="0" applyFont="1" applyFill="1" applyBorder="1" applyAlignment="1">
      <alignment horizontal="center"/>
    </xf>
    <xf numFmtId="0" fontId="35" fillId="0" borderId="16" xfId="0" applyFont="1" applyFill="1" applyBorder="1"/>
    <xf numFmtId="0" fontId="0" fillId="0" borderId="20" xfId="0" applyFill="1" applyBorder="1"/>
    <xf numFmtId="0" fontId="22" fillId="0" borderId="16" xfId="0" applyFont="1" applyFill="1" applyBorder="1"/>
    <xf numFmtId="173" fontId="0" fillId="0" borderId="10" xfId="32" applyNumberFormat="1" applyFont="1" applyFill="1" applyBorder="1" applyAlignment="1" applyProtection="1"/>
    <xf numFmtId="173" fontId="0" fillId="0" borderId="0" xfId="32" applyNumberFormat="1" applyFont="1" applyFill="1" applyBorder="1" applyAlignment="1" applyProtection="1"/>
    <xf numFmtId="174" fontId="0" fillId="0" borderId="10" xfId="0" applyNumberFormat="1" applyFill="1" applyBorder="1"/>
    <xf numFmtId="165" fontId="0" fillId="0" borderId="20" xfId="32" applyFont="1" applyFill="1" applyBorder="1" applyAlignment="1" applyProtection="1"/>
    <xf numFmtId="175" fontId="0" fillId="0" borderId="10" xfId="0" applyNumberFormat="1" applyFill="1" applyBorder="1"/>
    <xf numFmtId="175" fontId="0" fillId="0" borderId="20" xfId="0" applyNumberFormat="1" applyFill="1" applyBorder="1"/>
    <xf numFmtId="0" fontId="22" fillId="0" borderId="13" xfId="0" applyFont="1" applyFill="1" applyBorder="1"/>
    <xf numFmtId="0" fontId="0" fillId="0" borderId="6" xfId="0" applyFill="1" applyBorder="1"/>
    <xf numFmtId="0" fontId="0" fillId="0" borderId="14" xfId="0" applyFill="1" applyBorder="1"/>
    <xf numFmtId="175" fontId="0" fillId="0" borderId="6" xfId="0" applyNumberFormat="1" applyFill="1" applyBorder="1"/>
    <xf numFmtId="175" fontId="0" fillId="0" borderId="22" xfId="0" applyNumberFormat="1" applyFill="1" applyBorder="1"/>
    <xf numFmtId="0" fontId="0" fillId="0" borderId="22" xfId="0" applyFill="1" applyBorder="1"/>
    <xf numFmtId="0" fontId="24" fillId="0" borderId="23" xfId="0" applyFont="1" applyFill="1" applyBorder="1"/>
    <xf numFmtId="165" fontId="0" fillId="0" borderId="24" xfId="0" applyNumberFormat="1" applyFill="1" applyBorder="1"/>
    <xf numFmtId="0" fontId="22" fillId="0" borderId="24" xfId="0" applyFont="1" applyFill="1" applyBorder="1"/>
    <xf numFmtId="166" fontId="0" fillId="0" borderId="24" xfId="32" applyNumberFormat="1" applyFont="1" applyFill="1" applyBorder="1" applyAlignment="1" applyProtection="1"/>
    <xf numFmtId="0" fontId="24" fillId="0" borderId="25" xfId="0" applyFont="1" applyFill="1" applyBorder="1"/>
    <xf numFmtId="166" fontId="0" fillId="0" borderId="25" xfId="32" applyNumberFormat="1" applyFont="1" applyFill="1" applyBorder="1" applyAlignment="1" applyProtection="1"/>
    <xf numFmtId="165" fontId="0" fillId="0" borderId="25" xfId="32" applyNumberFormat="1" applyFont="1" applyFill="1" applyBorder="1" applyAlignment="1" applyProtection="1"/>
    <xf numFmtId="0" fontId="23" fillId="0" borderId="0" xfId="0" applyFont="1" applyFill="1" applyBorder="1" applyAlignment="1">
      <alignment horizontal="center"/>
    </xf>
    <xf numFmtId="0" fontId="0" fillId="0" borderId="0" xfId="0" applyFont="1" applyFill="1" applyBorder="1" applyAlignment="1">
      <alignment horizontal="center"/>
    </xf>
    <xf numFmtId="0" fontId="36" fillId="0" borderId="0" xfId="0" applyFont="1" applyFill="1" applyBorder="1" applyAlignment="1">
      <alignment horizontal="center"/>
    </xf>
    <xf numFmtId="3" fontId="34" fillId="0" borderId="0" xfId="0" applyNumberFormat="1" applyFont="1" applyFill="1"/>
    <xf numFmtId="0" fontId="0" fillId="0" borderId="12" xfId="0" applyFill="1" applyBorder="1"/>
    <xf numFmtId="0" fontId="23" fillId="0" borderId="21" xfId="0" applyFont="1" applyFill="1" applyBorder="1"/>
    <xf numFmtId="0" fontId="23" fillId="0" borderId="9" xfId="0" applyFont="1" applyFill="1" applyBorder="1" applyAlignment="1">
      <alignment horizontal="center"/>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20" xfId="0" applyFont="1" applyFill="1" applyBorder="1" applyAlignment="1">
      <alignment horizontal="center"/>
    </xf>
    <xf numFmtId="0" fontId="0" fillId="0" borderId="17" xfId="0" applyFill="1" applyBorder="1"/>
    <xf numFmtId="0" fontId="23" fillId="0" borderId="18" xfId="0" applyFont="1" applyFill="1" applyBorder="1"/>
    <xf numFmtId="0" fontId="23" fillId="0" borderId="11" xfId="0" applyFont="1" applyFill="1" applyBorder="1" applyAlignment="1">
      <alignment horizontal="center"/>
    </xf>
    <xf numFmtId="14" fontId="23" fillId="0" borderId="11" xfId="0" applyNumberFormat="1" applyFont="1" applyFill="1" applyBorder="1" applyAlignment="1">
      <alignment horizontal="center"/>
    </xf>
    <xf numFmtId="0" fontId="23" fillId="0" borderId="19" xfId="0" applyFont="1" applyFill="1" applyBorder="1" applyAlignment="1">
      <alignment horizontal="center"/>
    </xf>
    <xf numFmtId="3" fontId="0" fillId="0" borderId="20" xfId="32" applyNumberFormat="1" applyFont="1" applyFill="1" applyBorder="1" applyAlignment="1" applyProtection="1">
      <alignment horizontal="right"/>
    </xf>
    <xf numFmtId="3" fontId="0" fillId="0" borderId="10" xfId="0" applyNumberFormat="1" applyFill="1" applyBorder="1" applyAlignment="1">
      <alignment horizontal="right"/>
    </xf>
    <xf numFmtId="3" fontId="23" fillId="0" borderId="26" xfId="0" applyNumberFormat="1" applyFont="1" applyFill="1" applyBorder="1"/>
    <xf numFmtId="3" fontId="23" fillId="0" borderId="24" xfId="0" applyNumberFormat="1" applyFont="1" applyFill="1" applyBorder="1"/>
    <xf numFmtId="3" fontId="0" fillId="0" borderId="20" xfId="0" applyNumberFormat="1" applyFill="1" applyBorder="1" applyAlignment="1">
      <alignment horizontal="right"/>
    </xf>
    <xf numFmtId="3" fontId="0" fillId="0" borderId="10" xfId="32" applyNumberFormat="1" applyFont="1" applyFill="1" applyBorder="1" applyAlignment="1" applyProtection="1">
      <alignment horizontal="right"/>
    </xf>
    <xf numFmtId="0" fontId="24" fillId="0" borderId="24" xfId="0" applyFont="1" applyFill="1" applyBorder="1"/>
    <xf numFmtId="0" fontId="24" fillId="0" borderId="27" xfId="0" applyFont="1" applyFill="1" applyBorder="1"/>
    <xf numFmtId="3" fontId="23" fillId="0" borderId="28" xfId="32" applyNumberFormat="1" applyFont="1" applyFill="1" applyBorder="1" applyAlignment="1" applyProtection="1"/>
    <xf numFmtId="3" fontId="23" fillId="0" borderId="25" xfId="32" applyNumberFormat="1" applyFont="1" applyFill="1" applyBorder="1" applyAlignment="1" applyProtection="1"/>
    <xf numFmtId="3" fontId="0" fillId="0" borderId="0" xfId="0" applyNumberFormat="1" applyFont="1" applyFill="1" applyBorder="1"/>
    <xf numFmtId="3" fontId="23"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0" fontId="0" fillId="0" borderId="9" xfId="0" applyFont="1" applyFill="1" applyBorder="1" applyAlignment="1">
      <alignment horizontal="center"/>
    </xf>
    <xf numFmtId="0" fontId="0" fillId="0" borderId="21" xfId="0" applyFill="1" applyBorder="1"/>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0" xfId="0" applyFont="1" applyFill="1" applyBorder="1" applyAlignment="1">
      <alignment horizontal="center"/>
    </xf>
    <xf numFmtId="0" fontId="0" fillId="0" borderId="20" xfId="0" applyFont="1" applyFill="1" applyBorder="1" applyAlignment="1">
      <alignment horizontal="center"/>
    </xf>
    <xf numFmtId="0" fontId="0" fillId="0" borderId="18" xfId="0" applyFill="1" applyBorder="1"/>
    <xf numFmtId="14" fontId="0" fillId="0" borderId="19" xfId="0" applyNumberFormat="1" applyFill="1" applyBorder="1" applyAlignment="1">
      <alignment horizontal="center"/>
    </xf>
    <xf numFmtId="166" fontId="23" fillId="0" borderId="6" xfId="32" applyNumberFormat="1" applyFont="1" applyFill="1" applyBorder="1" applyAlignment="1" applyProtection="1"/>
    <xf numFmtId="0" fontId="0" fillId="0" borderId="0" xfId="0" applyFill="1" applyAlignment="1">
      <alignment horizontal="right"/>
    </xf>
    <xf numFmtId="0" fontId="23" fillId="0" borderId="0" xfId="0" applyFont="1" applyFill="1" applyAlignment="1">
      <alignment horizontal="right"/>
    </xf>
    <xf numFmtId="0" fontId="38" fillId="0" borderId="9" xfId="0" applyFont="1" applyFill="1" applyBorder="1" applyAlignment="1">
      <alignment horizontal="center" vertical="top"/>
    </xf>
    <xf numFmtId="0" fontId="39" fillId="0" borderId="16" xfId="0" applyFont="1" applyFill="1" applyBorder="1"/>
    <xf numFmtId="0" fontId="39" fillId="0" borderId="10" xfId="0" applyFont="1" applyFill="1" applyBorder="1" applyAlignment="1">
      <alignment horizontal="center"/>
    </xf>
    <xf numFmtId="0" fontId="39" fillId="0" borderId="17" xfId="0" applyFont="1" applyFill="1" applyBorder="1"/>
    <xf numFmtId="166" fontId="39" fillId="0" borderId="11" xfId="32" applyNumberFormat="1" applyFont="1" applyFill="1" applyBorder="1" applyAlignment="1" applyProtection="1"/>
    <xf numFmtId="0" fontId="39" fillId="0" borderId="0" xfId="0" applyFont="1" applyFill="1"/>
    <xf numFmtId="166" fontId="39" fillId="0" borderId="0" xfId="32" applyNumberFormat="1" applyFont="1" applyFill="1" applyBorder="1" applyAlignment="1" applyProtection="1"/>
    <xf numFmtId="0" fontId="23" fillId="0" borderId="0" xfId="0" applyFont="1" applyFill="1" applyAlignment="1"/>
    <xf numFmtId="0" fontId="0" fillId="0" borderId="0" xfId="0" applyFont="1" applyFill="1" applyAlignment="1"/>
    <xf numFmtId="0" fontId="0" fillId="0" borderId="0" xfId="0" applyFont="1" applyFill="1" applyAlignment="1">
      <alignment horizontal="left"/>
    </xf>
    <xf numFmtId="176" fontId="0" fillId="0" borderId="0" xfId="0" applyNumberFormat="1" applyFill="1"/>
    <xf numFmtId="37" fontId="0" fillId="0" borderId="0" xfId="0" applyNumberFormat="1" applyFill="1"/>
    <xf numFmtId="37" fontId="0" fillId="0" borderId="0" xfId="32" applyNumberFormat="1" applyFont="1" applyFill="1" applyBorder="1" applyAlignment="1" applyProtection="1"/>
    <xf numFmtId="37" fontId="0" fillId="0" borderId="0" xfId="32" applyNumberFormat="1" applyFont="1" applyFill="1" applyBorder="1" applyAlignment="1" applyProtection="1">
      <alignment horizontal="center"/>
    </xf>
    <xf numFmtId="176" fontId="23" fillId="0" borderId="0" xfId="0" applyNumberFormat="1" applyFont="1" applyFill="1" applyBorder="1" applyAlignment="1">
      <alignment horizontal="center"/>
    </xf>
    <xf numFmtId="176" fontId="23" fillId="0" borderId="0" xfId="0" applyNumberFormat="1" applyFont="1" applyFill="1" applyAlignment="1">
      <alignment horizontal="center"/>
    </xf>
    <xf numFmtId="176" fontId="0" fillId="0" borderId="0" xfId="0" applyNumberFormat="1" applyFont="1" applyFill="1"/>
    <xf numFmtId="37" fontId="23" fillId="0" borderId="0" xfId="0" applyNumberFormat="1" applyFont="1" applyFill="1" applyAlignment="1">
      <alignment horizontal="left"/>
    </xf>
    <xf numFmtId="37" fontId="0" fillId="0" borderId="0" xfId="0" applyNumberFormat="1" applyFont="1" applyFill="1"/>
    <xf numFmtId="176" fontId="0" fillId="0" borderId="0" xfId="0" applyNumberFormat="1" applyFont="1" applyFill="1" applyAlignment="1">
      <alignment horizontal="center"/>
    </xf>
    <xf numFmtId="37" fontId="0" fillId="0" borderId="0" xfId="0" applyNumberFormat="1" applyFont="1" applyFill="1" applyAlignment="1">
      <alignment horizontal="center"/>
    </xf>
    <xf numFmtId="0" fontId="40" fillId="0" borderId="0" xfId="0" applyFont="1" applyFill="1"/>
    <xf numFmtId="170" fontId="23" fillId="0" borderId="0" xfId="0" applyNumberFormat="1" applyFont="1" applyFill="1" applyBorder="1"/>
    <xf numFmtId="3" fontId="23" fillId="0" borderId="0" xfId="0" applyNumberFormat="1" applyFont="1" applyFill="1" applyBorder="1"/>
    <xf numFmtId="3" fontId="39" fillId="0" borderId="0" xfId="0" applyNumberFormat="1" applyFont="1" applyFill="1" applyAlignment="1">
      <alignment horizontal="left"/>
    </xf>
    <xf numFmtId="3" fontId="39" fillId="0" borderId="0" xfId="0" applyNumberFormat="1" applyFont="1" applyFill="1" applyAlignment="1">
      <alignment horizontal="center"/>
    </xf>
    <xf numFmtId="3" fontId="24" fillId="0" borderId="0" xfId="0" applyNumberFormat="1" applyFont="1" applyFill="1" applyAlignment="1"/>
    <xf numFmtId="165" fontId="39" fillId="0" borderId="10" xfId="32" applyFont="1" applyFill="1" applyBorder="1" applyAlignment="1" applyProtection="1">
      <alignment horizontal="center"/>
    </xf>
    <xf numFmtId="0" fontId="39" fillId="0" borderId="0" xfId="0" applyFont="1" applyFill="1" applyBorder="1"/>
    <xf numFmtId="0" fontId="38" fillId="0" borderId="13" xfId="0" applyFont="1" applyFill="1" applyBorder="1" applyAlignment="1">
      <alignment vertical="top"/>
    </xf>
    <xf numFmtId="0" fontId="38" fillId="0" borderId="22" xfId="0" applyFont="1" applyFill="1" applyBorder="1" applyAlignment="1">
      <alignment horizontal="center" vertical="top"/>
    </xf>
    <xf numFmtId="0" fontId="38" fillId="0" borderId="11" xfId="0" applyFont="1" applyFill="1" applyBorder="1"/>
    <xf numFmtId="169" fontId="38" fillId="0" borderId="6" xfId="0" applyNumberFormat="1" applyFont="1" applyFill="1" applyBorder="1" applyAlignment="1">
      <alignment horizontal="center"/>
    </xf>
    <xf numFmtId="0" fontId="39" fillId="0" borderId="10" xfId="0" applyFont="1" applyFill="1" applyBorder="1"/>
    <xf numFmtId="14" fontId="38" fillId="0" borderId="9" xfId="0" applyNumberFormat="1" applyFont="1" applyFill="1" applyBorder="1" applyAlignment="1">
      <alignment horizontal="center"/>
    </xf>
    <xf numFmtId="166" fontId="39" fillId="0" borderId="10" xfId="32" applyNumberFormat="1" applyFont="1" applyFill="1" applyBorder="1" applyAlignment="1" applyProtection="1">
      <alignment horizontal="center"/>
    </xf>
    <xf numFmtId="166" fontId="38" fillId="0" borderId="0" xfId="32" applyNumberFormat="1" applyFont="1" applyFill="1" applyBorder="1" applyAlignment="1" applyProtection="1"/>
    <xf numFmtId="0" fontId="0" fillId="0" borderId="33" xfId="0" applyFill="1" applyBorder="1"/>
    <xf numFmtId="3" fontId="23" fillId="0" borderId="34" xfId="0" applyNumberFormat="1" applyFont="1" applyFill="1" applyBorder="1" applyAlignment="1">
      <alignment horizontal="center"/>
    </xf>
    <xf numFmtId="14" fontId="23" fillId="0" borderId="10" xfId="0" applyNumberFormat="1" applyFont="1" applyFill="1" applyBorder="1" applyAlignment="1">
      <alignment horizontal="center"/>
    </xf>
    <xf numFmtId="0" fontId="24" fillId="0" borderId="35" xfId="0" applyFont="1" applyFill="1" applyBorder="1" applyAlignment="1">
      <alignment horizontal="center"/>
    </xf>
    <xf numFmtId="0" fontId="24" fillId="0" borderId="36" xfId="0" applyFont="1" applyFill="1" applyBorder="1" applyAlignment="1">
      <alignment horizontal="center"/>
    </xf>
    <xf numFmtId="0" fontId="23" fillId="0" borderId="13" xfId="0" applyFont="1" applyFill="1" applyBorder="1"/>
    <xf numFmtId="3" fontId="0" fillId="0" borderId="39" xfId="32" applyNumberFormat="1" applyFont="1" applyFill="1" applyBorder="1" applyAlignment="1" applyProtection="1"/>
    <xf numFmtId="3" fontId="0" fillId="0" borderId="39" xfId="0" applyNumberFormat="1" applyFill="1" applyBorder="1"/>
    <xf numFmtId="3" fontId="23" fillId="0" borderId="35" xfId="0" applyNumberFormat="1" applyFont="1" applyFill="1" applyBorder="1" applyAlignment="1">
      <alignment horizontal="center"/>
    </xf>
    <xf numFmtId="3" fontId="23" fillId="0" borderId="40" xfId="0" applyNumberFormat="1" applyFont="1" applyFill="1" applyBorder="1" applyAlignment="1">
      <alignment horizontal="center"/>
    </xf>
    <xf numFmtId="3" fontId="0" fillId="0" borderId="41" xfId="32" applyNumberFormat="1" applyFont="1" applyFill="1" applyBorder="1" applyAlignment="1" applyProtection="1"/>
    <xf numFmtId="0" fontId="23" fillId="0" borderId="35" xfId="0" applyFont="1" applyFill="1" applyBorder="1" applyAlignment="1">
      <alignment horizontal="center"/>
    </xf>
    <xf numFmtId="169" fontId="23" fillId="0" borderId="40" xfId="0" applyNumberFormat="1" applyFont="1" applyFill="1" applyBorder="1" applyAlignment="1">
      <alignment horizontal="center"/>
    </xf>
    <xf numFmtId="0" fontId="28" fillId="0" borderId="31" xfId="0" applyFont="1" applyFill="1" applyBorder="1" applyAlignment="1">
      <alignment horizontal="center"/>
    </xf>
    <xf numFmtId="0" fontId="28" fillId="0" borderId="32" xfId="0" applyFont="1" applyFill="1" applyBorder="1" applyAlignment="1">
      <alignment horizontal="center"/>
    </xf>
    <xf numFmtId="0" fontId="29" fillId="0" borderId="31" xfId="0" applyFont="1" applyFill="1" applyBorder="1"/>
    <xf numFmtId="0" fontId="30" fillId="0" borderId="31" xfId="0" applyFont="1" applyFill="1" applyBorder="1"/>
    <xf numFmtId="0" fontId="23" fillId="0" borderId="43" xfId="0" applyFont="1" applyFill="1" applyBorder="1"/>
    <xf numFmtId="0" fontId="0" fillId="0" borderId="44" xfId="0" applyFill="1" applyBorder="1"/>
    <xf numFmtId="0" fontId="31" fillId="0" borderId="45" xfId="0" applyFont="1" applyFill="1" applyBorder="1"/>
    <xf numFmtId="3" fontId="0" fillId="0" borderId="17" xfId="0" applyNumberFormat="1" applyFont="1" applyFill="1" applyBorder="1" applyAlignment="1">
      <alignment horizontal="center"/>
    </xf>
    <xf numFmtId="3" fontId="0" fillId="0" borderId="12" xfId="0" applyNumberFormat="1" applyFill="1" applyBorder="1"/>
    <xf numFmtId="3" fontId="23" fillId="0" borderId="35" xfId="0" applyNumberFormat="1" applyFont="1" applyFill="1" applyBorder="1"/>
    <xf numFmtId="3" fontId="0" fillId="0" borderId="39" xfId="0" applyNumberFormat="1" applyFont="1" applyFill="1" applyBorder="1" applyAlignment="1">
      <alignment horizontal="center"/>
    </xf>
    <xf numFmtId="3" fontId="0" fillId="0" borderId="40" xfId="0" applyNumberFormat="1" applyFill="1" applyBorder="1"/>
    <xf numFmtId="3" fontId="0" fillId="0" borderId="41" xfId="0" applyNumberFormat="1" applyFill="1" applyBorder="1"/>
    <xf numFmtId="3" fontId="23" fillId="0" borderId="47" xfId="0" applyNumberFormat="1" applyFont="1" applyFill="1" applyBorder="1"/>
    <xf numFmtId="3" fontId="0" fillId="0" borderId="40" xfId="0" applyNumberFormat="1" applyFont="1" applyFill="1" applyBorder="1" applyAlignment="1">
      <alignment horizontal="center"/>
    </xf>
    <xf numFmtId="3" fontId="0" fillId="0" borderId="18" xfId="0" applyNumberFormat="1" applyFill="1" applyBorder="1"/>
    <xf numFmtId="0" fontId="38" fillId="0" borderId="43" xfId="0" applyFont="1" applyFill="1" applyBorder="1" applyAlignment="1">
      <alignment horizontal="center" vertical="top"/>
    </xf>
    <xf numFmtId="0" fontId="39" fillId="0" borderId="31" xfId="0" applyFont="1" applyFill="1" applyBorder="1"/>
    <xf numFmtId="0" fontId="39" fillId="0" borderId="33" xfId="0" applyFont="1" applyFill="1" applyBorder="1"/>
    <xf numFmtId="166" fontId="38" fillId="0" borderId="39" xfId="32" applyNumberFormat="1" applyFont="1" applyFill="1" applyBorder="1" applyAlignment="1" applyProtection="1">
      <alignment horizontal="right"/>
    </xf>
    <xf numFmtId="0" fontId="39" fillId="0" borderId="39" xfId="0" applyFont="1" applyFill="1" applyBorder="1" applyAlignment="1">
      <alignment horizontal="center"/>
    </xf>
    <xf numFmtId="166" fontId="39" fillId="0" borderId="39" xfId="32" applyNumberFormat="1" applyFont="1" applyFill="1" applyBorder="1" applyAlignment="1" applyProtection="1"/>
    <xf numFmtId="166" fontId="38" fillId="0" borderId="39" xfId="32" applyNumberFormat="1" applyFont="1" applyFill="1" applyBorder="1" applyAlignment="1" applyProtection="1"/>
    <xf numFmtId="166" fontId="39" fillId="0" borderId="36" xfId="32" applyNumberFormat="1" applyFont="1" applyFill="1" applyBorder="1" applyAlignment="1" applyProtection="1"/>
    <xf numFmtId="0" fontId="38" fillId="0" borderId="35" xfId="0" applyFont="1" applyFill="1" applyBorder="1" applyAlignment="1">
      <alignment horizontal="center" vertical="top"/>
    </xf>
    <xf numFmtId="0" fontId="39" fillId="0" borderId="39" xfId="0" applyFont="1" applyFill="1" applyBorder="1"/>
    <xf numFmtId="0" fontId="38" fillId="0" borderId="33" xfId="0" applyFont="1" applyFill="1" applyBorder="1"/>
    <xf numFmtId="14" fontId="38" fillId="0" borderId="36" xfId="0" applyNumberFormat="1" applyFont="1" applyFill="1" applyBorder="1" applyAlignment="1">
      <alignment horizontal="center"/>
    </xf>
    <xf numFmtId="174" fontId="0" fillId="0" borderId="0" xfId="0" applyNumberFormat="1" applyFill="1"/>
    <xf numFmtId="0" fontId="23" fillId="18" borderId="46" xfId="0" applyFont="1" applyFill="1" applyBorder="1"/>
    <xf numFmtId="3" fontId="19" fillId="18" borderId="46" xfId="0" applyNumberFormat="1" applyFont="1" applyFill="1" applyBorder="1"/>
    <xf numFmtId="164" fontId="19" fillId="18" borderId="13" xfId="0" applyNumberFormat="1" applyFont="1" applyFill="1" applyBorder="1" applyAlignment="1">
      <alignment horizontal="center"/>
    </xf>
    <xf numFmtId="3" fontId="0" fillId="0" borderId="0" xfId="0" applyNumberFormat="1" applyFont="1" applyFill="1" applyAlignment="1">
      <alignment horizontal="center"/>
    </xf>
    <xf numFmtId="166" fontId="23" fillId="0" borderId="0" xfId="0" applyNumberFormat="1" applyFont="1" applyFill="1"/>
    <xf numFmtId="0" fontId="22" fillId="0" borderId="10" xfId="0" applyFont="1" applyFill="1" applyBorder="1" applyAlignment="1">
      <alignment horizontal="center"/>
    </xf>
    <xf numFmtId="0" fontId="22" fillId="19" borderId="10" xfId="0" applyFont="1" applyFill="1" applyBorder="1" applyAlignment="1">
      <alignment horizontal="center"/>
    </xf>
    <xf numFmtId="176" fontId="24" fillId="0" borderId="0" xfId="32" applyNumberFormat="1" applyFont="1" applyFill="1" applyBorder="1" applyAlignment="1" applyProtection="1">
      <alignment horizontal="right"/>
    </xf>
    <xf numFmtId="176" fontId="24" fillId="0" borderId="10" xfId="0" applyNumberFormat="1" applyFont="1" applyFill="1" applyBorder="1"/>
    <xf numFmtId="176" fontId="22" fillId="0" borderId="0" xfId="0" applyNumberFormat="1" applyFont="1" applyFill="1" applyBorder="1" applyAlignment="1">
      <alignment horizontal="center"/>
    </xf>
    <xf numFmtId="176" fontId="22" fillId="0" borderId="0" xfId="0" applyNumberFormat="1" applyFont="1" applyFill="1" applyBorder="1"/>
    <xf numFmtId="176" fontId="22" fillId="0" borderId="0" xfId="32" applyNumberFormat="1" applyFont="1" applyFill="1" applyBorder="1" applyAlignment="1" applyProtection="1">
      <alignment horizontal="right"/>
    </xf>
    <xf numFmtId="176" fontId="59" fillId="0" borderId="0" xfId="32" applyNumberFormat="1" applyFont="1" applyFill="1" applyBorder="1" applyAlignment="1" applyProtection="1">
      <alignment horizontal="right"/>
    </xf>
    <xf numFmtId="176" fontId="22" fillId="19" borderId="0" xfId="32" applyNumberFormat="1" applyFont="1" applyFill="1" applyBorder="1" applyAlignment="1" applyProtection="1">
      <alignment horizontal="right"/>
    </xf>
    <xf numFmtId="176" fontId="22" fillId="0" borderId="0" xfId="32" applyNumberFormat="1" applyFont="1" applyFill="1" applyBorder="1" applyAlignment="1" applyProtection="1"/>
    <xf numFmtId="176" fontId="24" fillId="0" borderId="0" xfId="32" applyNumberFormat="1" applyFont="1" applyFill="1" applyBorder="1" applyAlignment="1" applyProtection="1"/>
    <xf numFmtId="37" fontId="22" fillId="19" borderId="38" xfId="32" applyNumberFormat="1" applyFont="1" applyFill="1" applyBorder="1" applyAlignment="1" applyProtection="1"/>
    <xf numFmtId="37" fontId="24" fillId="0" borderId="38" xfId="32" applyNumberFormat="1" applyFont="1" applyFill="1" applyBorder="1" applyAlignment="1" applyProtection="1"/>
    <xf numFmtId="37" fontId="22" fillId="0" borderId="38" xfId="32" applyNumberFormat="1" applyFont="1" applyFill="1" applyBorder="1" applyAlignment="1" applyProtection="1"/>
    <xf numFmtId="176" fontId="24" fillId="0" borderId="0" xfId="0" applyNumberFormat="1" applyFont="1" applyFill="1" applyBorder="1"/>
    <xf numFmtId="0" fontId="22" fillId="0" borderId="48" xfId="0" applyFont="1" applyFill="1" applyBorder="1"/>
    <xf numFmtId="176" fontId="22" fillId="0" borderId="34" xfId="0" applyNumberFormat="1" applyFont="1" applyFill="1" applyBorder="1"/>
    <xf numFmtId="37" fontId="24" fillId="0" borderId="35" xfId="32" applyNumberFormat="1" applyFont="1" applyFill="1" applyBorder="1" applyAlignment="1" applyProtection="1">
      <alignment horizontal="center"/>
    </xf>
    <xf numFmtId="0" fontId="24" fillId="0" borderId="6" xfId="0" applyFont="1" applyFill="1" applyBorder="1" applyAlignment="1">
      <alignment horizontal="center"/>
    </xf>
    <xf numFmtId="176" fontId="24" fillId="0" borderId="18" xfId="0" applyNumberFormat="1" applyFont="1" applyFill="1" applyBorder="1" applyAlignment="1">
      <alignment horizontal="center"/>
    </xf>
    <xf numFmtId="37" fontId="24" fillId="0" borderId="36" xfId="32" applyNumberFormat="1" applyFont="1" applyFill="1" applyBorder="1" applyAlignment="1" applyProtection="1">
      <alignment horizontal="center"/>
    </xf>
    <xf numFmtId="178" fontId="39" fillId="0" borderId="10" xfId="32" applyNumberFormat="1" applyFont="1" applyFill="1" applyBorder="1" applyAlignment="1" applyProtection="1">
      <alignment horizontal="center"/>
    </xf>
    <xf numFmtId="0" fontId="22" fillId="0" borderId="29" xfId="0" applyFont="1" applyFill="1" applyBorder="1"/>
    <xf numFmtId="172" fontId="23" fillId="0" borderId="0" xfId="33" applyFont="1" applyFill="1" applyBorder="1" applyAlignment="1" applyProtection="1">
      <alignment horizontal="center"/>
    </xf>
    <xf numFmtId="172" fontId="41" fillId="0" borderId="20" xfId="33" applyFill="1" applyBorder="1"/>
    <xf numFmtId="172" fontId="41" fillId="0" borderId="29" xfId="33" applyFill="1" applyBorder="1"/>
    <xf numFmtId="0" fontId="39" fillId="19" borderId="0" xfId="0" applyFont="1" applyFill="1"/>
    <xf numFmtId="0" fontId="39" fillId="19" borderId="0" xfId="0" applyFont="1" applyFill="1" applyBorder="1"/>
    <xf numFmtId="3" fontId="39" fillId="19" borderId="0" xfId="0" applyNumberFormat="1" applyFont="1" applyFill="1"/>
    <xf numFmtId="3" fontId="39" fillId="0" borderId="0" xfId="0" applyNumberFormat="1" applyFont="1" applyFill="1"/>
    <xf numFmtId="3" fontId="39" fillId="19" borderId="0" xfId="0" applyNumberFormat="1" applyFont="1" applyFill="1" applyBorder="1"/>
    <xf numFmtId="0" fontId="39" fillId="19" borderId="35" xfId="0" applyFont="1" applyFill="1" applyBorder="1"/>
    <xf numFmtId="0" fontId="38" fillId="19" borderId="40" xfId="0" applyFont="1" applyFill="1" applyBorder="1"/>
    <xf numFmtId="0" fontId="39" fillId="19" borderId="39" xfId="0" applyFont="1" applyFill="1" applyBorder="1"/>
    <xf numFmtId="0" fontId="38" fillId="19" borderId="39" xfId="0" applyFont="1" applyFill="1" applyBorder="1"/>
    <xf numFmtId="0" fontId="39" fillId="19" borderId="36" xfId="0" applyFont="1" applyFill="1" applyBorder="1"/>
    <xf numFmtId="3" fontId="39" fillId="19" borderId="49" xfId="0" applyNumberFormat="1" applyFont="1" applyFill="1" applyBorder="1"/>
    <xf numFmtId="3" fontId="0" fillId="0" borderId="50" xfId="0" applyNumberFormat="1" applyFont="1" applyFill="1" applyBorder="1"/>
    <xf numFmtId="3" fontId="0" fillId="0" borderId="51" xfId="0" applyNumberFormat="1" applyFont="1" applyFill="1" applyBorder="1"/>
    <xf numFmtId="3" fontId="0" fillId="0" borderId="16" xfId="0" applyNumberFormat="1" applyFont="1" applyFill="1" applyBorder="1"/>
    <xf numFmtId="0" fontId="0" fillId="0" borderId="51" xfId="0" applyFont="1" applyBorder="1"/>
    <xf numFmtId="3" fontId="0" fillId="0" borderId="10" xfId="0" applyNumberFormat="1" applyFont="1" applyBorder="1"/>
    <xf numFmtId="167" fontId="0" fillId="0" borderId="0" xfId="0" applyNumberFormat="1" applyFill="1"/>
    <xf numFmtId="172" fontId="0" fillId="0" borderId="0" xfId="0" applyNumberFormat="1" applyFill="1"/>
    <xf numFmtId="166" fontId="41" fillId="0" borderId="0" xfId="32" applyNumberFormat="1" applyFill="1"/>
    <xf numFmtId="3" fontId="60" fillId="0" borderId="0" xfId="0" applyNumberFormat="1" applyFont="1" applyFill="1" applyBorder="1"/>
    <xf numFmtId="3" fontId="41" fillId="0" borderId="31" xfId="0" applyNumberFormat="1" applyFont="1" applyFill="1" applyBorder="1"/>
    <xf numFmtId="0" fontId="0" fillId="0" borderId="39" xfId="0" applyFont="1" applyFill="1" applyBorder="1"/>
    <xf numFmtId="166" fontId="22" fillId="0" borderId="0" xfId="0" applyNumberFormat="1" applyFont="1" applyFill="1"/>
    <xf numFmtId="3" fontId="0" fillId="0" borderId="10" xfId="32" applyNumberFormat="1" applyFont="1" applyFill="1" applyBorder="1" applyAlignment="1" applyProtection="1"/>
    <xf numFmtId="3" fontId="0" fillId="0" borderId="26" xfId="32" applyNumberFormat="1" applyFont="1" applyFill="1" applyBorder="1" applyAlignment="1" applyProtection="1">
      <alignment horizontal="right"/>
    </xf>
    <xf numFmtId="3" fontId="0" fillId="0" borderId="24" xfId="32" applyNumberFormat="1" applyFont="1" applyFill="1" applyBorder="1" applyAlignment="1" applyProtection="1">
      <alignment horizontal="right"/>
    </xf>
    <xf numFmtId="170" fontId="41" fillId="0" borderId="10" xfId="32" applyNumberFormat="1" applyFont="1" applyFill="1" applyBorder="1" applyAlignment="1" applyProtection="1"/>
    <xf numFmtId="0" fontId="60" fillId="19" borderId="0" xfId="0" applyFont="1" applyFill="1" applyAlignment="1">
      <alignment horizontal="center"/>
    </xf>
    <xf numFmtId="172" fontId="23" fillId="0" borderId="52" xfId="33" applyNumberFormat="1" applyFont="1" applyFill="1" applyBorder="1"/>
    <xf numFmtId="0" fontId="31" fillId="0" borderId="0" xfId="0" applyFont="1" applyFill="1" applyBorder="1"/>
    <xf numFmtId="171" fontId="31" fillId="0" borderId="0" xfId="32" applyNumberFormat="1" applyFont="1" applyFill="1" applyBorder="1" applyAlignment="1" applyProtection="1">
      <alignment horizontal="center"/>
    </xf>
    <xf numFmtId="0" fontId="24" fillId="0" borderId="0" xfId="0" applyFont="1" applyFill="1" applyBorder="1" applyAlignment="1"/>
    <xf numFmtId="0" fontId="22" fillId="0" borderId="0" xfId="0" applyFont="1" applyFill="1" applyAlignment="1">
      <alignment horizontal="center"/>
    </xf>
    <xf numFmtId="0" fontId="22" fillId="0" borderId="0" xfId="0" applyFont="1" applyFill="1" applyBorder="1" applyAlignment="1"/>
    <xf numFmtId="3" fontId="39" fillId="0" borderId="39" xfId="38" applyNumberFormat="1" applyFont="1" applyFill="1" applyBorder="1" applyAlignment="1" applyProtection="1"/>
    <xf numFmtId="3" fontId="39" fillId="0" borderId="39" xfId="0" applyNumberFormat="1" applyFont="1" applyFill="1" applyBorder="1"/>
    <xf numFmtId="0" fontId="0" fillId="19" borderId="0" xfId="0" applyFont="1" applyFill="1"/>
    <xf numFmtId="3" fontId="0" fillId="19" borderId="0" xfId="0" applyNumberFormat="1" applyFont="1" applyFill="1"/>
    <xf numFmtId="0" fontId="23" fillId="19" borderId="0" xfId="0" applyFont="1" applyFill="1" applyAlignment="1">
      <alignment horizontal="center"/>
    </xf>
    <xf numFmtId="3" fontId="32" fillId="0" borderId="0" xfId="0" applyNumberFormat="1" applyFont="1" applyFill="1" applyBorder="1" applyAlignment="1"/>
    <xf numFmtId="172" fontId="41" fillId="0" borderId="0" xfId="33"/>
    <xf numFmtId="0" fontId="37" fillId="0" borderId="0" xfId="0" applyFont="1" applyFill="1" applyBorder="1" applyAlignment="1">
      <alignment horizontal="center" vertical="center"/>
    </xf>
    <xf numFmtId="0" fontId="37" fillId="0" borderId="0" xfId="0" applyFont="1" applyFill="1" applyBorder="1" applyAlignment="1">
      <alignment vertical="center"/>
    </xf>
    <xf numFmtId="0" fontId="19" fillId="0" borderId="11" xfId="0" applyFont="1" applyFill="1" applyBorder="1"/>
    <xf numFmtId="0" fontId="41" fillId="0" borderId="0" xfId="41" applyFont="1" applyFill="1"/>
    <xf numFmtId="0" fontId="23" fillId="0" borderId="0" xfId="41" applyFont="1" applyFill="1" applyAlignment="1">
      <alignment horizontal="center"/>
    </xf>
    <xf numFmtId="0" fontId="38" fillId="0" borderId="9" xfId="41" applyFont="1" applyFill="1" applyBorder="1" applyAlignment="1">
      <alignment horizontal="center" vertical="top"/>
    </xf>
    <xf numFmtId="14" fontId="38" fillId="0" borderId="22" xfId="41" applyNumberFormat="1" applyFont="1" applyFill="1" applyBorder="1" applyAlignment="1">
      <alignment horizontal="center"/>
    </xf>
    <xf numFmtId="0" fontId="39" fillId="0" borderId="16" xfId="41" applyFont="1" applyFill="1" applyBorder="1"/>
    <xf numFmtId="0" fontId="39" fillId="0" borderId="10" xfId="41" applyFont="1" applyFill="1" applyBorder="1" applyAlignment="1">
      <alignment horizontal="right"/>
    </xf>
    <xf numFmtId="0" fontId="39" fillId="0" borderId="20" xfId="41" applyFont="1" applyFill="1" applyBorder="1" applyAlignment="1">
      <alignment horizontal="right"/>
    </xf>
    <xf numFmtId="170" fontId="41" fillId="0" borderId="0" xfId="41" applyNumberFormat="1" applyFill="1"/>
    <xf numFmtId="170" fontId="39" fillId="0" borderId="0" xfId="36" applyNumberFormat="1" applyFont="1" applyFill="1" applyBorder="1" applyAlignment="1" applyProtection="1">
      <alignment horizontal="center"/>
    </xf>
    <xf numFmtId="170" fontId="38" fillId="0" borderId="0" xfId="36" applyNumberFormat="1" applyFont="1" applyFill="1" applyBorder="1" applyAlignment="1" applyProtection="1">
      <alignment horizontal="center"/>
    </xf>
    <xf numFmtId="165" fontId="39" fillId="0" borderId="10" xfId="36" applyFont="1" applyFill="1" applyBorder="1" applyAlignment="1" applyProtection="1">
      <alignment horizontal="right"/>
    </xf>
    <xf numFmtId="165" fontId="39" fillId="0" borderId="10" xfId="36" applyFont="1" applyFill="1" applyBorder="1" applyAlignment="1" applyProtection="1">
      <alignment horizontal="center"/>
    </xf>
    <xf numFmtId="170" fontId="39" fillId="0" borderId="10" xfId="36" applyNumberFormat="1" applyFont="1" applyFill="1" applyBorder="1" applyAlignment="1" applyProtection="1"/>
    <xf numFmtId="0" fontId="39" fillId="0" borderId="17" xfId="41" applyFont="1" applyFill="1" applyBorder="1"/>
    <xf numFmtId="170" fontId="39" fillId="0" borderId="11" xfId="36" applyNumberFormat="1" applyFont="1" applyFill="1" applyBorder="1" applyAlignment="1" applyProtection="1"/>
    <xf numFmtId="0" fontId="39" fillId="0" borderId="0" xfId="41" applyFont="1" applyFill="1" applyBorder="1"/>
    <xf numFmtId="170" fontId="38" fillId="0" borderId="0" xfId="36" applyNumberFormat="1" applyFont="1" applyFill="1" applyBorder="1" applyAlignment="1" applyProtection="1"/>
    <xf numFmtId="0" fontId="38" fillId="0" borderId="0" xfId="41" applyFont="1" applyFill="1"/>
    <xf numFmtId="0" fontId="39" fillId="0" borderId="0" xfId="41" applyFont="1" applyFill="1"/>
    <xf numFmtId="0" fontId="23" fillId="0" borderId="0" xfId="41" applyFont="1" applyFill="1"/>
    <xf numFmtId="0" fontId="23" fillId="0" borderId="0" xfId="41" applyFont="1" applyFill="1" applyAlignment="1">
      <alignment horizontal="center" wrapText="1"/>
    </xf>
    <xf numFmtId="170" fontId="62" fillId="0" borderId="0" xfId="36" applyNumberFormat="1" applyFont="1" applyFill="1" applyBorder="1" applyAlignment="1" applyProtection="1">
      <alignment horizontal="center"/>
    </xf>
    <xf numFmtId="170" fontId="23" fillId="0" borderId="53" xfId="36" applyNumberFormat="1" applyFont="1" applyFill="1" applyBorder="1" applyAlignment="1" applyProtection="1">
      <alignment horizontal="center"/>
    </xf>
    <xf numFmtId="170" fontId="23" fillId="0" borderId="54" xfId="36" applyNumberFormat="1" applyFont="1" applyFill="1" applyBorder="1" applyAlignment="1" applyProtection="1">
      <alignment horizontal="center"/>
    </xf>
    <xf numFmtId="3" fontId="23" fillId="20" borderId="37" xfId="0" applyNumberFormat="1" applyFont="1" applyFill="1" applyBorder="1"/>
    <xf numFmtId="3" fontId="23" fillId="20" borderId="58" xfId="0" applyNumberFormat="1" applyFont="1" applyFill="1" applyBorder="1"/>
    <xf numFmtId="0" fontId="63" fillId="19" borderId="0" xfId="0" applyFont="1" applyFill="1"/>
    <xf numFmtId="0" fontId="63" fillId="19" borderId="35" xfId="0" applyFont="1" applyFill="1" applyBorder="1"/>
    <xf numFmtId="3" fontId="39" fillId="0" borderId="41" xfId="0" applyNumberFormat="1" applyFont="1" applyFill="1" applyBorder="1"/>
    <xf numFmtId="3" fontId="39" fillId="19" borderId="0" xfId="38" applyNumberFormat="1" applyFont="1" applyFill="1" applyBorder="1" applyAlignment="1" applyProtection="1"/>
    <xf numFmtId="3" fontId="38" fillId="19" borderId="0" xfId="38" applyNumberFormat="1" applyFont="1" applyFill="1" applyBorder="1" applyAlignment="1" applyProtection="1"/>
    <xf numFmtId="3" fontId="38" fillId="0" borderId="59" xfId="38" applyNumberFormat="1" applyFont="1" applyFill="1" applyBorder="1" applyAlignment="1" applyProtection="1"/>
    <xf numFmtId="3" fontId="38" fillId="0" borderId="58" xfId="38" applyNumberFormat="1" applyFont="1" applyFill="1" applyBorder="1" applyAlignment="1" applyProtection="1"/>
    <xf numFmtId="3" fontId="38" fillId="0" borderId="39" xfId="38" applyNumberFormat="1" applyFont="1" applyFill="1" applyBorder="1" applyAlignment="1" applyProtection="1"/>
    <xf numFmtId="3" fontId="63" fillId="19" borderId="0" xfId="0" applyNumberFormat="1" applyFont="1" applyFill="1"/>
    <xf numFmtId="3" fontId="65" fillId="19" borderId="0" xfId="0" applyNumberFormat="1" applyFont="1" applyFill="1"/>
    <xf numFmtId="0" fontId="45" fillId="0" borderId="0" xfId="0" applyFont="1"/>
    <xf numFmtId="0" fontId="46" fillId="0" borderId="0" xfId="0" applyFont="1" applyFill="1" applyBorder="1" applyAlignment="1">
      <alignment horizontal="left"/>
    </xf>
    <xf numFmtId="0" fontId="22" fillId="0" borderId="0" xfId="0" applyFont="1" applyFill="1" applyBorder="1" applyAlignment="1">
      <alignment horizontal="center"/>
    </xf>
    <xf numFmtId="14" fontId="19" fillId="0" borderId="11" xfId="0" applyNumberFormat="1" applyFont="1" applyFill="1" applyBorder="1" applyAlignment="1">
      <alignment horizontal="center"/>
    </xf>
    <xf numFmtId="3" fontId="47" fillId="0" borderId="10" xfId="0" applyNumberFormat="1" applyFont="1" applyBorder="1" applyAlignment="1">
      <alignment horizontal="left" wrapText="1"/>
    </xf>
    <xf numFmtId="3" fontId="0" fillId="0" borderId="10" xfId="37" applyNumberFormat="1" applyFont="1" applyFill="1" applyBorder="1" applyAlignment="1" applyProtection="1">
      <alignment horizontal="left"/>
    </xf>
    <xf numFmtId="3" fontId="0" fillId="0" borderId="16" xfId="37" applyNumberFormat="1" applyFont="1" applyFill="1" applyBorder="1" applyAlignment="1" applyProtection="1"/>
    <xf numFmtId="0" fontId="23" fillId="0" borderId="11" xfId="0" applyFont="1" applyFill="1" applyBorder="1"/>
    <xf numFmtId="3" fontId="23" fillId="0" borderId="11" xfId="37" applyNumberFormat="1" applyFont="1" applyFill="1" applyBorder="1" applyAlignment="1" applyProtection="1"/>
    <xf numFmtId="3" fontId="23" fillId="0" borderId="16" xfId="37" applyNumberFormat="1" applyFont="1" applyFill="1" applyBorder="1" applyAlignment="1" applyProtection="1"/>
    <xf numFmtId="3" fontId="0" fillId="0" borderId="0" xfId="37" applyNumberFormat="1" applyFont="1" applyFill="1" applyBorder="1" applyAlignment="1" applyProtection="1"/>
    <xf numFmtId="170" fontId="0" fillId="0" borderId="0" xfId="37" applyNumberFormat="1" applyFont="1" applyFill="1" applyBorder="1" applyAlignment="1" applyProtection="1">
      <alignment horizontal="center"/>
    </xf>
    <xf numFmtId="3" fontId="23" fillId="0" borderId="0" xfId="37" applyNumberFormat="1" applyFont="1" applyFill="1" applyBorder="1" applyAlignment="1" applyProtection="1"/>
    <xf numFmtId="170" fontId="0" fillId="0" borderId="0" xfId="0" applyNumberFormat="1" applyFont="1" applyFill="1" applyBorder="1"/>
    <xf numFmtId="170" fontId="0" fillId="0" borderId="0" xfId="37" applyNumberFormat="1" applyFont="1" applyFill="1" applyBorder="1" applyAlignment="1" applyProtection="1"/>
    <xf numFmtId="10" fontId="0" fillId="0" borderId="0" xfId="43" applyNumberFormat="1" applyFont="1" applyFill="1" applyBorder="1" applyAlignment="1" applyProtection="1"/>
    <xf numFmtId="0" fontId="26" fillId="0" borderId="0" xfId="0" applyFont="1" applyFill="1" applyAlignment="1">
      <alignment horizontal="center" vertical="center" wrapText="1"/>
    </xf>
    <xf numFmtId="0" fontId="19" fillId="0" borderId="0" xfId="0" applyFont="1" applyFill="1" applyBorder="1"/>
    <xf numFmtId="0" fontId="23" fillId="0" borderId="9" xfId="0" applyFont="1" applyFill="1" applyBorder="1" applyAlignment="1">
      <alignment horizontal="left"/>
    </xf>
    <xf numFmtId="10" fontId="23" fillId="0" borderId="6" xfId="43" applyNumberFormat="1" applyFont="1" applyFill="1" applyBorder="1" applyAlignment="1" applyProtection="1">
      <alignment horizontal="center"/>
    </xf>
    <xf numFmtId="10" fontId="0" fillId="0" borderId="6" xfId="43" applyNumberFormat="1" applyFont="1" applyFill="1" applyBorder="1" applyAlignment="1" applyProtection="1"/>
    <xf numFmtId="0" fontId="23" fillId="0" borderId="9" xfId="0" applyFont="1" applyFill="1" applyBorder="1" applyAlignment="1">
      <alignment horizontal="left" vertical="center" wrapText="1"/>
    </xf>
    <xf numFmtId="10" fontId="0" fillId="0" borderId="20" xfId="43" applyNumberFormat="1" applyFont="1" applyFill="1" applyBorder="1" applyAlignment="1" applyProtection="1"/>
    <xf numFmtId="10" fontId="0" fillId="0" borderId="10" xfId="43" applyNumberFormat="1" applyFont="1" applyFill="1" applyBorder="1" applyAlignment="1" applyProtection="1"/>
    <xf numFmtId="10" fontId="0" fillId="0" borderId="11" xfId="43" applyNumberFormat="1" applyFont="1" applyFill="1" applyBorder="1" applyAlignment="1" applyProtection="1"/>
    <xf numFmtId="0" fontId="23"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10" fontId="23" fillId="0" borderId="0" xfId="43" applyNumberFormat="1" applyFont="1" applyFill="1" applyBorder="1" applyAlignment="1" applyProtection="1"/>
    <xf numFmtId="10" fontId="0" fillId="0" borderId="0" xfId="0" applyNumberFormat="1" applyFill="1"/>
    <xf numFmtId="10" fontId="22" fillId="0" borderId="0" xfId="0" applyNumberFormat="1" applyFont="1" applyFill="1" applyBorder="1" applyAlignment="1">
      <alignment horizontal="center"/>
    </xf>
    <xf numFmtId="10" fontId="0" fillId="0" borderId="0" xfId="0" applyNumberFormat="1" applyFill="1" applyBorder="1"/>
    <xf numFmtId="14" fontId="19" fillId="0" borderId="13" xfId="0" applyNumberFormat="1" applyFont="1" applyFill="1" applyBorder="1" applyAlignment="1">
      <alignment horizontal="center"/>
    </xf>
    <xf numFmtId="10" fontId="19" fillId="0" borderId="6" xfId="0" applyNumberFormat="1" applyFont="1" applyFill="1" applyBorder="1" applyAlignment="1">
      <alignment horizontal="center"/>
    </xf>
    <xf numFmtId="14" fontId="19" fillId="0" borderId="14" xfId="0" applyNumberFormat="1" applyFont="1" applyFill="1" applyBorder="1" applyAlignment="1">
      <alignment horizontal="center"/>
    </xf>
    <xf numFmtId="10" fontId="19" fillId="0" borderId="59" xfId="0" applyNumberFormat="1" applyFont="1" applyFill="1" applyBorder="1" applyAlignment="1">
      <alignment horizontal="center"/>
    </xf>
    <xf numFmtId="0" fontId="19" fillId="0" borderId="6" xfId="0" applyFont="1" applyFill="1" applyBorder="1"/>
    <xf numFmtId="167" fontId="19" fillId="0" borderId="22" xfId="0" applyNumberFormat="1" applyFont="1" applyFill="1" applyBorder="1" applyAlignment="1">
      <alignment horizontal="center"/>
    </xf>
    <xf numFmtId="167" fontId="19" fillId="0" borderId="6" xfId="0" applyNumberFormat="1" applyFont="1" applyFill="1" applyBorder="1" applyAlignment="1">
      <alignment horizontal="center"/>
    </xf>
    <xf numFmtId="167" fontId="19" fillId="0" borderId="14" xfId="0" applyNumberFormat="1" applyFont="1" applyFill="1" applyBorder="1" applyAlignment="1">
      <alignment horizontal="center"/>
    </xf>
    <xf numFmtId="167" fontId="19" fillId="0" borderId="47" xfId="0" applyNumberFormat="1" applyFont="1" applyFill="1" applyBorder="1" applyAlignment="1">
      <alignment horizontal="center"/>
    </xf>
    <xf numFmtId="167" fontId="19" fillId="0" borderId="0" xfId="0" applyNumberFormat="1" applyFont="1" applyFill="1" applyBorder="1" applyAlignment="1">
      <alignment horizontal="center"/>
    </xf>
    <xf numFmtId="167" fontId="19" fillId="0" borderId="10" xfId="0" applyNumberFormat="1" applyFont="1" applyFill="1" applyBorder="1" applyAlignment="1">
      <alignment horizontal="center"/>
    </xf>
    <xf numFmtId="167" fontId="19" fillId="0" borderId="39" xfId="0" applyNumberFormat="1" applyFont="1" applyFill="1" applyBorder="1" applyAlignment="1">
      <alignment horizontal="center"/>
    </xf>
    <xf numFmtId="167" fontId="0" fillId="0" borderId="16" xfId="37" applyNumberFormat="1" applyFont="1" applyFill="1" applyBorder="1" applyAlignment="1" applyProtection="1"/>
    <xf numFmtId="10" fontId="0" fillId="0" borderId="10" xfId="37" applyNumberFormat="1" applyFont="1" applyFill="1" applyBorder="1" applyAlignment="1" applyProtection="1"/>
    <xf numFmtId="10" fontId="0" fillId="0" borderId="39" xfId="37" applyNumberFormat="1" applyFont="1" applyFill="1" applyBorder="1" applyAlignment="1" applyProtection="1"/>
    <xf numFmtId="10" fontId="47" fillId="0" borderId="10" xfId="0" applyNumberFormat="1" applyFont="1" applyBorder="1" applyAlignment="1">
      <alignment horizontal="right" wrapText="1"/>
    </xf>
    <xf numFmtId="10" fontId="47" fillId="0" borderId="39" xfId="0" applyNumberFormat="1" applyFont="1" applyBorder="1" applyAlignment="1">
      <alignment horizontal="right" wrapText="1"/>
    </xf>
    <xf numFmtId="10" fontId="0" fillId="0" borderId="10" xfId="0" applyNumberFormat="1" applyFill="1" applyBorder="1"/>
    <xf numFmtId="10" fontId="0" fillId="0" borderId="39" xfId="0" applyNumberFormat="1" applyFill="1" applyBorder="1"/>
    <xf numFmtId="10" fontId="0" fillId="0" borderId="6" xfId="37" applyNumberFormat="1" applyFont="1" applyFill="1" applyBorder="1" applyAlignment="1" applyProtection="1"/>
    <xf numFmtId="10" fontId="0" fillId="0" borderId="47" xfId="37" applyNumberFormat="1" applyFont="1" applyFill="1" applyBorder="1" applyAlignment="1" applyProtection="1"/>
    <xf numFmtId="167" fontId="23" fillId="0" borderId="13" xfId="37" applyNumberFormat="1" applyFont="1" applyFill="1" applyBorder="1" applyAlignment="1" applyProtection="1"/>
    <xf numFmtId="167" fontId="0" fillId="0" borderId="13" xfId="37" applyNumberFormat="1" applyFont="1" applyFill="1" applyBorder="1" applyAlignment="1" applyProtection="1"/>
    <xf numFmtId="10" fontId="0" fillId="0" borderId="10" xfId="0" applyNumberFormat="1" applyFont="1" applyFill="1" applyBorder="1"/>
    <xf numFmtId="10" fontId="0" fillId="0" borderId="39" xfId="0" applyNumberFormat="1" applyFont="1" applyFill="1" applyBorder="1"/>
    <xf numFmtId="168" fontId="0" fillId="0" borderId="0" xfId="0" applyNumberFormat="1" applyFill="1"/>
    <xf numFmtId="167" fontId="0" fillId="0" borderId="0" xfId="37" applyNumberFormat="1" applyFont="1" applyFill="1" applyBorder="1" applyAlignment="1" applyProtection="1"/>
    <xf numFmtId="167" fontId="0" fillId="0" borderId="0" xfId="0" applyNumberFormat="1" applyFont="1" applyFill="1" applyBorder="1"/>
    <xf numFmtId="0" fontId="60" fillId="0" borderId="0" xfId="0" applyFont="1" applyFill="1"/>
    <xf numFmtId="0" fontId="66" fillId="0" borderId="0" xfId="0" applyFont="1" applyFill="1"/>
    <xf numFmtId="166" fontId="66" fillId="0" borderId="0" xfId="32" applyNumberFormat="1" applyFont="1" applyFill="1"/>
    <xf numFmtId="167" fontId="0" fillId="0" borderId="21" xfId="0" applyNumberFormat="1" applyFont="1" applyFill="1" applyBorder="1"/>
    <xf numFmtId="10" fontId="0" fillId="0" borderId="21" xfId="0" applyNumberFormat="1" applyFont="1" applyFill="1" applyBorder="1"/>
    <xf numFmtId="3" fontId="0" fillId="0" borderId="21" xfId="37" applyNumberFormat="1" applyFont="1" applyFill="1" applyBorder="1" applyAlignment="1" applyProtection="1"/>
    <xf numFmtId="10" fontId="0" fillId="0" borderId="0" xfId="0" applyNumberFormat="1" applyFont="1" applyFill="1" applyBorder="1"/>
    <xf numFmtId="10" fontId="0" fillId="0" borderId="0" xfId="37" applyNumberFormat="1" applyFont="1" applyFill="1" applyBorder="1" applyAlignment="1" applyProtection="1"/>
    <xf numFmtId="166" fontId="66" fillId="0" borderId="0" xfId="0" applyNumberFormat="1" applyFont="1" applyFill="1"/>
    <xf numFmtId="167" fontId="23" fillId="0" borderId="0" xfId="37" applyNumberFormat="1" applyFont="1" applyFill="1" applyBorder="1" applyAlignment="1" applyProtection="1"/>
    <xf numFmtId="10" fontId="23" fillId="0" borderId="0" xfId="37" applyNumberFormat="1" applyFont="1" applyFill="1" applyBorder="1" applyAlignment="1" applyProtection="1"/>
    <xf numFmtId="172" fontId="24" fillId="0" borderId="0" xfId="34" applyFont="1" applyFill="1" applyBorder="1" applyAlignment="1" applyProtection="1">
      <alignment horizontal="center"/>
    </xf>
    <xf numFmtId="0" fontId="23" fillId="0" borderId="0" xfId="0" applyFont="1" applyFill="1" applyBorder="1" applyAlignment="1">
      <alignment horizontal="left"/>
    </xf>
    <xf numFmtId="0" fontId="23" fillId="0" borderId="6" xfId="0" applyFont="1" applyFill="1" applyBorder="1" applyAlignment="1">
      <alignment horizontal="center" vertical="center" wrapText="1"/>
    </xf>
    <xf numFmtId="14" fontId="23" fillId="0" borderId="6" xfId="0" applyNumberFormat="1" applyFont="1" applyFill="1" applyBorder="1" applyAlignment="1">
      <alignment horizontal="center" vertical="center" wrapText="1"/>
    </xf>
    <xf numFmtId="3" fontId="0" fillId="0" borderId="9" xfId="0" applyNumberFormat="1" applyFill="1" applyBorder="1" applyAlignment="1">
      <alignment horizontal="right"/>
    </xf>
    <xf numFmtId="3" fontId="47" fillId="0" borderId="10" xfId="0" applyNumberFormat="1" applyFont="1" applyBorder="1" applyAlignment="1">
      <alignment horizontal="right" wrapText="1"/>
    </xf>
    <xf numFmtId="3" fontId="0" fillId="0" borderId="10" xfId="37" applyNumberFormat="1" applyFont="1" applyFill="1" applyBorder="1" applyAlignment="1" applyProtection="1">
      <alignment horizontal="right"/>
    </xf>
    <xf numFmtId="3" fontId="0" fillId="0" borderId="10" xfId="37" applyNumberFormat="1" applyFont="1" applyFill="1" applyBorder="1" applyAlignment="1" applyProtection="1"/>
    <xf numFmtId="3" fontId="0" fillId="0" borderId="11" xfId="37" applyNumberFormat="1" applyFont="1" applyFill="1" applyBorder="1" applyAlignment="1" applyProtection="1"/>
    <xf numFmtId="3" fontId="0" fillId="0" borderId="11" xfId="37" applyNumberFormat="1" applyFont="1" applyFill="1" applyBorder="1" applyAlignment="1" applyProtection="1">
      <alignment horizontal="right"/>
    </xf>
    <xf numFmtId="3" fontId="0" fillId="0" borderId="0" xfId="37" applyNumberFormat="1" applyFont="1" applyFill="1" applyBorder="1" applyAlignment="1" applyProtection="1">
      <alignment horizontal="right"/>
    </xf>
    <xf numFmtId="0" fontId="0" fillId="0" borderId="15" xfId="0" applyFill="1" applyBorder="1"/>
    <xf numFmtId="3" fontId="0" fillId="0" borderId="20" xfId="37" applyNumberFormat="1" applyFont="1" applyFill="1" applyBorder="1" applyAlignment="1" applyProtection="1">
      <alignment horizontal="right"/>
    </xf>
    <xf numFmtId="0" fontId="50" fillId="0" borderId="16" xfId="0" applyFont="1" applyBorder="1" applyAlignment="1">
      <alignment horizontal="center" readingOrder="1"/>
    </xf>
    <xf numFmtId="0" fontId="23" fillId="6" borderId="6" xfId="0" applyFont="1" applyFill="1" applyBorder="1"/>
    <xf numFmtId="3" fontId="23" fillId="6" borderId="6" xfId="37" applyNumberFormat="1" applyFont="1" applyFill="1" applyBorder="1" applyAlignment="1" applyProtection="1"/>
    <xf numFmtId="3" fontId="23" fillId="6" borderId="6" xfId="37" applyNumberFormat="1" applyFont="1" applyFill="1" applyBorder="1" applyAlignment="1" applyProtection="1">
      <alignment horizontal="right"/>
    </xf>
    <xf numFmtId="0" fontId="67" fillId="21" borderId="37" xfId="0" applyFont="1" applyFill="1" applyBorder="1" applyAlignment="1">
      <alignment horizontal="center" vertical="center" wrapText="1"/>
    </xf>
    <xf numFmtId="0" fontId="64" fillId="0" borderId="37" xfId="0" applyFont="1" applyBorder="1" applyAlignment="1">
      <alignment horizontal="justify" vertical="center" wrapText="1"/>
    </xf>
    <xf numFmtId="0" fontId="63" fillId="0" borderId="37" xfId="0" applyFont="1" applyBorder="1" applyAlignment="1">
      <alignment horizontal="justify" vertical="center" wrapText="1"/>
    </xf>
    <xf numFmtId="0" fontId="0" fillId="19" borderId="0" xfId="0" applyFont="1" applyFill="1" applyAlignment="1">
      <alignment horizontal="center"/>
    </xf>
    <xf numFmtId="3" fontId="24" fillId="0" borderId="15" xfId="0" applyNumberFormat="1" applyFont="1" applyFill="1" applyBorder="1" applyAlignment="1">
      <alignment horizontal="center"/>
    </xf>
    <xf numFmtId="3" fontId="24" fillId="0" borderId="20" xfId="0" applyNumberFormat="1" applyFont="1" applyFill="1" applyBorder="1" applyAlignment="1">
      <alignment horizontal="center"/>
    </xf>
    <xf numFmtId="3" fontId="24" fillId="0" borderId="19" xfId="0" applyNumberFormat="1" applyFont="1" applyFill="1" applyBorder="1" applyAlignment="1">
      <alignment horizontal="center"/>
    </xf>
    <xf numFmtId="3" fontId="41" fillId="0" borderId="22" xfId="32" applyNumberFormat="1" applyFont="1" applyFill="1" applyBorder="1" applyAlignment="1" applyProtection="1"/>
    <xf numFmtId="0" fontId="38" fillId="19" borderId="0" xfId="0" applyFont="1" applyFill="1"/>
    <xf numFmtId="3" fontId="38" fillId="19" borderId="0" xfId="35" applyNumberFormat="1" applyFont="1" applyFill="1" applyBorder="1" applyAlignment="1" applyProtection="1">
      <alignment horizontal="center"/>
    </xf>
    <xf numFmtId="14" fontId="38" fillId="19" borderId="40" xfId="0" applyNumberFormat="1" applyFont="1" applyFill="1" applyBorder="1" applyAlignment="1">
      <alignment horizontal="center"/>
    </xf>
    <xf numFmtId="3" fontId="39" fillId="19" borderId="39" xfId="38" applyNumberFormat="1" applyFont="1" applyFill="1" applyBorder="1" applyAlignment="1" applyProtection="1"/>
    <xf numFmtId="3" fontId="39" fillId="19" borderId="39" xfId="0" applyNumberFormat="1" applyFont="1" applyFill="1" applyBorder="1"/>
    <xf numFmtId="3" fontId="38" fillId="19" borderId="35" xfId="38" applyNumberFormat="1" applyFont="1" applyFill="1" applyBorder="1" applyAlignment="1" applyProtection="1"/>
    <xf numFmtId="3" fontId="38" fillId="19" borderId="58" xfId="38" applyNumberFormat="1" applyFont="1" applyFill="1" applyBorder="1" applyAlignment="1" applyProtection="1"/>
    <xf numFmtId="3" fontId="38" fillId="19" borderId="38" xfId="38" applyNumberFormat="1" applyFont="1" applyFill="1" applyBorder="1" applyAlignment="1" applyProtection="1"/>
    <xf numFmtId="3" fontId="39" fillId="19" borderId="38" xfId="38" applyNumberFormat="1" applyFont="1" applyFill="1" applyBorder="1" applyAlignment="1" applyProtection="1"/>
    <xf numFmtId="3" fontId="38" fillId="19" borderId="62" xfId="38" applyNumberFormat="1" applyFont="1" applyFill="1" applyBorder="1" applyAlignment="1" applyProtection="1"/>
    <xf numFmtId="3" fontId="38" fillId="0" borderId="37" xfId="38" applyNumberFormat="1" applyFont="1" applyFill="1" applyBorder="1" applyAlignment="1" applyProtection="1"/>
    <xf numFmtId="3" fontId="39" fillId="0" borderId="36" xfId="0" applyNumberFormat="1" applyFont="1" applyFill="1" applyBorder="1"/>
    <xf numFmtId="177" fontId="0" fillId="0" borderId="0" xfId="0" applyNumberFormat="1" applyFont="1" applyFill="1"/>
    <xf numFmtId="0" fontId="38" fillId="0" borderId="11" xfId="41" applyFont="1" applyFill="1" applyBorder="1" applyAlignment="1">
      <alignment horizontal="center" vertical="center"/>
    </xf>
    <xf numFmtId="3" fontId="23" fillId="0" borderId="10" xfId="0" applyNumberFormat="1" applyFont="1" applyFill="1" applyBorder="1" applyAlignment="1">
      <alignment horizontal="center"/>
    </xf>
    <xf numFmtId="3" fontId="41" fillId="0" borderId="39" xfId="32" applyNumberFormat="1" applyFont="1" applyFill="1" applyBorder="1" applyAlignment="1" applyProtection="1"/>
    <xf numFmtId="3" fontId="23" fillId="0" borderId="37" xfId="0" applyNumberFormat="1" applyFont="1" applyFill="1" applyBorder="1"/>
    <xf numFmtId="0" fontId="38" fillId="0" borderId="6" xfId="41" applyFont="1" applyFill="1" applyBorder="1" applyAlignment="1">
      <alignment vertical="center"/>
    </xf>
    <xf numFmtId="0" fontId="23" fillId="0" borderId="0" xfId="41" applyFont="1" applyFill="1" applyBorder="1" applyAlignment="1">
      <alignment horizontal="center"/>
    </xf>
    <xf numFmtId="0" fontId="41" fillId="0" borderId="0" xfId="41" applyFont="1" applyFill="1" applyBorder="1" applyAlignment="1">
      <alignment horizontal="center"/>
    </xf>
    <xf numFmtId="4" fontId="0" fillId="0" borderId="0" xfId="0" applyNumberFormat="1" applyFill="1"/>
    <xf numFmtId="176" fontId="23" fillId="0" borderId="12" xfId="0" applyNumberFormat="1" applyFont="1" applyFill="1" applyBorder="1"/>
    <xf numFmtId="176" fontId="68" fillId="19" borderId="16" xfId="32" applyNumberFormat="1" applyFont="1" applyFill="1" applyBorder="1" applyAlignment="1" applyProtection="1"/>
    <xf numFmtId="176" fontId="24" fillId="0" borderId="16" xfId="0" applyNumberFormat="1" applyFont="1" applyFill="1" applyBorder="1"/>
    <xf numFmtId="176" fontId="22" fillId="0" borderId="16" xfId="0" applyNumberFormat="1" applyFont="1" applyFill="1" applyBorder="1"/>
    <xf numFmtId="176" fontId="24" fillId="0" borderId="16" xfId="32" applyNumberFormat="1" applyFont="1" applyFill="1" applyBorder="1" applyAlignment="1" applyProtection="1"/>
    <xf numFmtId="37" fontId="0" fillId="0" borderId="38" xfId="32" applyNumberFormat="1" applyFont="1" applyFill="1" applyBorder="1" applyAlignment="1" applyProtection="1">
      <alignment horizontal="center"/>
    </xf>
    <xf numFmtId="37" fontId="59" fillId="19" borderId="38" xfId="32" applyNumberFormat="1" applyFont="1" applyFill="1" applyBorder="1" applyAlignment="1" applyProtection="1">
      <alignment horizontal="right"/>
    </xf>
    <xf numFmtId="37" fontId="24" fillId="0" borderId="38" xfId="32" applyNumberFormat="1" applyFont="1" applyFill="1" applyBorder="1" applyAlignment="1" applyProtection="1">
      <alignment horizontal="right"/>
    </xf>
    <xf numFmtId="37" fontId="22" fillId="0" borderId="38" xfId="32" applyNumberFormat="1" applyFont="1" applyFill="1" applyBorder="1" applyAlignment="1" applyProtection="1">
      <alignment horizontal="center"/>
    </xf>
    <xf numFmtId="37" fontId="24" fillId="0" borderId="16" xfId="32" applyNumberFormat="1" applyFont="1" applyFill="1" applyBorder="1" applyAlignment="1" applyProtection="1">
      <alignment horizontal="center"/>
    </xf>
    <xf numFmtId="37" fontId="23" fillId="0" borderId="35" xfId="32" applyNumberFormat="1" applyFont="1" applyFill="1" applyBorder="1" applyAlignment="1" applyProtection="1">
      <alignment horizontal="center"/>
    </xf>
    <xf numFmtId="37" fontId="59" fillId="19" borderId="39" xfId="32" applyNumberFormat="1" applyFont="1" applyFill="1" applyBorder="1" applyAlignment="1" applyProtection="1">
      <alignment horizontal="right"/>
    </xf>
    <xf numFmtId="37" fontId="68" fillId="0" borderId="39" xfId="32" applyNumberFormat="1" applyFont="1" applyFill="1" applyBorder="1" applyAlignment="1" applyProtection="1">
      <alignment horizontal="right"/>
    </xf>
    <xf numFmtId="37" fontId="68" fillId="0" borderId="39" xfId="32" applyNumberFormat="1" applyFont="1" applyFill="1" applyBorder="1" applyAlignment="1" applyProtection="1">
      <alignment horizontal="center"/>
    </xf>
    <xf numFmtId="37" fontId="59" fillId="0" borderId="39" xfId="32" applyNumberFormat="1" applyFont="1" applyFill="1" applyBorder="1" applyAlignment="1" applyProtection="1"/>
    <xf numFmtId="37" fontId="68" fillId="0" borderId="39" xfId="32" applyNumberFormat="1" applyFont="1" applyFill="1" applyBorder="1" applyAlignment="1" applyProtection="1"/>
    <xf numFmtId="37" fontId="59" fillId="19" borderId="39" xfId="32" applyNumberFormat="1" applyFont="1" applyFill="1" applyBorder="1" applyAlignment="1" applyProtection="1"/>
    <xf numFmtId="37" fontId="24" fillId="0" borderId="39" xfId="32" applyNumberFormat="1" applyFont="1" applyFill="1" applyBorder="1" applyAlignment="1" applyProtection="1"/>
    <xf numFmtId="37" fontId="22" fillId="0" borderId="39" xfId="0" applyNumberFormat="1" applyFont="1" applyFill="1" applyBorder="1"/>
    <xf numFmtId="37" fontId="24" fillId="0" borderId="36" xfId="32" applyNumberFormat="1" applyFont="1" applyFill="1" applyBorder="1" applyAlignment="1" applyProtection="1"/>
    <xf numFmtId="167" fontId="41" fillId="0" borderId="16" xfId="37" applyNumberFormat="1" applyFont="1" applyFill="1" applyBorder="1" applyAlignment="1" applyProtection="1"/>
    <xf numFmtId="169" fontId="23" fillId="0" borderId="11" xfId="0" applyNumberFormat="1" applyFont="1" applyFill="1" applyBorder="1" applyAlignment="1">
      <alignment horizontal="center"/>
    </xf>
    <xf numFmtId="170" fontId="23" fillId="0" borderId="6" xfId="32" applyNumberFormat="1" applyFont="1" applyFill="1" applyBorder="1" applyAlignment="1" applyProtection="1"/>
    <xf numFmtId="170" fontId="23" fillId="0" borderId="24" xfId="32" applyNumberFormat="1" applyFont="1" applyFill="1" applyBorder="1" applyAlignment="1" applyProtection="1"/>
    <xf numFmtId="179" fontId="39" fillId="0" borderId="11" xfId="32" applyNumberFormat="1" applyFont="1" applyFill="1" applyBorder="1" applyAlignment="1" applyProtection="1"/>
    <xf numFmtId="0" fontId="52" fillId="0" borderId="0" xfId="0" applyFont="1" applyAlignment="1">
      <alignment horizontal="center" vertical="center"/>
    </xf>
    <xf numFmtId="0" fontId="53" fillId="0" borderId="0" xfId="0" applyFont="1" applyAlignment="1">
      <alignment horizontal="right" vertical="center" indent="5"/>
    </xf>
    <xf numFmtId="0" fontId="54" fillId="0" borderId="0" xfId="0" applyFont="1" applyBorder="1" applyAlignment="1">
      <alignment vertical="center" wrapText="1"/>
    </xf>
    <xf numFmtId="0" fontId="39" fillId="0" borderId="37" xfId="0" applyFont="1" applyBorder="1" applyAlignment="1">
      <alignment horizontal="justify" vertical="center" wrapText="1"/>
    </xf>
    <xf numFmtId="4" fontId="39" fillId="0" borderId="37" xfId="0" applyNumberFormat="1" applyFont="1" applyBorder="1" applyAlignment="1">
      <alignment horizontal="center" vertical="center" wrapText="1"/>
    </xf>
    <xf numFmtId="0" fontId="39" fillId="0" borderId="37" xfId="0" applyFont="1" applyBorder="1" applyAlignment="1">
      <alignment horizontal="center" vertical="center" wrapText="1"/>
    </xf>
    <xf numFmtId="0" fontId="70" fillId="0" borderId="37" xfId="0" applyFont="1" applyBorder="1" applyAlignment="1">
      <alignment horizontal="justify" vertical="center" wrapText="1"/>
    </xf>
    <xf numFmtId="3" fontId="70" fillId="0" borderId="37" xfId="0" applyNumberFormat="1" applyFont="1" applyBorder="1" applyAlignment="1">
      <alignment horizontal="right" vertical="center" wrapText="1"/>
    </xf>
    <xf numFmtId="0" fontId="70" fillId="0" borderId="37" xfId="0" applyFont="1" applyBorder="1" applyAlignment="1">
      <alignment horizontal="right" vertical="center" wrapText="1"/>
    </xf>
    <xf numFmtId="0" fontId="69" fillId="22" borderId="37" xfId="0" applyFont="1" applyFill="1" applyBorder="1" applyAlignment="1">
      <alignment horizontal="justify" vertical="center" wrapText="1"/>
    </xf>
    <xf numFmtId="3" fontId="71" fillId="22" borderId="37" xfId="0" applyNumberFormat="1" applyFont="1" applyFill="1" applyBorder="1" applyAlignment="1">
      <alignment horizontal="right" vertical="center" wrapText="1"/>
    </xf>
    <xf numFmtId="0" fontId="71" fillId="0" borderId="37" xfId="0" applyFont="1" applyBorder="1" applyAlignment="1">
      <alignment horizontal="justify" vertical="center" wrapText="1"/>
    </xf>
    <xf numFmtId="9" fontId="70" fillId="0" borderId="37" xfId="0" applyNumberFormat="1" applyFont="1" applyBorder="1" applyAlignment="1">
      <alignment horizontal="center" vertical="center" wrapText="1"/>
    </xf>
    <xf numFmtId="0" fontId="71" fillId="22" borderId="37" xfId="0" applyFont="1" applyFill="1" applyBorder="1" applyAlignment="1">
      <alignment horizontal="justify" vertical="center" wrapText="1"/>
    </xf>
    <xf numFmtId="9" fontId="70" fillId="22" borderId="37" xfId="0" applyNumberFormat="1" applyFont="1" applyFill="1" applyBorder="1" applyAlignment="1">
      <alignment horizontal="center" vertical="center" wrapText="1"/>
    </xf>
    <xf numFmtId="0" fontId="70" fillId="0" borderId="37" xfId="0" applyFont="1" applyBorder="1" applyAlignment="1">
      <alignment horizontal="center" vertical="center" wrapText="1"/>
    </xf>
    <xf numFmtId="3" fontId="39" fillId="0" borderId="37" xfId="0" applyNumberFormat="1" applyFont="1" applyBorder="1" applyAlignment="1">
      <alignment horizontal="right" vertical="center" wrapText="1"/>
    </xf>
    <xf numFmtId="3" fontId="39" fillId="0" borderId="37" xfId="0" applyNumberFormat="1" applyFont="1" applyBorder="1" applyAlignment="1">
      <alignment horizontal="right" vertical="center"/>
    </xf>
    <xf numFmtId="3" fontId="71" fillId="22" borderId="37" xfId="0" applyNumberFormat="1" applyFont="1" applyFill="1" applyBorder="1" applyAlignment="1">
      <alignment horizontal="right" vertical="center"/>
    </xf>
    <xf numFmtId="0" fontId="70" fillId="23" borderId="37" xfId="0" applyFont="1" applyFill="1" applyBorder="1" applyAlignment="1">
      <alignment horizontal="justify" vertical="center" wrapText="1"/>
    </xf>
    <xf numFmtId="0" fontId="72" fillId="21" borderId="37" xfId="0" applyFont="1" applyFill="1" applyBorder="1" applyAlignment="1">
      <alignment horizontal="center" vertical="center" wrapText="1"/>
    </xf>
    <xf numFmtId="0" fontId="54" fillId="0" borderId="0" xfId="0" applyFont="1" applyBorder="1"/>
    <xf numFmtId="0" fontId="70" fillId="0" borderId="37" xfId="0" applyFont="1" applyBorder="1" applyAlignment="1">
      <alignment vertical="center" wrapText="1"/>
    </xf>
    <xf numFmtId="0" fontId="69" fillId="23" borderId="37" xfId="0" applyFont="1" applyFill="1" applyBorder="1" applyAlignment="1">
      <alignment horizontal="justify" vertical="center" wrapText="1"/>
    </xf>
    <xf numFmtId="3" fontId="71" fillId="23" borderId="37" xfId="0" applyNumberFormat="1" applyFont="1" applyFill="1" applyBorder="1" applyAlignment="1">
      <alignment horizontal="right" vertical="center" wrapText="1"/>
    </xf>
    <xf numFmtId="0" fontId="73" fillId="21" borderId="37" xfId="0" applyFont="1" applyFill="1" applyBorder="1" applyAlignment="1">
      <alignment horizontal="center" vertical="center" wrapText="1"/>
    </xf>
    <xf numFmtId="3" fontId="63" fillId="0" borderId="37" xfId="0" applyNumberFormat="1" applyFont="1" applyBorder="1" applyAlignment="1">
      <alignment horizontal="right" vertical="center" wrapText="1"/>
    </xf>
    <xf numFmtId="180" fontId="64" fillId="0" borderId="37" xfId="32" applyNumberFormat="1" applyFont="1" applyFill="1" applyBorder="1" applyAlignment="1">
      <alignment horizontal="right" vertical="center" wrapText="1"/>
    </xf>
    <xf numFmtId="0" fontId="64" fillId="24" borderId="37" xfId="0" applyFont="1" applyFill="1" applyBorder="1" applyAlignment="1">
      <alignment horizontal="justify" vertical="center" wrapText="1"/>
    </xf>
    <xf numFmtId="180" fontId="71" fillId="24" borderId="37" xfId="32" applyNumberFormat="1" applyFont="1" applyFill="1" applyBorder="1" applyAlignment="1">
      <alignment horizontal="right" vertical="center" wrapText="1"/>
    </xf>
    <xf numFmtId="3" fontId="77" fillId="0" borderId="0" xfId="51" applyNumberFormat="1"/>
    <xf numFmtId="3" fontId="0" fillId="0" borderId="0" xfId="0" applyNumberFormat="1" applyBorder="1"/>
    <xf numFmtId="3" fontId="45" fillId="0" borderId="0" xfId="0" applyNumberFormat="1" applyFont="1" applyBorder="1" applyAlignment="1">
      <alignment horizontal="justify" vertical="center" wrapText="1"/>
    </xf>
    <xf numFmtId="180" fontId="45" fillId="0" borderId="0" xfId="0" applyNumberFormat="1" applyFont="1" applyBorder="1" applyAlignment="1">
      <alignment horizontal="justify" vertical="center" wrapText="1"/>
    </xf>
    <xf numFmtId="0" fontId="78" fillId="0" borderId="37" xfId="0" applyFont="1" applyBorder="1" applyAlignment="1">
      <alignment horizontal="justify" vertical="center" wrapText="1"/>
    </xf>
    <xf numFmtId="0" fontId="0" fillId="0" borderId="31" xfId="0" applyFont="1" applyFill="1" applyBorder="1"/>
    <xf numFmtId="3" fontId="20" fillId="0" borderId="16" xfId="0" applyNumberFormat="1" applyFont="1" applyFill="1" applyBorder="1"/>
    <xf numFmtId="164" fontId="19" fillId="18" borderId="59" xfId="0" applyNumberFormat="1" applyFont="1" applyFill="1" applyBorder="1" applyAlignment="1">
      <alignment horizontal="center"/>
    </xf>
    <xf numFmtId="3" fontId="0" fillId="0" borderId="39" xfId="0" applyNumberFormat="1" applyFont="1" applyFill="1" applyBorder="1"/>
    <xf numFmtId="3" fontId="20" fillId="0" borderId="39" xfId="0" applyNumberFormat="1" applyFont="1" applyFill="1" applyBorder="1"/>
    <xf numFmtId="0" fontId="0" fillId="0" borderId="39" xfId="0" applyFont="1" applyBorder="1"/>
    <xf numFmtId="3" fontId="0" fillId="0" borderId="40" xfId="0" applyNumberFormat="1" applyFont="1" applyFill="1" applyBorder="1"/>
    <xf numFmtId="3" fontId="19" fillId="18" borderId="58" xfId="0" applyNumberFormat="1" applyFont="1" applyFill="1" applyBorder="1"/>
    <xf numFmtId="0" fontId="69" fillId="0" borderId="0" xfId="0" applyFont="1" applyFill="1" applyBorder="1" applyAlignment="1">
      <alignment horizontal="justify" vertical="center" wrapText="1"/>
    </xf>
    <xf numFmtId="3" fontId="71" fillId="0" borderId="0" xfId="0" applyNumberFormat="1" applyFont="1" applyFill="1" applyBorder="1" applyAlignment="1">
      <alignment horizontal="right" vertical="center" wrapText="1"/>
    </xf>
    <xf numFmtId="3" fontId="20" fillId="0" borderId="31" xfId="0" applyNumberFormat="1" applyFont="1" applyFill="1" applyBorder="1"/>
    <xf numFmtId="3" fontId="19" fillId="18" borderId="45" xfId="0" applyNumberFormat="1" applyFont="1" applyFill="1" applyBorder="1"/>
    <xf numFmtId="164" fontId="19" fillId="18" borderId="14" xfId="0" applyNumberFormat="1" applyFont="1" applyFill="1" applyBorder="1" applyAlignment="1">
      <alignment horizontal="center"/>
    </xf>
    <xf numFmtId="3" fontId="0" fillId="0" borderId="15" xfId="0" applyNumberFormat="1" applyFont="1" applyFill="1" applyBorder="1"/>
    <xf numFmtId="3" fontId="0" fillId="0" borderId="20" xfId="0" applyNumberFormat="1" applyFont="1" applyFill="1" applyBorder="1"/>
    <xf numFmtId="3" fontId="0" fillId="0" borderId="20" xfId="0" applyNumberFormat="1" applyFont="1" applyBorder="1"/>
    <xf numFmtId="165" fontId="41" fillId="0" borderId="0" xfId="32" applyFill="1" applyBorder="1"/>
    <xf numFmtId="3" fontId="20" fillId="0" borderId="20" xfId="0" applyNumberFormat="1" applyFont="1" applyFill="1" applyBorder="1"/>
    <xf numFmtId="0" fontId="0" fillId="0" borderId="20" xfId="0" applyFont="1" applyBorder="1"/>
    <xf numFmtId="3" fontId="23" fillId="0" borderId="20" xfId="0" applyNumberFormat="1" applyFont="1" applyFill="1" applyBorder="1"/>
    <xf numFmtId="0" fontId="25" fillId="0" borderId="20" xfId="0" applyFont="1" applyBorder="1"/>
    <xf numFmtId="3" fontId="0" fillId="0" borderId="19" xfId="0" applyNumberFormat="1" applyFont="1" applyFill="1" applyBorder="1"/>
    <xf numFmtId="3" fontId="19" fillId="18" borderId="66" xfId="0" applyNumberFormat="1" applyFont="1" applyFill="1" applyBorder="1"/>
    <xf numFmtId="0" fontId="19" fillId="18" borderId="68" xfId="0" applyFont="1" applyFill="1" applyBorder="1"/>
    <xf numFmtId="0" fontId="19" fillId="18" borderId="69" xfId="0" applyFont="1" applyFill="1" applyBorder="1"/>
    <xf numFmtId="0" fontId="20" fillId="0" borderId="38" xfId="0" applyFont="1" applyFill="1" applyBorder="1"/>
    <xf numFmtId="0" fontId="21" fillId="0" borderId="38" xfId="0" applyFont="1" applyFill="1" applyBorder="1"/>
    <xf numFmtId="0" fontId="22" fillId="0" borderId="38" xfId="0" applyFont="1" applyFill="1" applyBorder="1"/>
    <xf numFmtId="0" fontId="0" fillId="0" borderId="38" xfId="0" applyFont="1" applyFill="1" applyBorder="1"/>
    <xf numFmtId="0" fontId="20" fillId="0" borderId="31" xfId="0" applyFont="1" applyFill="1" applyBorder="1"/>
    <xf numFmtId="0" fontId="0" fillId="0" borderId="38" xfId="0" applyBorder="1"/>
    <xf numFmtId="0" fontId="23" fillId="0" borderId="31" xfId="0" applyFont="1" applyFill="1" applyBorder="1"/>
    <xf numFmtId="0" fontId="24" fillId="0" borderId="31" xfId="0" applyFont="1" applyFill="1" applyBorder="1"/>
    <xf numFmtId="0" fontId="25" fillId="0" borderId="38" xfId="0" applyFont="1" applyBorder="1"/>
    <xf numFmtId="0" fontId="24" fillId="0" borderId="38" xfId="0" applyFont="1" applyFill="1" applyBorder="1"/>
    <xf numFmtId="3" fontId="0" fillId="0" borderId="0" xfId="0" applyNumberFormat="1"/>
    <xf numFmtId="170" fontId="0" fillId="0" borderId="0" xfId="0" applyNumberFormat="1"/>
    <xf numFmtId="0" fontId="27" fillId="0" borderId="31" xfId="0" applyFont="1" applyFill="1" applyBorder="1"/>
    <xf numFmtId="3" fontId="0" fillId="0" borderId="39" xfId="32" applyNumberFormat="1" applyFont="1" applyFill="1" applyBorder="1" applyAlignment="1" applyProtection="1">
      <protection locked="0"/>
    </xf>
    <xf numFmtId="3" fontId="41" fillId="0" borderId="39" xfId="32" applyNumberFormat="1" applyFont="1" applyFill="1" applyBorder="1" applyAlignment="1" applyProtection="1">
      <protection locked="0"/>
    </xf>
    <xf numFmtId="3" fontId="41" fillId="0" borderId="39" xfId="34" applyNumberFormat="1" applyFill="1" applyBorder="1" applyAlignment="1" applyProtection="1">
      <protection locked="0"/>
    </xf>
    <xf numFmtId="3" fontId="41" fillId="0" borderId="39" xfId="32" applyNumberFormat="1" applyFill="1" applyBorder="1" applyAlignment="1" applyProtection="1">
      <protection locked="0"/>
    </xf>
    <xf numFmtId="3" fontId="41" fillId="0" borderId="10" xfId="33" applyNumberFormat="1" applyFont="1" applyFill="1" applyBorder="1"/>
    <xf numFmtId="3" fontId="0" fillId="0" borderId="29" xfId="0" applyNumberFormat="1" applyFill="1" applyBorder="1"/>
    <xf numFmtId="3" fontId="41" fillId="0" borderId="10" xfId="33" applyNumberFormat="1" applyFill="1" applyBorder="1" applyAlignment="1" applyProtection="1"/>
    <xf numFmtId="3" fontId="41" fillId="0" borderId="20" xfId="33" applyNumberFormat="1" applyFill="1" applyBorder="1" applyAlignment="1" applyProtection="1"/>
    <xf numFmtId="3" fontId="0" fillId="0" borderId="31" xfId="0" applyNumberFormat="1" applyFill="1" applyBorder="1"/>
    <xf numFmtId="3" fontId="41" fillId="0" borderId="20" xfId="33" applyNumberFormat="1" applyFill="1" applyBorder="1"/>
    <xf numFmtId="3" fontId="41" fillId="0" borderId="31" xfId="32" applyNumberFormat="1" applyFont="1" applyFill="1" applyBorder="1" applyAlignment="1" applyProtection="1"/>
    <xf numFmtId="3" fontId="41" fillId="0" borderId="29" xfId="0" applyNumberFormat="1" applyFont="1" applyFill="1" applyBorder="1"/>
    <xf numFmtId="3" fontId="41" fillId="0" borderId="0" xfId="0" applyNumberFormat="1" applyFont="1" applyFill="1" applyBorder="1"/>
    <xf numFmtId="3" fontId="41" fillId="0" borderId="16" xfId="0" applyNumberFormat="1" applyFont="1" applyFill="1" applyBorder="1"/>
    <xf numFmtId="3" fontId="41" fillId="0" borderId="10" xfId="33" applyNumberFormat="1" applyFont="1" applyFill="1" applyBorder="1" applyAlignment="1" applyProtection="1"/>
    <xf numFmtId="3" fontId="41" fillId="0" borderId="20" xfId="33" applyNumberFormat="1" applyFont="1" applyFill="1" applyBorder="1"/>
    <xf numFmtId="3" fontId="41" fillId="0" borderId="10" xfId="0" applyNumberFormat="1" applyFont="1" applyFill="1" applyBorder="1"/>
    <xf numFmtId="3" fontId="41" fillId="0" borderId="29" xfId="32" applyNumberFormat="1" applyFont="1" applyFill="1" applyBorder="1" applyAlignment="1" applyProtection="1"/>
    <xf numFmtId="3" fontId="41" fillId="0" borderId="10" xfId="32" applyNumberFormat="1" applyFont="1" applyFill="1" applyBorder="1" applyAlignment="1" applyProtection="1"/>
    <xf numFmtId="3" fontId="41" fillId="0" borderId="20" xfId="0" applyNumberFormat="1" applyFont="1" applyFill="1" applyBorder="1"/>
    <xf numFmtId="3" fontId="0" fillId="0" borderId="32" xfId="0" applyNumberFormat="1" applyFill="1" applyBorder="1"/>
    <xf numFmtId="3" fontId="0" fillId="0" borderId="30" xfId="0" applyNumberFormat="1" applyFill="1" applyBorder="1"/>
    <xf numFmtId="3" fontId="0" fillId="0" borderId="0" xfId="32" applyNumberFormat="1" applyFont="1" applyFill="1" applyBorder="1" applyAlignment="1" applyProtection="1"/>
    <xf numFmtId="182" fontId="0" fillId="0" borderId="16" xfId="32" applyNumberFormat="1" applyFont="1" applyFill="1" applyBorder="1" applyAlignment="1" applyProtection="1"/>
    <xf numFmtId="182" fontId="0" fillId="0" borderId="6" xfId="32" applyNumberFormat="1" applyFont="1" applyFill="1" applyBorder="1" applyAlignment="1" applyProtection="1"/>
    <xf numFmtId="0" fontId="24" fillId="0" borderId="39" xfId="0" applyFont="1" applyFill="1" applyBorder="1" applyAlignment="1">
      <alignment horizontal="center"/>
    </xf>
    <xf numFmtId="3" fontId="41" fillId="0" borderId="0" xfId="33" applyNumberFormat="1" applyFill="1" applyBorder="1"/>
    <xf numFmtId="3" fontId="41" fillId="0" borderId="39" xfId="33" applyNumberFormat="1" applyFill="1" applyBorder="1"/>
    <xf numFmtId="3" fontId="41" fillId="0" borderId="39" xfId="32" applyNumberFormat="1" applyFill="1" applyBorder="1"/>
    <xf numFmtId="3" fontId="41" fillId="0" borderId="10" xfId="32" applyNumberFormat="1" applyFill="1" applyBorder="1"/>
    <xf numFmtId="3" fontId="41" fillId="20" borderId="37" xfId="33" applyNumberFormat="1" applyFill="1" applyBorder="1"/>
    <xf numFmtId="3" fontId="41" fillId="0" borderId="16" xfId="33" applyNumberFormat="1" applyFill="1" applyBorder="1" applyAlignment="1" applyProtection="1"/>
    <xf numFmtId="3" fontId="41" fillId="0" borderId="44" xfId="33" applyNumberFormat="1" applyFill="1" applyBorder="1" applyAlignment="1" applyProtection="1"/>
    <xf numFmtId="3" fontId="0" fillId="0" borderId="10" xfId="33" applyNumberFormat="1" applyFont="1" applyFill="1" applyBorder="1" applyAlignment="1" applyProtection="1"/>
    <xf numFmtId="3" fontId="23" fillId="0" borderId="6" xfId="33" applyNumberFormat="1" applyFont="1" applyFill="1" applyBorder="1" applyAlignment="1" applyProtection="1"/>
    <xf numFmtId="3" fontId="31" fillId="0" borderId="46" xfId="32" applyNumberFormat="1" applyFont="1" applyFill="1" applyBorder="1" applyAlignment="1" applyProtection="1"/>
    <xf numFmtId="3" fontId="31" fillId="0" borderId="46" xfId="32" applyNumberFormat="1" applyFont="1" applyFill="1" applyBorder="1" applyAlignment="1" applyProtection="1">
      <alignment horizontal="right"/>
    </xf>
    <xf numFmtId="3" fontId="31" fillId="0" borderId="6" xfId="32" applyNumberFormat="1" applyFont="1" applyFill="1" applyBorder="1" applyAlignment="1" applyProtection="1"/>
    <xf numFmtId="2" fontId="0" fillId="0" borderId="0" xfId="0" applyNumberFormat="1" applyFont="1" applyFill="1"/>
    <xf numFmtId="39" fontId="68" fillId="0" borderId="39" xfId="32" applyNumberFormat="1" applyFont="1" applyFill="1" applyBorder="1" applyAlignment="1" applyProtection="1"/>
    <xf numFmtId="176" fontId="24" fillId="0" borderId="39" xfId="32" applyNumberFormat="1" applyFont="1" applyFill="1" applyBorder="1" applyAlignment="1" applyProtection="1"/>
    <xf numFmtId="176" fontId="24" fillId="0" borderId="39" xfId="0" applyNumberFormat="1" applyFont="1" applyFill="1" applyBorder="1"/>
    <xf numFmtId="176" fontId="22" fillId="0" borderId="39" xfId="0" applyNumberFormat="1" applyFont="1" applyFill="1" applyBorder="1"/>
    <xf numFmtId="176" fontId="22" fillId="0" borderId="36" xfId="0" applyNumberFormat="1" applyFont="1" applyFill="1" applyBorder="1"/>
    <xf numFmtId="39" fontId="24" fillId="0" borderId="39" xfId="32" applyNumberFormat="1" applyFont="1" applyFill="1" applyBorder="1" applyAlignment="1" applyProtection="1"/>
    <xf numFmtId="166" fontId="41" fillId="0" borderId="0" xfId="32" applyNumberFormat="1" applyFill="1" applyBorder="1" applyAlignment="1" applyProtection="1">
      <alignment horizontal="center"/>
    </xf>
    <xf numFmtId="166" fontId="41" fillId="0" borderId="55" xfId="32" applyNumberFormat="1" applyFill="1" applyBorder="1" applyAlignment="1" applyProtection="1">
      <alignment horizontal="center"/>
    </xf>
    <xf numFmtId="3" fontId="39" fillId="0" borderId="10" xfId="36" applyNumberFormat="1" applyFont="1" applyFill="1" applyBorder="1" applyAlignment="1" applyProtection="1">
      <alignment horizontal="right"/>
    </xf>
    <xf numFmtId="3" fontId="39" fillId="0" borderId="10" xfId="41" applyNumberFormat="1" applyFont="1" applyFill="1" applyBorder="1" applyAlignment="1">
      <alignment horizontal="right"/>
    </xf>
    <xf numFmtId="3" fontId="39" fillId="0" borderId="29" xfId="36" applyNumberFormat="1" applyFont="1" applyFill="1" applyBorder="1" applyAlignment="1" applyProtection="1">
      <alignment horizontal="right"/>
    </xf>
    <xf numFmtId="3" fontId="61" fillId="0" borderId="10" xfId="41" applyNumberFormat="1" applyFont="1" applyFill="1" applyBorder="1" applyAlignment="1">
      <alignment horizontal="right"/>
    </xf>
    <xf numFmtId="3" fontId="61" fillId="0" borderId="10" xfId="36" applyNumberFormat="1" applyFont="1" applyFill="1" applyBorder="1" applyAlignment="1" applyProtection="1">
      <alignment horizontal="right"/>
    </xf>
    <xf numFmtId="166" fontId="23" fillId="0" borderId="0" xfId="32" applyNumberFormat="1" applyFont="1" applyFill="1"/>
    <xf numFmtId="166" fontId="41" fillId="0" borderId="0" xfId="32" applyNumberFormat="1"/>
    <xf numFmtId="166" fontId="41" fillId="0" borderId="16" xfId="32" applyNumberFormat="1" applyFill="1" applyBorder="1" applyAlignment="1" applyProtection="1"/>
    <xf numFmtId="166" fontId="0" fillId="0" borderId="0" xfId="0" applyNumberFormat="1"/>
    <xf numFmtId="3" fontId="38" fillId="0" borderId="40" xfId="38" applyNumberFormat="1" applyFont="1" applyFill="1" applyBorder="1" applyAlignment="1" applyProtection="1"/>
    <xf numFmtId="14" fontId="64" fillId="19" borderId="39" xfId="0" applyNumberFormat="1" applyFont="1" applyFill="1" applyBorder="1" applyAlignment="1">
      <alignment horizontal="center"/>
    </xf>
    <xf numFmtId="3" fontId="39" fillId="0" borderId="35" xfId="0" applyNumberFormat="1" applyFont="1" applyFill="1" applyBorder="1"/>
    <xf numFmtId="3" fontId="38" fillId="19" borderId="40" xfId="38" applyNumberFormat="1" applyFont="1" applyFill="1" applyBorder="1" applyAlignment="1" applyProtection="1"/>
    <xf numFmtId="3" fontId="39" fillId="19" borderId="36" xfId="38" applyNumberFormat="1" applyFont="1" applyFill="1" applyBorder="1" applyAlignment="1" applyProtection="1"/>
    <xf numFmtId="0" fontId="29" fillId="0" borderId="0" xfId="55"/>
    <xf numFmtId="0" fontId="29" fillId="0" borderId="0" xfId="55" applyAlignment="1">
      <alignment horizontal="left"/>
    </xf>
    <xf numFmtId="0" fontId="29" fillId="0" borderId="0" xfId="55" applyAlignment="1">
      <alignment horizontal="right"/>
    </xf>
    <xf numFmtId="0" fontId="29" fillId="0" borderId="0" xfId="55" applyAlignment="1">
      <alignment horizontal="center"/>
    </xf>
    <xf numFmtId="0" fontId="28" fillId="0" borderId="0" xfId="55" applyFont="1" applyAlignment="1">
      <alignment horizontal="right"/>
    </xf>
    <xf numFmtId="183" fontId="28" fillId="0" borderId="0" xfId="55" applyNumberFormat="1" applyFont="1" applyAlignment="1">
      <alignment horizontal="right"/>
    </xf>
    <xf numFmtId="3" fontId="29" fillId="0" borderId="0" xfId="55" applyNumberFormat="1"/>
    <xf numFmtId="0" fontId="1" fillId="0" borderId="0" xfId="56" applyNumberFormat="1" applyFont="1"/>
    <xf numFmtId="0" fontId="26" fillId="0" borderId="35" xfId="0" applyFont="1" applyBorder="1" applyAlignment="1">
      <alignment horizontal="center" vertical="center" wrapText="1"/>
    </xf>
    <xf numFmtId="0" fontId="26" fillId="0" borderId="39" xfId="0" applyFont="1" applyBorder="1" applyAlignment="1">
      <alignment horizontal="center" vertical="center" wrapText="1"/>
    </xf>
    <xf numFmtId="0" fontId="45" fillId="0" borderId="39" xfId="0" applyFont="1" applyBorder="1" applyAlignment="1">
      <alignment horizontal="justify" vertical="center" wrapText="1"/>
    </xf>
    <xf numFmtId="0" fontId="45" fillId="0" borderId="36" xfId="0" applyFont="1" applyBorder="1" applyAlignment="1">
      <alignment horizontal="justify" vertical="center" wrapText="1"/>
    </xf>
    <xf numFmtId="0" fontId="45" fillId="0" borderId="37" xfId="0" applyFont="1" applyBorder="1" applyAlignment="1">
      <alignment horizontal="justify" vertical="center" wrapText="1"/>
    </xf>
    <xf numFmtId="0" fontId="45" fillId="0" borderId="35" xfId="0" applyFont="1" applyBorder="1" applyAlignment="1">
      <alignment horizontal="justify" vertical="center" wrapText="1"/>
    </xf>
    <xf numFmtId="0" fontId="19" fillId="0" borderId="35" xfId="0" applyFont="1" applyBorder="1" applyAlignment="1">
      <alignment horizontal="justify" vertical="center" wrapText="1"/>
    </xf>
    <xf numFmtId="0" fontId="19" fillId="0" borderId="39" xfId="0" applyFont="1" applyBorder="1" applyAlignment="1">
      <alignment horizontal="justify" vertical="center" wrapText="1"/>
    </xf>
    <xf numFmtId="0" fontId="19" fillId="0" borderId="36" xfId="0" applyFont="1" applyBorder="1" applyAlignment="1">
      <alignment horizontal="justify" vertical="center" wrapText="1"/>
    </xf>
    <xf numFmtId="0" fontId="46" fillId="0" borderId="0" xfId="0" applyFont="1" applyAlignment="1">
      <alignment horizontal="center" vertical="center" wrapText="1"/>
    </xf>
    <xf numFmtId="0" fontId="41" fillId="0" borderId="0" xfId="0" applyFont="1" applyAlignment="1">
      <alignment horizontal="justify" vertical="center" wrapText="1"/>
    </xf>
    <xf numFmtId="0" fontId="38" fillId="0" borderId="0" xfId="0" applyFont="1" applyAlignment="1">
      <alignment horizontal="justify" vertical="center" wrapText="1"/>
    </xf>
    <xf numFmtId="0" fontId="54" fillId="0" borderId="0" xfId="0" applyFont="1" applyAlignment="1">
      <alignment horizontal="justify" vertical="center" wrapText="1"/>
    </xf>
    <xf numFmtId="0" fontId="23" fillId="0" borderId="0" xfId="0" applyFont="1" applyAlignment="1">
      <alignment horizontal="justify" vertical="center" wrapText="1"/>
    </xf>
    <xf numFmtId="0" fontId="24" fillId="0" borderId="71" xfId="0" applyFont="1" applyFill="1" applyBorder="1" applyAlignment="1">
      <alignment horizontal="center"/>
    </xf>
    <xf numFmtId="0" fontId="24" fillId="0" borderId="72" xfId="0" applyFont="1" applyFill="1" applyBorder="1"/>
    <xf numFmtId="176" fontId="24" fillId="0" borderId="73" xfId="0" applyNumberFormat="1" applyFont="1" applyFill="1" applyBorder="1"/>
    <xf numFmtId="176" fontId="24" fillId="0" borderId="61" xfId="0" applyNumberFormat="1" applyFont="1" applyFill="1" applyBorder="1" applyAlignment="1">
      <alignment horizontal="center"/>
    </xf>
    <xf numFmtId="37" fontId="24" fillId="0" borderId="72" xfId="32" applyNumberFormat="1" applyFont="1" applyFill="1" applyBorder="1" applyAlignment="1" applyProtection="1">
      <alignment horizontal="center"/>
    </xf>
    <xf numFmtId="0" fontId="24" fillId="0" borderId="30" xfId="0" applyFont="1" applyFill="1" applyBorder="1"/>
    <xf numFmtId="0" fontId="42" fillId="0" borderId="42" xfId="0" applyFont="1" applyFill="1" applyBorder="1"/>
    <xf numFmtId="0" fontId="24" fillId="0" borderId="29" xfId="0" applyFont="1" applyFill="1" applyBorder="1"/>
    <xf numFmtId="0" fontId="42" fillId="0" borderId="29" xfId="0" applyFont="1" applyFill="1" applyBorder="1"/>
    <xf numFmtId="0" fontId="24" fillId="0" borderId="74" xfId="0" applyFont="1" applyFill="1" applyBorder="1"/>
    <xf numFmtId="0" fontId="22" fillId="0" borderId="16" xfId="0" applyFont="1" applyFill="1" applyBorder="1" applyAlignment="1">
      <alignment horizontal="left"/>
    </xf>
    <xf numFmtId="166" fontId="0" fillId="0" borderId="19" xfId="32" applyNumberFormat="1" applyFont="1" applyFill="1" applyBorder="1" applyAlignment="1" applyProtection="1"/>
    <xf numFmtId="166" fontId="23" fillId="0" borderId="22" xfId="32" applyNumberFormat="1" applyFont="1" applyFill="1" applyBorder="1" applyAlignment="1" applyProtection="1"/>
    <xf numFmtId="0" fontId="0" fillId="0" borderId="35" xfId="0" applyFill="1" applyBorder="1"/>
    <xf numFmtId="0" fontId="0" fillId="0" borderId="39" xfId="0" applyFont="1" applyFill="1" applyBorder="1" applyAlignment="1">
      <alignment horizontal="center"/>
    </xf>
    <xf numFmtId="0" fontId="0" fillId="0" borderId="40" xfId="0" applyFill="1" applyBorder="1"/>
    <xf numFmtId="0" fontId="0" fillId="0" borderId="41" xfId="0" applyFont="1" applyFill="1" applyBorder="1"/>
    <xf numFmtId="166" fontId="0" fillId="0" borderId="39" xfId="32" applyNumberFormat="1" applyFont="1" applyFill="1" applyBorder="1" applyAlignment="1" applyProtection="1">
      <alignment horizontal="center"/>
    </xf>
    <xf numFmtId="166" fontId="0" fillId="0" borderId="40" xfId="32" applyNumberFormat="1" applyFont="1" applyFill="1" applyBorder="1" applyAlignment="1" applyProtection="1"/>
    <xf numFmtId="166" fontId="23" fillId="0" borderId="58" xfId="32" applyNumberFormat="1" applyFont="1" applyFill="1" applyBorder="1" applyAlignment="1" applyProtection="1"/>
    <xf numFmtId="0" fontId="0" fillId="0" borderId="71" xfId="0" applyFont="1" applyFill="1" applyBorder="1"/>
    <xf numFmtId="0" fontId="0" fillId="0" borderId="61" xfId="0" applyFont="1" applyFill="1" applyBorder="1"/>
    <xf numFmtId="0" fontId="0" fillId="0" borderId="75" xfId="0" applyFont="1" applyFill="1" applyBorder="1"/>
    <xf numFmtId="0" fontId="0" fillId="0" borderId="29" xfId="0" applyFont="1" applyFill="1" applyBorder="1"/>
    <xf numFmtId="169" fontId="23" fillId="0" borderId="76" xfId="0" applyNumberFormat="1" applyFont="1" applyFill="1" applyBorder="1" applyAlignment="1">
      <alignment horizontal="center"/>
    </xf>
    <xf numFmtId="0" fontId="0" fillId="0" borderId="77" xfId="0" applyFont="1" applyFill="1" applyBorder="1"/>
    <xf numFmtId="170" fontId="41" fillId="0" borderId="44" xfId="32" applyNumberFormat="1" applyFont="1" applyFill="1" applyBorder="1" applyAlignment="1" applyProtection="1"/>
    <xf numFmtId="170" fontId="0" fillId="0" borderId="44" xfId="32" applyNumberFormat="1" applyFont="1" applyFill="1" applyBorder="1" applyAlignment="1" applyProtection="1"/>
    <xf numFmtId="167" fontId="41" fillId="0" borderId="44" xfId="32" applyNumberFormat="1" applyFill="1" applyBorder="1" applyAlignment="1" applyProtection="1"/>
    <xf numFmtId="0" fontId="23" fillId="0" borderId="29" xfId="0" applyFont="1" applyFill="1" applyBorder="1"/>
    <xf numFmtId="170" fontId="23" fillId="0" borderId="78" xfId="32" applyNumberFormat="1" applyFont="1" applyFill="1" applyBorder="1" applyAlignment="1" applyProtection="1"/>
    <xf numFmtId="170" fontId="0" fillId="0" borderId="44" xfId="32" applyNumberFormat="1" applyFont="1" applyFill="1" applyBorder="1" applyAlignment="1" applyProtection="1">
      <alignment horizontal="right"/>
    </xf>
    <xf numFmtId="3" fontId="0" fillId="0" borderId="67" xfId="0" applyNumberFormat="1" applyFont="1" applyFill="1" applyBorder="1"/>
    <xf numFmtId="170" fontId="23" fillId="0" borderId="79" xfId="32" applyNumberFormat="1" applyFont="1" applyFill="1" applyBorder="1" applyAlignment="1" applyProtection="1"/>
    <xf numFmtId="0" fontId="0" fillId="0" borderId="33" xfId="0" applyFont="1" applyFill="1" applyBorder="1"/>
    <xf numFmtId="0" fontId="0" fillId="0" borderId="80" xfId="0" applyFont="1" applyFill="1" applyBorder="1"/>
    <xf numFmtId="0" fontId="0" fillId="0" borderId="81" xfId="0" applyFont="1" applyFill="1" applyBorder="1"/>
    <xf numFmtId="3" fontId="0" fillId="0" borderId="39" xfId="0" applyNumberFormat="1" applyFill="1" applyBorder="1" applyProtection="1">
      <protection locked="0"/>
    </xf>
    <xf numFmtId="170" fontId="0" fillId="0" borderId="41" xfId="32" applyNumberFormat="1" applyFont="1" applyFill="1" applyBorder="1" applyAlignment="1" applyProtection="1"/>
    <xf numFmtId="170" fontId="0" fillId="0" borderId="39" xfId="32" applyNumberFormat="1" applyFont="1" applyFill="1" applyBorder="1" applyAlignment="1" applyProtection="1"/>
    <xf numFmtId="0" fontId="23" fillId="0" borderId="40" xfId="0" applyFont="1" applyFill="1" applyBorder="1" applyAlignment="1">
      <alignment horizontal="center"/>
    </xf>
    <xf numFmtId="0" fontId="23" fillId="0" borderId="37" xfId="0" applyFont="1" applyFill="1" applyBorder="1"/>
    <xf numFmtId="170" fontId="41" fillId="0" borderId="10" xfId="32" applyNumberFormat="1" applyFont="1" applyFill="1" applyBorder="1" applyAlignment="1" applyProtection="1">
      <alignment horizontal="right"/>
    </xf>
    <xf numFmtId="0" fontId="28" fillId="0" borderId="0" xfId="55" applyFont="1" applyBorder="1" applyAlignment="1">
      <alignment horizontal="left"/>
    </xf>
    <xf numFmtId="0" fontId="29" fillId="0" borderId="82" xfId="55" applyBorder="1" applyAlignment="1">
      <alignment horizontal="center"/>
    </xf>
    <xf numFmtId="0" fontId="29" fillId="0" borderId="82" xfId="55" applyBorder="1" applyAlignment="1">
      <alignment horizontal="left"/>
    </xf>
    <xf numFmtId="0" fontId="29" fillId="0" borderId="82" xfId="55" applyBorder="1" applyAlignment="1">
      <alignment horizontal="right"/>
    </xf>
    <xf numFmtId="0" fontId="28" fillId="0" borderId="82" xfId="55" applyFont="1" applyBorder="1" applyAlignment="1">
      <alignment horizontal="right"/>
    </xf>
    <xf numFmtId="183" fontId="28" fillId="0" borderId="82" xfId="55" applyNumberFormat="1" applyFont="1" applyBorder="1" applyAlignment="1">
      <alignment horizontal="right"/>
    </xf>
    <xf numFmtId="3" fontId="29" fillId="0" borderId="82" xfId="55" applyNumberFormat="1" applyBorder="1"/>
    <xf numFmtId="0" fontId="28" fillId="0" borderId="82" xfId="56" applyNumberFormat="1" applyFont="1" applyBorder="1" applyAlignment="1">
      <alignment horizontal="center"/>
    </xf>
    <xf numFmtId="0" fontId="28" fillId="0" borderId="83" xfId="55" applyFont="1" applyBorder="1" applyAlignment="1">
      <alignment horizontal="center"/>
    </xf>
    <xf numFmtId="0" fontId="28" fillId="0" borderId="83" xfId="55" applyFont="1" applyBorder="1" applyAlignment="1">
      <alignment horizontal="left"/>
    </xf>
    <xf numFmtId="0" fontId="28" fillId="0" borderId="83" xfId="55" applyFont="1" applyBorder="1" applyAlignment="1">
      <alignment horizontal="right"/>
    </xf>
    <xf numFmtId="3" fontId="28" fillId="0" borderId="83" xfId="55" applyNumberFormat="1" applyFont="1" applyBorder="1" applyAlignment="1">
      <alignment horizontal="center"/>
    </xf>
    <xf numFmtId="0" fontId="28" fillId="0" borderId="83" xfId="56" applyNumberFormat="1" applyFont="1" applyBorder="1" applyAlignment="1">
      <alignment horizontal="center"/>
    </xf>
    <xf numFmtId="0" fontId="28" fillId="0" borderId="84" xfId="55" applyFont="1" applyBorder="1" applyAlignment="1">
      <alignment horizontal="center"/>
    </xf>
    <xf numFmtId="0" fontId="28" fillId="0" borderId="84" xfId="55" applyFont="1" applyBorder="1" applyAlignment="1">
      <alignment horizontal="left"/>
    </xf>
    <xf numFmtId="0" fontId="28" fillId="0" borderId="84" xfId="55" applyFont="1" applyBorder="1" applyAlignment="1">
      <alignment horizontal="right"/>
    </xf>
    <xf numFmtId="3" fontId="29" fillId="0" borderId="84" xfId="55" applyNumberFormat="1" applyBorder="1"/>
    <xf numFmtId="0" fontId="28" fillId="0" borderId="84" xfId="56" applyNumberFormat="1" applyFont="1" applyBorder="1" applyAlignment="1">
      <alignment horizontal="center"/>
    </xf>
    <xf numFmtId="0" fontId="80" fillId="0" borderId="82" xfId="57" applyFont="1" applyBorder="1" applyAlignment="1">
      <alignment horizontal="center"/>
    </xf>
    <xf numFmtId="0" fontId="80" fillId="0" borderId="82" xfId="57" applyFont="1" applyBorder="1" applyAlignment="1">
      <alignment horizontal="left"/>
    </xf>
    <xf numFmtId="184" fontId="80" fillId="0" borderId="82" xfId="57" applyNumberFormat="1" applyFont="1" applyBorder="1" applyAlignment="1">
      <alignment horizontal="center"/>
    </xf>
    <xf numFmtId="184" fontId="80" fillId="0" borderId="82" xfId="57" applyNumberFormat="1" applyFont="1" applyBorder="1" applyAlignment="1">
      <alignment horizontal="right"/>
    </xf>
    <xf numFmtId="185" fontId="80" fillId="0" borderId="82" xfId="58" applyFont="1" applyBorder="1" applyAlignment="1">
      <alignment horizontal="right"/>
    </xf>
    <xf numFmtId="10" fontId="1" fillId="0" borderId="82" xfId="56" applyNumberFormat="1" applyFont="1" applyBorder="1"/>
    <xf numFmtId="0" fontId="80" fillId="0" borderId="83" xfId="57" applyFont="1" applyBorder="1" applyAlignment="1">
      <alignment horizontal="center"/>
    </xf>
    <xf numFmtId="0" fontId="80" fillId="0" borderId="83" xfId="57" applyFont="1" applyBorder="1" applyAlignment="1">
      <alignment horizontal="left"/>
    </xf>
    <xf numFmtId="184" fontId="80" fillId="0" borderId="83" xfId="57" applyNumberFormat="1" applyFont="1" applyBorder="1" applyAlignment="1">
      <alignment horizontal="center"/>
    </xf>
    <xf numFmtId="184" fontId="80" fillId="0" borderId="83" xfId="57" applyNumberFormat="1" applyFont="1" applyBorder="1" applyAlignment="1">
      <alignment horizontal="right"/>
    </xf>
    <xf numFmtId="185" fontId="80" fillId="0" borderId="83" xfId="58" applyFont="1" applyBorder="1" applyAlignment="1">
      <alignment horizontal="right"/>
    </xf>
    <xf numFmtId="3" fontId="29" fillId="0" borderId="83" xfId="55" applyNumberFormat="1" applyBorder="1"/>
    <xf numFmtId="10" fontId="1" fillId="0" borderId="83" xfId="56" applyNumberFormat="1" applyFont="1" applyBorder="1"/>
    <xf numFmtId="0" fontId="80" fillId="0" borderId="85" xfId="57" applyFont="1" applyBorder="1" applyAlignment="1">
      <alignment horizontal="center"/>
    </xf>
    <xf numFmtId="0" fontId="80" fillId="0" borderId="85" xfId="57" applyFont="1" applyBorder="1" applyAlignment="1">
      <alignment horizontal="left"/>
    </xf>
    <xf numFmtId="184" fontId="80" fillId="0" borderId="85" xfId="57" applyNumberFormat="1" applyFont="1" applyBorder="1" applyAlignment="1">
      <alignment horizontal="center"/>
    </xf>
    <xf numFmtId="184" fontId="80" fillId="0" borderId="85" xfId="57" applyNumberFormat="1" applyFont="1" applyBorder="1" applyAlignment="1">
      <alignment horizontal="right"/>
    </xf>
    <xf numFmtId="185" fontId="80" fillId="0" borderId="85" xfId="58" applyFont="1" applyBorder="1" applyAlignment="1">
      <alignment horizontal="right"/>
    </xf>
    <xf numFmtId="3" fontId="29" fillId="0" borderId="85" xfId="55" applyNumberFormat="1" applyBorder="1"/>
    <xf numFmtId="10" fontId="1" fillId="0" borderId="85" xfId="56" applyNumberFormat="1" applyFont="1" applyBorder="1"/>
    <xf numFmtId="0" fontId="80" fillId="0" borderId="35" xfId="57" applyFont="1" applyBorder="1" applyAlignment="1">
      <alignment horizontal="center"/>
    </xf>
    <xf numFmtId="0" fontId="80" fillId="0" borderId="35" xfId="57" applyFont="1" applyBorder="1" applyAlignment="1">
      <alignment horizontal="left"/>
    </xf>
    <xf numFmtId="184" fontId="80" fillId="0" borderId="35" xfId="57" applyNumberFormat="1" applyFont="1" applyBorder="1" applyAlignment="1">
      <alignment horizontal="center"/>
    </xf>
    <xf numFmtId="184" fontId="80" fillId="0" borderId="35" xfId="57" applyNumberFormat="1" applyFont="1" applyBorder="1" applyAlignment="1">
      <alignment horizontal="right"/>
    </xf>
    <xf numFmtId="185" fontId="80" fillId="0" borderId="35" xfId="58" applyFont="1" applyBorder="1" applyAlignment="1">
      <alignment horizontal="right"/>
    </xf>
    <xf numFmtId="3" fontId="29" fillId="0" borderId="35" xfId="55" applyNumberFormat="1" applyBorder="1"/>
    <xf numFmtId="10" fontId="1" fillId="0" borderId="35" xfId="56" applyNumberFormat="1" applyFont="1" applyBorder="1"/>
    <xf numFmtId="0" fontId="80" fillId="0" borderId="39" xfId="57" applyFont="1" applyBorder="1" applyAlignment="1">
      <alignment horizontal="center"/>
    </xf>
    <xf numFmtId="0" fontId="80" fillId="0" borderId="39" xfId="57" applyFont="1" applyBorder="1" applyAlignment="1">
      <alignment horizontal="left"/>
    </xf>
    <xf numFmtId="184" fontId="80" fillId="0" borderId="39" xfId="57" applyNumberFormat="1" applyFont="1" applyBorder="1" applyAlignment="1">
      <alignment horizontal="center"/>
    </xf>
    <xf numFmtId="184" fontId="80" fillId="0" borderId="39" xfId="57" applyNumberFormat="1" applyFont="1" applyBorder="1" applyAlignment="1">
      <alignment horizontal="right"/>
    </xf>
    <xf numFmtId="185" fontId="80" fillId="0" borderId="39" xfId="58" applyFont="1" applyBorder="1" applyAlignment="1">
      <alignment horizontal="right"/>
    </xf>
    <xf numFmtId="3" fontId="29" fillId="0" borderId="39" xfId="55" applyNumberFormat="1" applyBorder="1"/>
    <xf numFmtId="10" fontId="1" fillId="0" borderId="39" xfId="56" applyNumberFormat="1" applyFont="1" applyBorder="1"/>
    <xf numFmtId="0" fontId="1" fillId="0" borderId="39" xfId="56" applyNumberFormat="1" applyFont="1" applyBorder="1"/>
    <xf numFmtId="0" fontId="80" fillId="0" borderId="36" xfId="57" applyFont="1" applyBorder="1" applyAlignment="1">
      <alignment horizontal="center"/>
    </xf>
    <xf numFmtId="0" fontId="80" fillId="0" borderId="36" xfId="57" applyFont="1" applyBorder="1" applyAlignment="1">
      <alignment horizontal="left"/>
    </xf>
    <xf numFmtId="184" fontId="80" fillId="0" borderId="36" xfId="57" applyNumberFormat="1" applyFont="1" applyBorder="1" applyAlignment="1">
      <alignment horizontal="center"/>
    </xf>
    <xf numFmtId="184" fontId="80" fillId="0" borderId="36" xfId="57" applyNumberFormat="1" applyFont="1" applyBorder="1" applyAlignment="1">
      <alignment horizontal="right"/>
    </xf>
    <xf numFmtId="185" fontId="80" fillId="0" borderId="36" xfId="58" applyFont="1" applyBorder="1" applyAlignment="1">
      <alignment horizontal="right"/>
    </xf>
    <xf numFmtId="3" fontId="29" fillId="0" borderId="36" xfId="55" applyNumberFormat="1" applyBorder="1"/>
    <xf numFmtId="10" fontId="1" fillId="0" borderId="36" xfId="56" applyNumberFormat="1" applyFont="1" applyBorder="1"/>
    <xf numFmtId="0" fontId="80" fillId="0" borderId="35" xfId="55" applyFont="1" applyBorder="1" applyAlignment="1">
      <alignment horizontal="left"/>
    </xf>
    <xf numFmtId="0" fontId="80" fillId="0" borderId="39" xfId="55" applyFont="1" applyBorder="1" applyAlignment="1">
      <alignment horizontal="left"/>
    </xf>
    <xf numFmtId="0" fontId="80" fillId="0" borderId="36" xfId="55" applyFont="1" applyBorder="1" applyAlignment="1">
      <alignment horizontal="left"/>
    </xf>
    <xf numFmtId="0" fontId="80" fillId="0" borderId="86" xfId="57" applyFont="1" applyBorder="1" applyAlignment="1">
      <alignment horizontal="center"/>
    </xf>
    <xf numFmtId="0" fontId="80" fillId="0" borderId="86" xfId="55" applyFont="1" applyBorder="1" applyAlignment="1">
      <alignment horizontal="left"/>
    </xf>
    <xf numFmtId="184" fontId="80" fillId="0" borderId="86" xfId="57" applyNumberFormat="1" applyFont="1" applyBorder="1" applyAlignment="1">
      <alignment horizontal="center"/>
    </xf>
    <xf numFmtId="3" fontId="80" fillId="0" borderId="86" xfId="55" applyNumberFormat="1" applyFont="1" applyBorder="1" applyAlignment="1">
      <alignment horizontal="right"/>
    </xf>
    <xf numFmtId="185" fontId="80" fillId="0" borderId="86" xfId="58" applyFont="1" applyBorder="1" applyAlignment="1">
      <alignment horizontal="right"/>
    </xf>
    <xf numFmtId="184" fontId="80" fillId="0" borderId="86" xfId="57" applyNumberFormat="1" applyFont="1" applyBorder="1" applyAlignment="1">
      <alignment horizontal="right"/>
    </xf>
    <xf numFmtId="3" fontId="29" fillId="0" borderId="86" xfId="55" applyNumberFormat="1" applyBorder="1"/>
    <xf numFmtId="10" fontId="1" fillId="0" borderId="86" xfId="56" applyNumberFormat="1" applyFont="1" applyBorder="1"/>
    <xf numFmtId="0" fontId="80" fillId="0" borderId="83" xfId="55" applyFont="1" applyBorder="1" applyAlignment="1">
      <alignment horizontal="left"/>
    </xf>
    <xf numFmtId="3" fontId="80" fillId="0" borderId="83" xfId="55" applyNumberFormat="1" applyFont="1" applyBorder="1" applyAlignment="1">
      <alignment horizontal="right"/>
    </xf>
    <xf numFmtId="0" fontId="1" fillId="0" borderId="83" xfId="56" applyNumberFormat="1" applyFont="1" applyBorder="1"/>
    <xf numFmtId="0" fontId="28" fillId="0" borderId="37" xfId="57" applyFont="1" applyBorder="1" applyAlignment="1">
      <alignment horizontal="center"/>
    </xf>
    <xf numFmtId="0" fontId="28" fillId="0" borderId="37" xfId="57" applyFont="1" applyBorder="1" applyAlignment="1">
      <alignment horizontal="left"/>
    </xf>
    <xf numFmtId="184" fontId="28" fillId="0" borderId="37" xfId="57" applyNumberFormat="1" applyFont="1" applyBorder="1" applyAlignment="1">
      <alignment horizontal="left"/>
    </xf>
    <xf numFmtId="184" fontId="28" fillId="0" borderId="37" xfId="57" applyNumberFormat="1" applyFont="1" applyBorder="1" applyAlignment="1">
      <alignment horizontal="right"/>
    </xf>
    <xf numFmtId="0" fontId="28" fillId="0" borderId="37" xfId="57" applyFont="1" applyBorder="1" applyAlignment="1">
      <alignment horizontal="right"/>
    </xf>
    <xf numFmtId="187" fontId="28" fillId="0" borderId="37" xfId="59" applyNumberFormat="1" applyFont="1" applyBorder="1"/>
    <xf numFmtId="3" fontId="29" fillId="0" borderId="37" xfId="55" applyNumberFormat="1" applyBorder="1"/>
    <xf numFmtId="9" fontId="28" fillId="0" borderId="37" xfId="56" applyFont="1" applyBorder="1"/>
    <xf numFmtId="3" fontId="28" fillId="6" borderId="37" xfId="55" applyNumberFormat="1" applyFont="1" applyFill="1" applyBorder="1"/>
    <xf numFmtId="0" fontId="28" fillId="6" borderId="56" xfId="55" applyFont="1" applyFill="1" applyBorder="1" applyAlignment="1">
      <alignment horizontal="left"/>
    </xf>
    <xf numFmtId="0" fontId="28" fillId="6" borderId="57" xfId="55" applyFont="1" applyFill="1" applyBorder="1" applyAlignment="1">
      <alignment horizontal="right"/>
    </xf>
    <xf numFmtId="0" fontId="28" fillId="6" borderId="62" xfId="55" applyFont="1" applyFill="1" applyBorder="1" applyAlignment="1">
      <alignment horizontal="right"/>
    </xf>
    <xf numFmtId="0" fontId="29" fillId="0" borderId="56" xfId="55" applyBorder="1" applyAlignment="1">
      <alignment horizontal="center"/>
    </xf>
    <xf numFmtId="0" fontId="29" fillId="0" borderId="57" xfId="55" applyBorder="1" applyAlignment="1">
      <alignment horizontal="right"/>
    </xf>
    <xf numFmtId="0" fontId="29" fillId="0" borderId="62" xfId="55" applyBorder="1" applyAlignment="1">
      <alignment horizontal="right"/>
    </xf>
    <xf numFmtId="3" fontId="63" fillId="0" borderId="37" xfId="0" applyNumberFormat="1" applyFont="1" applyFill="1" applyBorder="1" applyAlignment="1">
      <alignment horizontal="right" vertical="center" wrapText="1"/>
    </xf>
    <xf numFmtId="180" fontId="63" fillId="0" borderId="37" xfId="32" applyNumberFormat="1" applyFont="1" applyFill="1" applyBorder="1" applyAlignment="1">
      <alignment horizontal="right" vertical="center" wrapText="1"/>
    </xf>
    <xf numFmtId="3" fontId="70" fillId="0" borderId="37" xfId="0" applyNumberFormat="1" applyFont="1" applyFill="1" applyBorder="1" applyAlignment="1">
      <alignment horizontal="right" vertical="center" wrapText="1"/>
    </xf>
    <xf numFmtId="166" fontId="23" fillId="0" borderId="11" xfId="32" applyNumberFormat="1" applyFont="1" applyFill="1" applyBorder="1" applyAlignment="1" applyProtection="1"/>
    <xf numFmtId="0" fontId="0" fillId="0" borderId="35" xfId="0" applyFont="1" applyFill="1" applyBorder="1"/>
    <xf numFmtId="166" fontId="0" fillId="0" borderId="36" xfId="32" applyNumberFormat="1" applyFont="1" applyFill="1" applyBorder="1" applyAlignment="1" applyProtection="1"/>
    <xf numFmtId="188" fontId="0" fillId="0" borderId="0" xfId="0" applyNumberFormat="1" applyFill="1"/>
    <xf numFmtId="0" fontId="0" fillId="0" borderId="0" xfId="0" applyFont="1" applyAlignment="1">
      <alignment horizontal="justify" vertical="center" wrapText="1"/>
    </xf>
    <xf numFmtId="167" fontId="41" fillId="0" borderId="0" xfId="37" applyNumberFormat="1" applyFont="1" applyFill="1" applyBorder="1" applyAlignment="1" applyProtection="1"/>
    <xf numFmtId="0" fontId="23" fillId="18" borderId="45" xfId="0" applyFont="1" applyFill="1" applyBorder="1" applyAlignment="1">
      <alignment horizontal="left"/>
    </xf>
    <xf numFmtId="0" fontId="23" fillId="18" borderId="70" xfId="0" applyFont="1" applyFill="1" applyBorder="1" applyAlignment="1">
      <alignment horizontal="left"/>
    </xf>
    <xf numFmtId="0" fontId="19" fillId="0" borderId="0" xfId="0" applyFont="1" applyFill="1" applyAlignment="1">
      <alignment horizontal="center"/>
    </xf>
    <xf numFmtId="0" fontId="26" fillId="0" borderId="0" xfId="0" applyFont="1" applyBorder="1" applyAlignment="1">
      <alignment horizontal="justify" vertical="center" wrapText="1"/>
    </xf>
    <xf numFmtId="0" fontId="45" fillId="0" borderId="0" xfId="0" applyFont="1" applyBorder="1" applyAlignment="1">
      <alignment horizontal="justify" vertical="center" wrapText="1"/>
    </xf>
    <xf numFmtId="0" fontId="38" fillId="22" borderId="37" xfId="0" applyFont="1" applyFill="1" applyBorder="1" applyAlignment="1">
      <alignment horizontal="center" vertical="center" wrapText="1"/>
    </xf>
    <xf numFmtId="0" fontId="69" fillId="21" borderId="37" xfId="0" applyFont="1" applyFill="1" applyBorder="1" applyAlignment="1">
      <alignment horizontal="center" vertical="center" wrapText="1"/>
    </xf>
    <xf numFmtId="0" fontId="37" fillId="0" borderId="0" xfId="0" applyFont="1" applyFill="1" applyBorder="1" applyAlignment="1">
      <alignment horizontal="center" vertical="center"/>
    </xf>
    <xf numFmtId="3" fontId="37" fillId="0" borderId="0" xfId="0" applyNumberFormat="1" applyFont="1" applyFill="1" applyBorder="1" applyAlignment="1">
      <alignment horizontal="center"/>
    </xf>
    <xf numFmtId="0" fontId="23" fillId="0" borderId="0" xfId="0" applyFont="1" applyFill="1" applyAlignment="1">
      <alignment horizontal="center"/>
    </xf>
    <xf numFmtId="3" fontId="0" fillId="0" borderId="0" xfId="0" applyNumberFormat="1" applyFont="1" applyFill="1" applyBorder="1" applyAlignment="1">
      <alignment horizontal="center"/>
    </xf>
    <xf numFmtId="0" fontId="37" fillId="0" borderId="0" xfId="41" applyFont="1" applyFill="1" applyBorder="1" applyAlignment="1">
      <alignment horizontal="center"/>
    </xf>
    <xf numFmtId="3" fontId="0" fillId="0" borderId="38" xfId="0" applyNumberFormat="1" applyFont="1" applyFill="1" applyBorder="1"/>
    <xf numFmtId="0" fontId="23" fillId="0" borderId="0" xfId="0" applyFont="1" applyFill="1" applyAlignment="1">
      <alignment horizontal="center"/>
    </xf>
    <xf numFmtId="0" fontId="43" fillId="0" borderId="0" xfId="0" applyFont="1" applyFill="1" applyBorder="1" applyAlignment="1">
      <alignment horizontal="center"/>
    </xf>
    <xf numFmtId="0" fontId="26" fillId="0" borderId="0" xfId="0" applyFont="1" applyFill="1" applyBorder="1" applyAlignment="1">
      <alignment horizontal="center"/>
    </xf>
    <xf numFmtId="0" fontId="38" fillId="0" borderId="0" xfId="0" applyFont="1" applyFill="1" applyAlignment="1">
      <alignment horizontal="center"/>
    </xf>
    <xf numFmtId="0" fontId="19" fillId="0" borderId="0" xfId="0" applyFont="1" applyFill="1" applyAlignment="1">
      <alignment horizontal="center"/>
    </xf>
    <xf numFmtId="0" fontId="24" fillId="0" borderId="56" xfId="0" applyFont="1" applyFill="1" applyBorder="1" applyAlignment="1">
      <alignment horizontal="center"/>
    </xf>
    <xf numFmtId="0" fontId="24" fillId="0" borderId="62" xfId="0" applyFont="1" applyFill="1" applyBorder="1" applyAlignment="1">
      <alignment horizontal="center"/>
    </xf>
    <xf numFmtId="0" fontId="24" fillId="0" borderId="57" xfId="0" applyFont="1" applyFill="1" applyBorder="1" applyAlignment="1">
      <alignment horizontal="center"/>
    </xf>
    <xf numFmtId="0" fontId="24" fillId="0" borderId="35"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36" xfId="0" applyFont="1" applyFill="1" applyBorder="1" applyAlignment="1">
      <alignment horizontal="center" vertical="center"/>
    </xf>
    <xf numFmtId="0" fontId="23" fillId="19" borderId="0" xfId="0" applyFont="1" applyFill="1" applyBorder="1" applyAlignment="1">
      <alignment horizontal="center"/>
    </xf>
    <xf numFmtId="0" fontId="0" fillId="19" borderId="0" xfId="0" applyFont="1" applyFill="1" applyAlignment="1">
      <alignment horizontal="center"/>
    </xf>
    <xf numFmtId="0" fontId="38" fillId="19" borderId="0" xfId="0" applyFont="1" applyFill="1" applyBorder="1" applyAlignment="1">
      <alignment horizontal="center"/>
    </xf>
    <xf numFmtId="0" fontId="39" fillId="19" borderId="34" xfId="0" applyFont="1" applyFill="1" applyBorder="1" applyAlignment="1">
      <alignment horizontal="center"/>
    </xf>
    <xf numFmtId="0" fontId="19" fillId="0" borderId="0" xfId="0" applyFont="1" applyBorder="1" applyAlignment="1">
      <alignment horizontal="justify" vertical="center" wrapText="1"/>
    </xf>
    <xf numFmtId="0" fontId="26" fillId="0" borderId="0" xfId="0" applyFont="1" applyBorder="1" applyAlignment="1">
      <alignment horizontal="justify" vertical="center" wrapText="1"/>
    </xf>
    <xf numFmtId="0" fontId="45" fillId="0" borderId="0" xfId="0" applyFont="1" applyBorder="1" applyAlignment="1">
      <alignment horizontal="justify" vertical="center" wrapText="1"/>
    </xf>
    <xf numFmtId="0" fontId="69" fillId="21" borderId="35" xfId="0" applyFont="1" applyFill="1" applyBorder="1" applyAlignment="1">
      <alignment horizontal="center" vertical="center" wrapText="1"/>
    </xf>
    <xf numFmtId="0" fontId="69" fillId="21" borderId="36" xfId="0" applyFont="1" applyFill="1" applyBorder="1" applyAlignment="1">
      <alignment horizontal="center" vertical="center" wrapText="1"/>
    </xf>
    <xf numFmtId="0" fontId="54" fillId="0" borderId="0" xfId="0" applyFont="1" applyBorder="1" applyAlignment="1">
      <alignment horizontal="justify" vertical="center" wrapText="1"/>
    </xf>
    <xf numFmtId="0" fontId="58" fillId="0" borderId="0" xfId="0" applyFont="1" applyBorder="1" applyAlignment="1">
      <alignment horizontal="justify" vertical="center" wrapText="1"/>
    </xf>
    <xf numFmtId="0" fontId="69" fillId="21" borderId="35" xfId="0" applyFont="1" applyFill="1" applyBorder="1" applyAlignment="1">
      <alignment horizontal="center" vertical="center"/>
    </xf>
    <xf numFmtId="0" fontId="69" fillId="21" borderId="36" xfId="0" applyFont="1" applyFill="1" applyBorder="1" applyAlignment="1">
      <alignment horizontal="center" vertical="center"/>
    </xf>
    <xf numFmtId="0" fontId="71" fillId="21" borderId="35" xfId="0" applyFont="1" applyFill="1" applyBorder="1" applyAlignment="1">
      <alignment horizontal="center" vertical="center" wrapText="1"/>
    </xf>
    <xf numFmtId="0" fontId="71" fillId="21" borderId="36" xfId="0" applyFont="1" applyFill="1" applyBorder="1" applyAlignment="1">
      <alignment horizontal="center" vertical="center" wrapText="1"/>
    </xf>
    <xf numFmtId="0" fontId="74" fillId="0" borderId="0" xfId="0" applyFont="1" applyBorder="1" applyAlignment="1">
      <alignment horizontal="justify" vertical="center" wrapText="1"/>
    </xf>
    <xf numFmtId="0" fontId="56" fillId="0" borderId="0" xfId="0" applyFont="1" applyBorder="1" applyAlignment="1">
      <alignment horizontal="justify" vertical="center" wrapText="1"/>
    </xf>
    <xf numFmtId="0" fontId="39" fillId="0" borderId="0" xfId="0" applyFont="1" applyBorder="1" applyAlignment="1">
      <alignment horizontal="justify" vertical="center" wrapText="1"/>
    </xf>
    <xf numFmtId="0" fontId="75" fillId="21" borderId="35" xfId="0" applyFont="1" applyFill="1" applyBorder="1" applyAlignment="1">
      <alignment horizontal="center" vertical="center" wrapText="1"/>
    </xf>
    <xf numFmtId="0" fontId="75" fillId="21" borderId="36"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6" fillId="21" borderId="39" xfId="0" applyFont="1" applyFill="1" applyBorder="1" applyAlignment="1">
      <alignment horizontal="center" vertical="center" wrapText="1"/>
    </xf>
    <xf numFmtId="0" fontId="76" fillId="21" borderId="36" xfId="0" applyFont="1" applyFill="1" applyBorder="1" applyAlignment="1">
      <alignment horizontal="center" vertical="center" wrapText="1"/>
    </xf>
    <xf numFmtId="0" fontId="69" fillId="21" borderId="39" xfId="0" applyFont="1" applyFill="1" applyBorder="1" applyAlignment="1">
      <alignment horizontal="center" vertical="center" wrapText="1"/>
    </xf>
    <xf numFmtId="0" fontId="38" fillId="0" borderId="0" xfId="0" applyFont="1" applyBorder="1" applyAlignment="1">
      <alignment horizontal="justify" vertical="center" wrapText="1"/>
    </xf>
    <xf numFmtId="0" fontId="23" fillId="0" borderId="0" xfId="0" applyFont="1" applyBorder="1" applyAlignment="1">
      <alignment horizontal="justify" vertical="center" wrapText="1"/>
    </xf>
    <xf numFmtId="0" fontId="45" fillId="0" borderId="0" xfId="0" applyFont="1" applyBorder="1" applyAlignment="1">
      <alignment vertical="center" wrapText="1"/>
    </xf>
    <xf numFmtId="0" fontId="38" fillId="22" borderId="35" xfId="0" applyFont="1" applyFill="1" applyBorder="1" applyAlignment="1">
      <alignment horizontal="center" vertical="center" wrapText="1"/>
    </xf>
    <xf numFmtId="0" fontId="38" fillId="22" borderId="39" xfId="0" applyFont="1" applyFill="1" applyBorder="1" applyAlignment="1">
      <alignment horizontal="center" vertical="center" wrapText="1"/>
    </xf>
    <xf numFmtId="0" fontId="38" fillId="22" borderId="36" xfId="0" applyFont="1" applyFill="1" applyBorder="1" applyAlignment="1">
      <alignment horizontal="center" vertical="center" wrapText="1"/>
    </xf>
    <xf numFmtId="0" fontId="38" fillId="22" borderId="43" xfId="0" applyFont="1" applyFill="1" applyBorder="1" applyAlignment="1">
      <alignment horizontal="center" vertical="center" wrapText="1"/>
    </xf>
    <xf numFmtId="0" fontId="38" fillId="22" borderId="60" xfId="0" applyFont="1" applyFill="1" applyBorder="1" applyAlignment="1">
      <alignment horizontal="center" vertical="center" wrapText="1"/>
    </xf>
    <xf numFmtId="0" fontId="38" fillId="22" borderId="33" xfId="0" applyFont="1" applyFill="1" applyBorder="1" applyAlignment="1">
      <alignment horizontal="center" vertical="center" wrapText="1"/>
    </xf>
    <xf numFmtId="0" fontId="38" fillId="22" borderId="49" xfId="0" applyFont="1" applyFill="1" applyBorder="1" applyAlignment="1">
      <alignment horizontal="center" vertical="center" wrapText="1"/>
    </xf>
    <xf numFmtId="0" fontId="55" fillId="0" borderId="0" xfId="0" applyFont="1" applyBorder="1" applyAlignment="1">
      <alignment horizontal="justify" vertical="center" wrapText="1"/>
    </xf>
    <xf numFmtId="0" fontId="19" fillId="0" borderId="0" xfId="0" applyFont="1" applyBorder="1" applyAlignment="1">
      <alignment horizontal="left" vertical="center" wrapText="1"/>
    </xf>
    <xf numFmtId="0" fontId="45" fillId="0" borderId="0" xfId="0" applyFont="1" applyBorder="1" applyAlignment="1">
      <alignment vertical="center"/>
    </xf>
    <xf numFmtId="0" fontId="19" fillId="0" borderId="0" xfId="0" applyFont="1" applyBorder="1" applyAlignment="1">
      <alignment horizontal="center" vertical="center" wrapText="1"/>
    </xf>
    <xf numFmtId="0" fontId="45" fillId="0" borderId="0" xfId="0" applyFont="1" applyBorder="1" applyAlignment="1">
      <alignment horizontal="left" vertical="center" wrapText="1"/>
    </xf>
    <xf numFmtId="0" fontId="37"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8" fillId="0" borderId="6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3" fillId="0" borderId="56" xfId="0" applyFont="1" applyFill="1" applyBorder="1" applyAlignment="1">
      <alignment horizontal="center"/>
    </xf>
    <xf numFmtId="0" fontId="23" fillId="0" borderId="57" xfId="0" applyFont="1" applyFill="1" applyBorder="1" applyAlignment="1">
      <alignment horizontal="center"/>
    </xf>
    <xf numFmtId="0" fontId="23" fillId="0" borderId="63" xfId="0" applyFont="1" applyFill="1" applyBorder="1" applyAlignment="1">
      <alignment horizontal="center"/>
    </xf>
    <xf numFmtId="0" fontId="23" fillId="0" borderId="64" xfId="0" applyFont="1" applyFill="1" applyBorder="1" applyAlignment="1">
      <alignment horizontal="center"/>
    </xf>
    <xf numFmtId="0" fontId="23" fillId="0" borderId="62" xfId="0" applyFont="1" applyFill="1" applyBorder="1" applyAlignment="1">
      <alignment horizontal="center"/>
    </xf>
    <xf numFmtId="3" fontId="0" fillId="0" borderId="9" xfId="0" applyNumberFormat="1" applyFont="1" applyFill="1" applyBorder="1" applyAlignment="1">
      <alignment horizontal="center" vertical="center" wrapText="1"/>
    </xf>
    <xf numFmtId="3" fontId="0" fillId="0" borderId="10" xfId="0" applyNumberFormat="1" applyFont="1" applyFill="1" applyBorder="1" applyAlignment="1">
      <alignment horizontal="center" vertical="center" wrapText="1"/>
    </xf>
    <xf numFmtId="3" fontId="0" fillId="0" borderId="11" xfId="0" applyNumberFormat="1" applyFont="1" applyFill="1" applyBorder="1" applyAlignment="1">
      <alignment horizontal="center" vertical="center" wrapText="1"/>
    </xf>
    <xf numFmtId="3" fontId="23" fillId="0" borderId="13" xfId="0" applyNumberFormat="1" applyFont="1" applyFill="1" applyBorder="1" applyAlignment="1">
      <alignment horizontal="center"/>
    </xf>
    <xf numFmtId="3" fontId="23" fillId="0" borderId="14" xfId="0" applyNumberFormat="1" applyFont="1" applyFill="1" applyBorder="1" applyAlignment="1">
      <alignment horizontal="center"/>
    </xf>
    <xf numFmtId="3" fontId="23" fillId="0" borderId="65" xfId="0" applyNumberFormat="1" applyFont="1" applyFill="1" applyBorder="1" applyAlignment="1">
      <alignment horizontal="center"/>
    </xf>
    <xf numFmtId="3" fontId="23" fillId="0" borderId="56" xfId="0" applyNumberFormat="1" applyFont="1" applyFill="1" applyBorder="1" applyAlignment="1">
      <alignment horizontal="center"/>
    </xf>
    <xf numFmtId="3" fontId="23" fillId="0" borderId="57" xfId="0" applyNumberFormat="1" applyFont="1" applyFill="1" applyBorder="1" applyAlignment="1">
      <alignment horizontal="center"/>
    </xf>
    <xf numFmtId="3" fontId="23" fillId="0" borderId="62" xfId="0" applyNumberFormat="1" applyFont="1" applyFill="1" applyBorder="1" applyAlignment="1">
      <alignment horizontal="center"/>
    </xf>
    <xf numFmtId="3" fontId="37" fillId="0" borderId="0" xfId="0" applyNumberFormat="1" applyFont="1" applyFill="1" applyBorder="1" applyAlignment="1">
      <alignment horizontal="center"/>
    </xf>
    <xf numFmtId="3" fontId="44" fillId="0" borderId="0" xfId="0" applyNumberFormat="1" applyFont="1" applyFill="1" applyBorder="1" applyAlignment="1">
      <alignment horizontal="center"/>
    </xf>
    <xf numFmtId="0" fontId="23" fillId="0" borderId="0" xfId="0" applyFont="1" applyFill="1" applyAlignment="1">
      <alignment horizontal="center"/>
    </xf>
    <xf numFmtId="3" fontId="24" fillId="0" borderId="33" xfId="0" applyNumberFormat="1" applyFont="1" applyFill="1" applyBorder="1" applyAlignment="1">
      <alignment horizontal="center" vertical="center"/>
    </xf>
    <xf numFmtId="3" fontId="24" fillId="0" borderId="49" xfId="0" applyNumberFormat="1" applyFont="1" applyFill="1" applyBorder="1" applyAlignment="1">
      <alignment horizontal="center" vertical="center"/>
    </xf>
    <xf numFmtId="3" fontId="26" fillId="0" borderId="0" xfId="0" applyNumberFormat="1" applyFont="1" applyFill="1" applyAlignment="1">
      <alignment horizontal="center"/>
    </xf>
    <xf numFmtId="3" fontId="23" fillId="0" borderId="43" xfId="0" applyNumberFormat="1" applyFont="1" applyFill="1" applyBorder="1" applyAlignment="1">
      <alignment horizontal="center" vertical="center"/>
    </xf>
    <xf numFmtId="3" fontId="23" fillId="0" borderId="60" xfId="0" applyNumberFormat="1" applyFont="1" applyFill="1" applyBorder="1" applyAlignment="1">
      <alignment horizontal="center" vertical="center"/>
    </xf>
    <xf numFmtId="3" fontId="23" fillId="0" borderId="31" xfId="0" applyNumberFormat="1" applyFont="1" applyFill="1" applyBorder="1" applyAlignment="1">
      <alignment horizontal="center" vertical="center"/>
    </xf>
    <xf numFmtId="3" fontId="23" fillId="0" borderId="38" xfId="0" applyNumberFormat="1" applyFont="1" applyFill="1" applyBorder="1" applyAlignment="1">
      <alignment horizontal="center" vertical="center"/>
    </xf>
    <xf numFmtId="0" fontId="33" fillId="0" borderId="0" xfId="0" applyFont="1" applyFill="1" applyBorder="1" applyAlignment="1"/>
    <xf numFmtId="3" fontId="24" fillId="0" borderId="0" xfId="0" applyNumberFormat="1" applyFont="1" applyFill="1" applyBorder="1" applyAlignment="1">
      <alignment horizontal="center"/>
    </xf>
    <xf numFmtId="0" fontId="37" fillId="0" borderId="0" xfId="41" applyFont="1" applyFill="1" applyBorder="1" applyAlignment="1">
      <alignment horizontal="center"/>
    </xf>
    <xf numFmtId="0" fontId="26" fillId="0" borderId="0" xfId="41" applyFont="1" applyFill="1" applyBorder="1" applyAlignment="1">
      <alignment horizontal="center"/>
    </xf>
    <xf numFmtId="0" fontId="23" fillId="6" borderId="13" xfId="0" applyFont="1" applyFill="1" applyBorder="1" applyAlignment="1">
      <alignment horizontal="center"/>
    </xf>
    <xf numFmtId="0" fontId="23" fillId="6" borderId="22" xfId="0" applyFont="1" applyFill="1" applyBorder="1" applyAlignment="1">
      <alignment horizontal="center"/>
    </xf>
    <xf numFmtId="0" fontId="26" fillId="0" borderId="0" xfId="0" applyFont="1" applyFill="1" applyBorder="1" applyAlignment="1">
      <alignment horizontal="center" vertical="center" wrapText="1"/>
    </xf>
    <xf numFmtId="0" fontId="22" fillId="0" borderId="18" xfId="0" applyFont="1" applyFill="1" applyBorder="1" applyAlignment="1">
      <alignment horizontal="center"/>
    </xf>
    <xf numFmtId="0" fontId="0" fillId="0" borderId="6" xfId="0" applyFont="1" applyFill="1" applyBorder="1" applyAlignment="1">
      <alignment horizontal="left" vertical="center" wrapText="1"/>
    </xf>
    <xf numFmtId="10" fontId="23" fillId="0" borderId="10" xfId="43" applyNumberFormat="1" applyFont="1" applyFill="1" applyBorder="1" applyAlignment="1" applyProtection="1"/>
    <xf numFmtId="3" fontId="23" fillId="0" borderId="0" xfId="37" applyNumberFormat="1" applyFont="1" applyFill="1" applyBorder="1" applyAlignment="1" applyProtection="1">
      <alignment horizontal="right"/>
    </xf>
    <xf numFmtId="167" fontId="23" fillId="0" borderId="0" xfId="0" applyNumberFormat="1" applyFont="1" applyFill="1" applyBorder="1"/>
    <xf numFmtId="10" fontId="23" fillId="0" borderId="10" xfId="0" applyNumberFormat="1" applyFont="1" applyFill="1" applyBorder="1"/>
    <xf numFmtId="10" fontId="23" fillId="0" borderId="39" xfId="0" applyNumberFormat="1" applyFont="1" applyFill="1" applyBorder="1"/>
    <xf numFmtId="167" fontId="23" fillId="0" borderId="16" xfId="37" applyNumberFormat="1" applyFont="1" applyFill="1" applyBorder="1" applyAlignment="1" applyProtection="1"/>
    <xf numFmtId="167" fontId="81" fillId="0" borderId="16" xfId="37" applyNumberFormat="1" applyFont="1" applyFill="1" applyBorder="1" applyAlignment="1" applyProtection="1"/>
    <xf numFmtId="0" fontId="23" fillId="0" borderId="0" xfId="0" applyFont="1"/>
    <xf numFmtId="10" fontId="23" fillId="0" borderId="36" xfId="0" applyNumberFormat="1" applyFont="1" applyFill="1" applyBorder="1"/>
    <xf numFmtId="168" fontId="23" fillId="0" borderId="0" xfId="0" applyNumberFormat="1" applyFont="1" applyFill="1"/>
    <xf numFmtId="166" fontId="60" fillId="0" borderId="0" xfId="32" applyNumberFormat="1" applyFont="1" applyFill="1"/>
    <xf numFmtId="10" fontId="23" fillId="0" borderId="0" xfId="0" applyNumberFormat="1" applyFont="1" applyFill="1" applyBorder="1"/>
  </cellXfs>
  <cellStyles count="6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xr:uid="{00000000-0005-0000-0000-000012000000}"/>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53" xr:uid="{9DAAF215-1C3C-4E06-9F3C-F8F88B2DB8D4}"/>
    <cellStyle name="Incorrecto" xfId="31" builtinId="27" customBuiltin="1"/>
    <cellStyle name="Millares" xfId="32" builtinId="3"/>
    <cellStyle name="Millares [0]" xfId="33" builtinId="6"/>
    <cellStyle name="Millares [0] 2" xfId="34" xr:uid="{00000000-0005-0000-0000-000021000000}"/>
    <cellStyle name="Millares [0] 2 2" xfId="58" xr:uid="{E3CAD7F9-81A6-4327-ADB3-CEA089B38E96}"/>
    <cellStyle name="Millares [0] 4" xfId="35" xr:uid="{00000000-0005-0000-0000-000022000000}"/>
    <cellStyle name="Millares 2" xfId="36" xr:uid="{00000000-0005-0000-0000-000023000000}"/>
    <cellStyle name="Millares 2 2" xfId="37" xr:uid="{00000000-0005-0000-0000-000024000000}"/>
    <cellStyle name="Millares 2 3" xfId="59" xr:uid="{83F45F5D-6C02-484B-962A-D44CB9691600}"/>
    <cellStyle name="Millares 3" xfId="38" xr:uid="{00000000-0005-0000-0000-000025000000}"/>
    <cellStyle name="Millares 4" xfId="39" xr:uid="{00000000-0005-0000-0000-000026000000}"/>
    <cellStyle name="Neutral" xfId="40" builtinId="28" customBuiltin="1"/>
    <cellStyle name="Normal" xfId="0" builtinId="0"/>
    <cellStyle name="Normal 2" xfId="41" xr:uid="{00000000-0005-0000-0000-000029000000}"/>
    <cellStyle name="Normal 2 2" xfId="52" xr:uid="{0240EDC3-422B-4FD9-8DF7-DBDFA61602AE}"/>
    <cellStyle name="Normal 2 3" xfId="55" xr:uid="{67E2A3CE-3828-4B07-AC70-27A0B10BEDCE}"/>
    <cellStyle name="Normal 3" xfId="51" xr:uid="{6CB25A00-66B6-4966-8CA8-9C6FA800B136}"/>
    <cellStyle name="Normal 4" xfId="54" xr:uid="{13DE4248-394D-47A5-A49A-3E470C65144F}"/>
    <cellStyle name="Normal_Copia de PROPUESTA - DISTRIBUCION DE ACCIONES - POR ACCIONISTAS" xfId="57" xr:uid="{C190E27C-16DD-4E49-B938-C45B3A385A6A}"/>
    <cellStyle name="Notas" xfId="42" builtinId="10" customBuiltin="1"/>
    <cellStyle name="Porcentaje 2" xfId="56" xr:uid="{4E04BBE9-29CF-4582-93AC-660FB64B5BF9}"/>
    <cellStyle name="Porcentaje 2 2" xfId="43" xr:uid="{00000000-0005-0000-0000-00002B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9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99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219075</xdr:colOff>
          <xdr:row>0</xdr:row>
          <xdr:rowOff>104775</xdr:rowOff>
        </xdr:from>
        <xdr:to>
          <xdr:col>1</xdr:col>
          <xdr:colOff>866775</xdr:colOff>
          <xdr:row>2</xdr:row>
          <xdr:rowOff>76200</xdr:rowOff>
        </xdr:to>
        <xdr:sp macro="" textlink="">
          <xdr:nvSpPr>
            <xdr:cNvPr id="77825" name="Object 2" hidden="1">
              <a:extLst>
                <a:ext uri="{63B3BB69-23CF-44E3-9099-C40C66FF867C}">
                  <a14:compatExt spid="_x0000_s77825"/>
                </a:ext>
                <a:ext uri="{FF2B5EF4-FFF2-40B4-BE49-F238E27FC236}">
                  <a16:creationId xmlns:a16="http://schemas.microsoft.com/office/drawing/2014/main" id="{00000000-0008-0000-0000-000001300100}"/>
                </a:ext>
              </a:extLst>
            </xdr:cNvPr>
            <xdr:cNvSpPr/>
          </xdr:nvSpPr>
          <xdr:spPr bwMode="auto">
            <a:xfrm>
              <a:off x="0" y="0"/>
              <a:ext cx="0" cy="0"/>
            </a:xfrm>
            <a:prstGeom prst="rect">
              <a:avLst/>
            </a:prstGeom>
            <a:solidFill>
              <a:srgbClr val="FFFFFF"/>
            </a:solidFill>
            <a:ln>
              <a:noFill/>
            </a:ln>
            <a:extLst>
              <a:ext uri="{91240B29-F687-4F45-9708-019B960494DF}">
                <a14:hiddenLine w="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219075</xdr:colOff>
          <xdr:row>0</xdr:row>
          <xdr:rowOff>104775</xdr:rowOff>
        </xdr:from>
        <xdr:to>
          <xdr:col>1</xdr:col>
          <xdr:colOff>866775</xdr:colOff>
          <xdr:row>2</xdr:row>
          <xdr:rowOff>76200</xdr:rowOff>
        </xdr:to>
        <xdr:sp macro="" textlink="">
          <xdr:nvSpPr>
            <xdr:cNvPr id="77827" name="Object 2" hidden="1">
              <a:extLst>
                <a:ext uri="{63B3BB69-23CF-44E3-9099-C40C66FF867C}">
                  <a14:compatExt spid="_x0000_s77827"/>
                </a:ext>
                <a:ext uri="{FF2B5EF4-FFF2-40B4-BE49-F238E27FC236}">
                  <a16:creationId xmlns:a16="http://schemas.microsoft.com/office/drawing/2014/main" id="{00000000-0008-0000-0000-000003300100}"/>
                </a:ext>
              </a:extLst>
            </xdr:cNvPr>
            <xdr:cNvSpPr/>
          </xdr:nvSpPr>
          <xdr:spPr bwMode="auto">
            <a:xfrm>
              <a:off x="0" y="0"/>
              <a:ext cx="0" cy="0"/>
            </a:xfrm>
            <a:prstGeom prst="rect">
              <a:avLst/>
            </a:prstGeom>
            <a:solidFill>
              <a:srgbClr val="FFFFFF"/>
            </a:solidFill>
            <a:ln>
              <a:noFill/>
            </a:ln>
            <a:extLst>
              <a:ext uri="{91240B29-F687-4F45-9708-019B960494DF}">
                <a14:hiddenLine w="0">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676275</xdr:colOff>
      <xdr:row>13</xdr:row>
      <xdr:rowOff>123825</xdr:rowOff>
    </xdr:from>
    <xdr:to>
      <xdr:col>7</xdr:col>
      <xdr:colOff>542925</xdr:colOff>
      <xdr:row>14</xdr:row>
      <xdr:rowOff>152400</xdr:rowOff>
    </xdr:to>
    <xdr:sp macro="" textlink="">
      <xdr:nvSpPr>
        <xdr:cNvPr id="6145" name="AutoForma 2">
          <a:extLst>
            <a:ext uri="{FF2B5EF4-FFF2-40B4-BE49-F238E27FC236}">
              <a16:creationId xmlns:a16="http://schemas.microsoft.com/office/drawing/2014/main" id="{00000000-0008-0000-0900-000001180000}"/>
            </a:ext>
          </a:extLst>
        </xdr:cNvPr>
        <xdr:cNvSpPr>
          <a:spLocks noChangeArrowheads="1" noChangeShapeType="1" noTextEdit="1"/>
        </xdr:cNvSpPr>
      </xdr:nvSpPr>
      <xdr:spPr bwMode="auto">
        <a:xfrm>
          <a:off x="3895725" y="3724275"/>
          <a:ext cx="2800350" cy="200025"/>
        </a:xfrm>
        <a:prstGeom prst="rect">
          <a:avLst/>
        </a:prstGeom>
      </xdr:spPr>
      <xdr:txBody>
        <a:bodyPr wrap="none" fromWordArt="1">
          <a:prstTxWarp prst="textSlantUp">
            <a:avLst>
              <a:gd name="adj" fmla="val 55556"/>
            </a:avLst>
          </a:prstTxWarp>
        </a:bodyPr>
        <a:lstStyle/>
        <a:p>
          <a:pPr algn="dist" rtl="0">
            <a:buNone/>
          </a:pPr>
          <a:r>
            <a:rPr lang="es-MX"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mc:AlternateContent xmlns:mc="http://schemas.openxmlformats.org/markup-compatibility/2006">
    <mc:Choice xmlns:a14="http://schemas.microsoft.com/office/drawing/2010/main" Requires="a14">
      <xdr:twoCellAnchor>
        <xdr:from>
          <xdr:col>0</xdr:col>
          <xdr:colOff>304800</xdr:colOff>
          <xdr:row>1</xdr:row>
          <xdr:rowOff>95250</xdr:rowOff>
        </xdr:from>
        <xdr:to>
          <xdr:col>0</xdr:col>
          <xdr:colOff>1762125</xdr:colOff>
          <xdr:row>7</xdr:row>
          <xdr:rowOff>38100</xdr:rowOff>
        </xdr:to>
        <xdr:sp macro="" textlink="">
          <xdr:nvSpPr>
            <xdr:cNvPr id="6147" name="Picture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495300</xdr:colOff>
          <xdr:row>0</xdr:row>
          <xdr:rowOff>0</xdr:rowOff>
        </xdr:from>
        <xdr:to>
          <xdr:col>1</xdr:col>
          <xdr:colOff>1762125</xdr:colOff>
          <xdr:row>4</xdr:row>
          <xdr:rowOff>85725</xdr:rowOff>
        </xdr:to>
        <xdr:sp macro="" textlink="">
          <xdr:nvSpPr>
            <xdr:cNvPr id="7169" name="Picture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247650</xdr:colOff>
          <xdr:row>1</xdr:row>
          <xdr:rowOff>161925</xdr:rowOff>
        </xdr:from>
        <xdr:to>
          <xdr:col>1</xdr:col>
          <xdr:colOff>1381125</xdr:colOff>
          <xdr:row>6</xdr:row>
          <xdr:rowOff>9525</xdr:rowOff>
        </xdr:to>
        <xdr:sp macro="" textlink="">
          <xdr:nvSpPr>
            <xdr:cNvPr id="8193" name="Picture 6"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247650</xdr:colOff>
          <xdr:row>1</xdr:row>
          <xdr:rowOff>161925</xdr:rowOff>
        </xdr:from>
        <xdr:to>
          <xdr:col>1</xdr:col>
          <xdr:colOff>1381125</xdr:colOff>
          <xdr:row>6</xdr:row>
          <xdr:rowOff>9525</xdr:rowOff>
        </xdr:to>
        <xdr:sp macro="" textlink="">
          <xdr:nvSpPr>
            <xdr:cNvPr id="8279" name="Picture 6" hidden="1">
              <a:extLst>
                <a:ext uri="{63B3BB69-23CF-44E3-9099-C40C66FF867C}">
                  <a14:compatExt spid="_x0000_s8279"/>
                </a:ext>
                <a:ext uri="{FF2B5EF4-FFF2-40B4-BE49-F238E27FC236}">
                  <a16:creationId xmlns:a16="http://schemas.microsoft.com/office/drawing/2014/main" id="{00000000-0008-0000-0B00-0000572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161925</xdr:colOff>
          <xdr:row>2</xdr:row>
          <xdr:rowOff>19050</xdr:rowOff>
        </xdr:from>
        <xdr:to>
          <xdr:col>0</xdr:col>
          <xdr:colOff>1457325</xdr:colOff>
          <xdr:row>7</xdr:row>
          <xdr:rowOff>152400</xdr:rowOff>
        </xdr:to>
        <xdr:sp macro="" textlink="">
          <xdr:nvSpPr>
            <xdr:cNvPr id="9226" name="Picture 10" hidden="1">
              <a:extLst>
                <a:ext uri="{63B3BB69-23CF-44E3-9099-C40C66FF867C}">
                  <a14:compatExt spid="_x0000_s9226"/>
                </a:ext>
                <a:ext uri="{FF2B5EF4-FFF2-40B4-BE49-F238E27FC236}">
                  <a16:creationId xmlns:a16="http://schemas.microsoft.com/office/drawing/2014/main" id="{00000000-0008-0000-0C00-00000A24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485775</xdr:colOff>
          <xdr:row>0</xdr:row>
          <xdr:rowOff>0</xdr:rowOff>
        </xdr:from>
        <xdr:to>
          <xdr:col>0</xdr:col>
          <xdr:colOff>1695450</xdr:colOff>
          <xdr:row>4</xdr:row>
          <xdr:rowOff>66675</xdr:rowOff>
        </xdr:to>
        <xdr:sp macro="" textlink="">
          <xdr:nvSpPr>
            <xdr:cNvPr id="32769" name="Picture 5" hidden="1">
              <a:extLst>
                <a:ext uri="{63B3BB69-23CF-44E3-9099-C40C66FF867C}">
                  <a14:compatExt spid="_x0000_s32769"/>
                </a:ext>
                <a:ext uri="{FF2B5EF4-FFF2-40B4-BE49-F238E27FC236}">
                  <a16:creationId xmlns:a16="http://schemas.microsoft.com/office/drawing/2014/main" id="{00000000-0008-0000-0D00-0000018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485775</xdr:colOff>
          <xdr:row>0</xdr:row>
          <xdr:rowOff>0</xdr:rowOff>
        </xdr:from>
        <xdr:to>
          <xdr:col>0</xdr:col>
          <xdr:colOff>1695450</xdr:colOff>
          <xdr:row>4</xdr:row>
          <xdr:rowOff>66675</xdr:rowOff>
        </xdr:to>
        <xdr:sp macro="" textlink="">
          <xdr:nvSpPr>
            <xdr:cNvPr id="32890" name="Picture 5" hidden="1">
              <a:extLst>
                <a:ext uri="{63B3BB69-23CF-44E3-9099-C40C66FF867C}">
                  <a14:compatExt spid="_x0000_s32890"/>
                </a:ext>
                <a:ext uri="{FF2B5EF4-FFF2-40B4-BE49-F238E27FC236}">
                  <a16:creationId xmlns:a16="http://schemas.microsoft.com/office/drawing/2014/main" id="{00000000-0008-0000-0D00-00007A8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85725</xdr:rowOff>
        </xdr:from>
        <xdr:to>
          <xdr:col>0</xdr:col>
          <xdr:colOff>971550</xdr:colOff>
          <xdr:row>4</xdr:row>
          <xdr:rowOff>95250</xdr:rowOff>
        </xdr:to>
        <xdr:sp macro="" textlink="">
          <xdr:nvSpPr>
            <xdr:cNvPr id="38927" name="Picture 5" hidden="1">
              <a:extLst>
                <a:ext uri="{63B3BB69-23CF-44E3-9099-C40C66FF867C}">
                  <a14:compatExt spid="_x0000_s38927"/>
                </a:ext>
                <a:ext uri="{FF2B5EF4-FFF2-40B4-BE49-F238E27FC236}">
                  <a16:creationId xmlns:a16="http://schemas.microsoft.com/office/drawing/2014/main" id="{00000000-0008-0000-0E00-00000F9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323850</xdr:colOff>
          <xdr:row>0</xdr:row>
          <xdr:rowOff>66675</xdr:rowOff>
        </xdr:from>
        <xdr:to>
          <xdr:col>0</xdr:col>
          <xdr:colOff>1638300</xdr:colOff>
          <xdr:row>5</xdr:row>
          <xdr:rowOff>76200</xdr:rowOff>
        </xdr:to>
        <xdr:sp macro="" textlink="">
          <xdr:nvSpPr>
            <xdr:cNvPr id="51201" name="Picture 7" hidden="1">
              <a:extLst>
                <a:ext uri="{63B3BB69-23CF-44E3-9099-C40C66FF867C}">
                  <a14:compatExt spid="_x0000_s51201"/>
                </a:ext>
                <a:ext uri="{FF2B5EF4-FFF2-40B4-BE49-F238E27FC236}">
                  <a16:creationId xmlns:a16="http://schemas.microsoft.com/office/drawing/2014/main" id="{00000000-0008-0000-0F00-000001C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323850</xdr:colOff>
          <xdr:row>0</xdr:row>
          <xdr:rowOff>66675</xdr:rowOff>
        </xdr:from>
        <xdr:to>
          <xdr:col>0</xdr:col>
          <xdr:colOff>1638300</xdr:colOff>
          <xdr:row>5</xdr:row>
          <xdr:rowOff>76200</xdr:rowOff>
        </xdr:to>
        <xdr:sp macro="" textlink="">
          <xdr:nvSpPr>
            <xdr:cNvPr id="51240" name="Picture 7" hidden="1">
              <a:extLst>
                <a:ext uri="{63B3BB69-23CF-44E3-9099-C40C66FF867C}">
                  <a14:compatExt spid="_x0000_s51240"/>
                </a:ext>
                <a:ext uri="{FF2B5EF4-FFF2-40B4-BE49-F238E27FC236}">
                  <a16:creationId xmlns:a16="http://schemas.microsoft.com/office/drawing/2014/main" id="{00000000-0008-0000-0F00-000028C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342900</xdr:colOff>
          <xdr:row>7</xdr:row>
          <xdr:rowOff>95250</xdr:rowOff>
        </xdr:from>
        <xdr:to>
          <xdr:col>0</xdr:col>
          <xdr:colOff>1219200</xdr:colOff>
          <xdr:row>11</xdr:row>
          <xdr:rowOff>28575</xdr:rowOff>
        </xdr:to>
        <xdr:sp macro="" textlink="">
          <xdr:nvSpPr>
            <xdr:cNvPr id="44117" name="Picture 5" hidden="1">
              <a:extLst>
                <a:ext uri="{63B3BB69-23CF-44E3-9099-C40C66FF867C}">
                  <a14:compatExt spid="_x0000_s44117"/>
                </a:ext>
                <a:ext uri="{FF2B5EF4-FFF2-40B4-BE49-F238E27FC236}">
                  <a16:creationId xmlns:a16="http://schemas.microsoft.com/office/drawing/2014/main" id="{00000000-0008-0000-1000-000055AC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342900</xdr:colOff>
          <xdr:row>7</xdr:row>
          <xdr:rowOff>95250</xdr:rowOff>
        </xdr:from>
        <xdr:to>
          <xdr:col>0</xdr:col>
          <xdr:colOff>1219200</xdr:colOff>
          <xdr:row>11</xdr:row>
          <xdr:rowOff>28575</xdr:rowOff>
        </xdr:to>
        <xdr:sp macro="" textlink="">
          <xdr:nvSpPr>
            <xdr:cNvPr id="44310" name="Picture 5" hidden="1">
              <a:extLst>
                <a:ext uri="{63B3BB69-23CF-44E3-9099-C40C66FF867C}">
                  <a14:compatExt spid="_x0000_s44310"/>
                </a:ext>
                <a:ext uri="{FF2B5EF4-FFF2-40B4-BE49-F238E27FC236}">
                  <a16:creationId xmlns:a16="http://schemas.microsoft.com/office/drawing/2014/main" id="{00000000-0008-0000-1000-000016AD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xdr:row>
          <xdr:rowOff>38100</xdr:rowOff>
        </xdr:from>
        <xdr:to>
          <xdr:col>0</xdr:col>
          <xdr:colOff>1390650</xdr:colOff>
          <xdr:row>6</xdr:row>
          <xdr:rowOff>85725</xdr:rowOff>
        </xdr:to>
        <xdr:sp macro="" textlink="">
          <xdr:nvSpPr>
            <xdr:cNvPr id="36865" name="Picture 3" hidden="1">
              <a:extLst>
                <a:ext uri="{63B3BB69-23CF-44E3-9099-C40C66FF867C}">
                  <a14:compatExt spid="_x0000_s36865"/>
                </a:ext>
                <a:ext uri="{FF2B5EF4-FFF2-40B4-BE49-F238E27FC236}">
                  <a16:creationId xmlns:a16="http://schemas.microsoft.com/office/drawing/2014/main" id="{00000000-0008-0000-1100-0000019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85725</xdr:rowOff>
        </xdr:from>
        <xdr:to>
          <xdr:col>0</xdr:col>
          <xdr:colOff>1390650</xdr:colOff>
          <xdr:row>6</xdr:row>
          <xdr:rowOff>66675</xdr:rowOff>
        </xdr:to>
        <xdr:sp macro="" textlink="">
          <xdr:nvSpPr>
            <xdr:cNvPr id="35841" name="Picture 3" hidden="1">
              <a:extLst>
                <a:ext uri="{63B3BB69-23CF-44E3-9099-C40C66FF867C}">
                  <a14:compatExt spid="_x0000_s35841"/>
                </a:ext>
                <a:ext uri="{FF2B5EF4-FFF2-40B4-BE49-F238E27FC236}">
                  <a16:creationId xmlns:a16="http://schemas.microsoft.com/office/drawing/2014/main" id="{00000000-0008-0000-1200-0000018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114300</xdr:rowOff>
        </xdr:from>
        <xdr:to>
          <xdr:col>0</xdr:col>
          <xdr:colOff>1466850</xdr:colOff>
          <xdr:row>4</xdr:row>
          <xdr:rowOff>114300</xdr:rowOff>
        </xdr:to>
        <xdr:sp macro="" textlink="">
          <xdr:nvSpPr>
            <xdr:cNvPr id="78849" name="Object 1" hidden="1">
              <a:extLst>
                <a:ext uri="{63B3BB69-23CF-44E3-9099-C40C66FF867C}">
                  <a14:compatExt spid="_x0000_s78849"/>
                </a:ext>
                <a:ext uri="{FF2B5EF4-FFF2-40B4-BE49-F238E27FC236}">
                  <a16:creationId xmlns:a16="http://schemas.microsoft.com/office/drawing/2014/main" id="{00000000-0008-0000-0100-000001340100}"/>
                </a:ext>
              </a:extLst>
            </xdr:cNvPr>
            <xdr:cNvSpPr/>
          </xdr:nvSpPr>
          <xdr:spPr bwMode="auto">
            <a:xfrm>
              <a:off x="0" y="0"/>
              <a:ext cx="0" cy="0"/>
            </a:xfrm>
            <a:prstGeom prst="rect">
              <a:avLst/>
            </a:prstGeom>
            <a:solidFill>
              <a:srgbClr val="FFFFFF"/>
            </a:solidFill>
            <a:ln>
              <a:noFill/>
            </a:ln>
            <a:extLst>
              <a:ext uri="{91240B29-F687-4F45-9708-019B960494DF}">
                <a14:hiddenLine w="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114300</xdr:rowOff>
        </xdr:from>
        <xdr:to>
          <xdr:col>0</xdr:col>
          <xdr:colOff>1466850</xdr:colOff>
          <xdr:row>4</xdr:row>
          <xdr:rowOff>114300</xdr:rowOff>
        </xdr:to>
        <xdr:sp macro="" textlink="">
          <xdr:nvSpPr>
            <xdr:cNvPr id="78850" name="Object 2" hidden="1">
              <a:extLst>
                <a:ext uri="{63B3BB69-23CF-44E3-9099-C40C66FF867C}">
                  <a14:compatExt spid="_x0000_s78850"/>
                </a:ext>
                <a:ext uri="{FF2B5EF4-FFF2-40B4-BE49-F238E27FC236}">
                  <a16:creationId xmlns:a16="http://schemas.microsoft.com/office/drawing/2014/main" id="{00000000-0008-0000-0100-000002340100}"/>
                </a:ext>
              </a:extLst>
            </xdr:cNvPr>
            <xdr:cNvSpPr/>
          </xdr:nvSpPr>
          <xdr:spPr bwMode="auto">
            <a:xfrm>
              <a:off x="0" y="0"/>
              <a:ext cx="0" cy="0"/>
            </a:xfrm>
            <a:prstGeom prst="rect">
              <a:avLst/>
            </a:prstGeom>
            <a:solidFill>
              <a:srgbClr val="FFFFFF"/>
            </a:solidFill>
            <a:ln>
              <a:noFill/>
            </a:ln>
            <a:extLst>
              <a:ext uri="{91240B29-F687-4F45-9708-019B960494DF}">
                <a14:hiddenLine w="0">
                  <a:solidFill>
                    <a:srgbClr val="00000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1371600</xdr:colOff>
          <xdr:row>6</xdr:row>
          <xdr:rowOff>123825</xdr:rowOff>
        </xdr:to>
        <xdr:sp macro="" textlink="">
          <xdr:nvSpPr>
            <xdr:cNvPr id="37889" name="Picture 3" hidden="1">
              <a:extLst>
                <a:ext uri="{63B3BB69-23CF-44E3-9099-C40C66FF867C}">
                  <a14:compatExt spid="_x0000_s37889"/>
                </a:ext>
                <a:ext uri="{FF2B5EF4-FFF2-40B4-BE49-F238E27FC236}">
                  <a16:creationId xmlns:a16="http://schemas.microsoft.com/office/drawing/2014/main" id="{00000000-0008-0000-1300-0000019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1371600</xdr:colOff>
          <xdr:row>6</xdr:row>
          <xdr:rowOff>123825</xdr:rowOff>
        </xdr:to>
        <xdr:sp macro="" textlink="">
          <xdr:nvSpPr>
            <xdr:cNvPr id="37892" name="Picture 3" hidden="1">
              <a:extLst>
                <a:ext uri="{63B3BB69-23CF-44E3-9099-C40C66FF867C}">
                  <a14:compatExt spid="_x0000_s37892"/>
                </a:ext>
                <a:ext uri="{FF2B5EF4-FFF2-40B4-BE49-F238E27FC236}">
                  <a16:creationId xmlns:a16="http://schemas.microsoft.com/office/drawing/2014/main" id="{00000000-0008-0000-1300-0000049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704850</xdr:colOff>
      <xdr:row>17</xdr:row>
      <xdr:rowOff>76200</xdr:rowOff>
    </xdr:from>
    <xdr:to>
      <xdr:col>1</xdr:col>
      <xdr:colOff>962025</xdr:colOff>
      <xdr:row>23</xdr:row>
      <xdr:rowOff>66675</xdr:rowOff>
    </xdr:to>
    <xdr:sp macro="" textlink="">
      <xdr:nvSpPr>
        <xdr:cNvPr id="2" name="WordArt 5">
          <a:extLst>
            <a:ext uri="{FF2B5EF4-FFF2-40B4-BE49-F238E27FC236}">
              <a16:creationId xmlns:a16="http://schemas.microsoft.com/office/drawing/2014/main" id="{00000000-0008-0000-1400-000002000000}"/>
            </a:ext>
          </a:extLst>
        </xdr:cNvPr>
        <xdr:cNvSpPr>
          <a:spLocks noChangeArrowheads="1" noChangeShapeType="1" noTextEdit="1"/>
        </xdr:cNvSpPr>
      </xdr:nvSpPr>
      <xdr:spPr bwMode="auto">
        <a:xfrm>
          <a:off x="704850" y="2905125"/>
          <a:ext cx="3448050" cy="47625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dist" rtl="0">
            <a:buNone/>
          </a:pPr>
          <a:r>
            <a:rPr lang="es-ES"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1352550</xdr:colOff>
          <xdr:row>6</xdr:row>
          <xdr:rowOff>133350</xdr:rowOff>
        </xdr:to>
        <xdr:sp macro="" textlink="">
          <xdr:nvSpPr>
            <xdr:cNvPr id="41985" name="Picture 3"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0</xdr:col>
      <xdr:colOff>1247775</xdr:colOff>
      <xdr:row>13</xdr:row>
      <xdr:rowOff>104775</xdr:rowOff>
    </xdr:from>
    <xdr:to>
      <xdr:col>2</xdr:col>
      <xdr:colOff>885825</xdr:colOff>
      <xdr:row>16</xdr:row>
      <xdr:rowOff>76200</xdr:rowOff>
    </xdr:to>
    <xdr:sp macro="" textlink="">
      <xdr:nvSpPr>
        <xdr:cNvPr id="2" name="WordArt 5">
          <a:extLst>
            <a:ext uri="{FF2B5EF4-FFF2-40B4-BE49-F238E27FC236}">
              <a16:creationId xmlns:a16="http://schemas.microsoft.com/office/drawing/2014/main" id="{00000000-0008-0000-1500-000002000000}"/>
            </a:ext>
          </a:extLst>
        </xdr:cNvPr>
        <xdr:cNvSpPr>
          <a:spLocks noChangeArrowheads="1" noChangeShapeType="1" noTextEdit="1"/>
        </xdr:cNvSpPr>
      </xdr:nvSpPr>
      <xdr:spPr bwMode="auto">
        <a:xfrm>
          <a:off x="1247775" y="3562350"/>
          <a:ext cx="2914650" cy="4572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dist" rtl="0">
            <a:buNone/>
          </a:pPr>
          <a:r>
            <a:rPr lang="es-ES"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xdr:twoCellAnchor>
    <xdr:from>
      <xdr:col>0</xdr:col>
      <xdr:colOff>1247775</xdr:colOff>
      <xdr:row>24</xdr:row>
      <xdr:rowOff>38100</xdr:rowOff>
    </xdr:from>
    <xdr:to>
      <xdr:col>2</xdr:col>
      <xdr:colOff>771525</xdr:colOff>
      <xdr:row>26</xdr:row>
      <xdr:rowOff>114300</xdr:rowOff>
    </xdr:to>
    <xdr:sp macro="" textlink="">
      <xdr:nvSpPr>
        <xdr:cNvPr id="3" name="WordArt 6">
          <a:extLst>
            <a:ext uri="{FF2B5EF4-FFF2-40B4-BE49-F238E27FC236}">
              <a16:creationId xmlns:a16="http://schemas.microsoft.com/office/drawing/2014/main" id="{00000000-0008-0000-1500-000003000000}"/>
            </a:ext>
          </a:extLst>
        </xdr:cNvPr>
        <xdr:cNvSpPr>
          <a:spLocks noChangeArrowheads="1" noChangeShapeType="1" noTextEdit="1"/>
        </xdr:cNvSpPr>
      </xdr:nvSpPr>
      <xdr:spPr bwMode="auto">
        <a:xfrm>
          <a:off x="1247775" y="5438775"/>
          <a:ext cx="2800350" cy="40005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dist" rtl="0">
            <a:buNone/>
          </a:pPr>
          <a:r>
            <a:rPr lang="es-ES"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1285875</xdr:colOff>
          <xdr:row>6</xdr:row>
          <xdr:rowOff>133350</xdr:rowOff>
        </xdr:to>
        <xdr:sp macro="" textlink="">
          <xdr:nvSpPr>
            <xdr:cNvPr id="40961" name="Picture 3" hidden="1">
              <a:extLst>
                <a:ext uri="{63B3BB69-23CF-44E3-9099-C40C66FF867C}">
                  <a14:compatExt spid="_x0000_s40961"/>
                </a:ext>
                <a:ext uri="{FF2B5EF4-FFF2-40B4-BE49-F238E27FC236}">
                  <a16:creationId xmlns:a16="http://schemas.microsoft.com/office/drawing/2014/main" id="{00000000-0008-0000-1500-000001A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1</xdr:row>
          <xdr:rowOff>19050</xdr:rowOff>
        </xdr:from>
        <xdr:to>
          <xdr:col>1</xdr:col>
          <xdr:colOff>1114425</xdr:colOff>
          <xdr:row>9</xdr:row>
          <xdr:rowOff>66675</xdr:rowOff>
        </xdr:to>
        <xdr:sp macro="" textlink="">
          <xdr:nvSpPr>
            <xdr:cNvPr id="70657" name="Picture 2" hidden="1">
              <a:extLst>
                <a:ext uri="{63B3BB69-23CF-44E3-9099-C40C66FF867C}">
                  <a14:compatExt spid="_x0000_s70657"/>
                </a:ext>
                <a:ext uri="{FF2B5EF4-FFF2-40B4-BE49-F238E27FC236}">
                  <a16:creationId xmlns:a16="http://schemas.microsoft.com/office/drawing/2014/main" id="{00000000-0008-0000-1600-0000011401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1552575</xdr:colOff>
          <xdr:row>0</xdr:row>
          <xdr:rowOff>133350</xdr:rowOff>
        </xdr:from>
        <xdr:to>
          <xdr:col>10</xdr:col>
          <xdr:colOff>447675</xdr:colOff>
          <xdr:row>15</xdr:row>
          <xdr:rowOff>85725</xdr:rowOff>
        </xdr:to>
        <xdr:sp macro="" textlink="">
          <xdr:nvSpPr>
            <xdr:cNvPr id="70658" name="Picture 1" hidden="1">
              <a:extLst>
                <a:ext uri="{63B3BB69-23CF-44E3-9099-C40C66FF867C}">
                  <a14:compatExt spid="_x0000_s70658"/>
                </a:ext>
                <a:ext uri="{FF2B5EF4-FFF2-40B4-BE49-F238E27FC236}">
                  <a16:creationId xmlns:a16="http://schemas.microsoft.com/office/drawing/2014/main" id="{00000000-0008-0000-1600-0000021401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28575</xdr:colOff>
      <xdr:row>1</xdr:row>
      <xdr:rowOff>47625</xdr:rowOff>
    </xdr:from>
    <xdr:to>
      <xdr:col>5</xdr:col>
      <xdr:colOff>209550</xdr:colOff>
      <xdr:row>2</xdr:row>
      <xdr:rowOff>114300</xdr:rowOff>
    </xdr:to>
    <xdr:pic>
      <xdr:nvPicPr>
        <xdr:cNvPr id="5" name="Imagen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190500"/>
          <a:ext cx="1714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xdr:row>
      <xdr:rowOff>47625</xdr:rowOff>
    </xdr:from>
    <xdr:to>
      <xdr:col>5</xdr:col>
      <xdr:colOff>209550</xdr:colOff>
      <xdr:row>2</xdr:row>
      <xdr:rowOff>114300</xdr:rowOff>
    </xdr:to>
    <xdr:pic>
      <xdr:nvPicPr>
        <xdr:cNvPr id="10" name="Imagen 2">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190500"/>
          <a:ext cx="1714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38100</xdr:rowOff>
        </xdr:from>
        <xdr:to>
          <xdr:col>0</xdr:col>
          <xdr:colOff>1371600</xdr:colOff>
          <xdr:row>6</xdr:row>
          <xdr:rowOff>114300</xdr:rowOff>
        </xdr:to>
        <xdr:sp macro="" textlink="">
          <xdr:nvSpPr>
            <xdr:cNvPr id="46081" name="Picture 2" hidden="1">
              <a:extLst>
                <a:ext uri="{63B3BB69-23CF-44E3-9099-C40C66FF867C}">
                  <a14:compatExt spid="_x0000_s46081"/>
                </a:ext>
                <a:ext uri="{FF2B5EF4-FFF2-40B4-BE49-F238E27FC236}">
                  <a16:creationId xmlns:a16="http://schemas.microsoft.com/office/drawing/2014/main" id="{00000000-0008-0000-0200-000001B4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0</xdr:row>
          <xdr:rowOff>38100</xdr:rowOff>
        </xdr:from>
        <xdr:to>
          <xdr:col>0</xdr:col>
          <xdr:colOff>1371600</xdr:colOff>
          <xdr:row>6</xdr:row>
          <xdr:rowOff>114300</xdr:rowOff>
        </xdr:to>
        <xdr:sp macro="" textlink="">
          <xdr:nvSpPr>
            <xdr:cNvPr id="46083" name="Picture 2" hidden="1">
              <a:extLst>
                <a:ext uri="{63B3BB69-23CF-44E3-9099-C40C66FF867C}">
                  <a14:compatExt spid="_x0000_s46083"/>
                </a:ext>
                <a:ext uri="{FF2B5EF4-FFF2-40B4-BE49-F238E27FC236}">
                  <a16:creationId xmlns:a16="http://schemas.microsoft.com/office/drawing/2014/main" id="{00000000-0008-0000-0200-000003B4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400050</xdr:colOff>
          <xdr:row>1</xdr:row>
          <xdr:rowOff>38100</xdr:rowOff>
        </xdr:from>
        <xdr:to>
          <xdr:col>1</xdr:col>
          <xdr:colOff>1409700</xdr:colOff>
          <xdr:row>6</xdr:row>
          <xdr:rowOff>47625</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2</xdr:row>
          <xdr:rowOff>76200</xdr:rowOff>
        </xdr:from>
        <xdr:to>
          <xdr:col>0</xdr:col>
          <xdr:colOff>1428750</xdr:colOff>
          <xdr:row>9</xdr:row>
          <xdr:rowOff>47625</xdr:rowOff>
        </xdr:to>
        <xdr:sp macro="" textlink="">
          <xdr:nvSpPr>
            <xdr:cNvPr id="2049" name="Picture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2</xdr:row>
          <xdr:rowOff>76200</xdr:rowOff>
        </xdr:from>
        <xdr:to>
          <xdr:col>0</xdr:col>
          <xdr:colOff>1428750</xdr:colOff>
          <xdr:row>9</xdr:row>
          <xdr:rowOff>47625</xdr:rowOff>
        </xdr:to>
        <xdr:sp macro="" textlink="">
          <xdr:nvSpPr>
            <xdr:cNvPr id="2191" name="Picture 1" hidden="1">
              <a:extLst>
                <a:ext uri="{63B3BB69-23CF-44E3-9099-C40C66FF867C}">
                  <a14:compatExt spid="_x0000_s2191"/>
                </a:ext>
                <a:ext uri="{FF2B5EF4-FFF2-40B4-BE49-F238E27FC236}">
                  <a16:creationId xmlns:a16="http://schemas.microsoft.com/office/drawing/2014/main" id="{00000000-0008-0000-0400-00008F0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0</xdr:row>
          <xdr:rowOff>57150</xdr:rowOff>
        </xdr:from>
        <xdr:to>
          <xdr:col>1</xdr:col>
          <xdr:colOff>1323975</xdr:colOff>
          <xdr:row>4</xdr:row>
          <xdr:rowOff>19050</xdr:rowOff>
        </xdr:to>
        <xdr:sp macro="" textlink="">
          <xdr:nvSpPr>
            <xdr:cNvPr id="49154" name="Picture 1" hidden="1">
              <a:extLst>
                <a:ext uri="{63B3BB69-23CF-44E3-9099-C40C66FF867C}">
                  <a14:compatExt spid="_x0000_s49154"/>
                </a:ext>
                <a:ext uri="{FF2B5EF4-FFF2-40B4-BE49-F238E27FC236}">
                  <a16:creationId xmlns:a16="http://schemas.microsoft.com/office/drawing/2014/main" id="{00000000-0008-0000-0500-000002C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0</xdr:row>
          <xdr:rowOff>57150</xdr:rowOff>
        </xdr:from>
        <xdr:to>
          <xdr:col>1</xdr:col>
          <xdr:colOff>1323975</xdr:colOff>
          <xdr:row>4</xdr:row>
          <xdr:rowOff>19050</xdr:rowOff>
        </xdr:to>
        <xdr:sp macro="" textlink="">
          <xdr:nvSpPr>
            <xdr:cNvPr id="49204" name="Picture 1" hidden="1">
              <a:extLst>
                <a:ext uri="{63B3BB69-23CF-44E3-9099-C40C66FF867C}">
                  <a14:compatExt spid="_x0000_s49204"/>
                </a:ext>
                <a:ext uri="{FF2B5EF4-FFF2-40B4-BE49-F238E27FC236}">
                  <a16:creationId xmlns:a16="http://schemas.microsoft.com/office/drawing/2014/main" id="{00000000-0008-0000-0500-000034C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19050</xdr:rowOff>
        </xdr:from>
        <xdr:to>
          <xdr:col>0</xdr:col>
          <xdr:colOff>2190750</xdr:colOff>
          <xdr:row>2</xdr:row>
          <xdr:rowOff>361950</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0600-000001D00000}"/>
                </a:ext>
              </a:extLst>
            </xdr:cNvPr>
            <xdr:cNvSpPr/>
          </xdr:nvSpPr>
          <xdr:spPr bwMode="auto">
            <a:xfrm>
              <a:off x="0" y="0"/>
              <a:ext cx="0" cy="0"/>
            </a:xfrm>
            <a:prstGeom prst="rect">
              <a:avLst/>
            </a:prstGeom>
            <a:solidFill>
              <a:srgbClr val="FFFFFF"/>
            </a:solidFill>
            <a:ln w="635">
              <a:solidFill>
                <a:srgbClr val="80808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0700-000001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058" name="Object 2" hidden="1">
              <a:extLst>
                <a:ext uri="{63B3BB69-23CF-44E3-9099-C40C66FF867C}">
                  <a14:compatExt spid="_x0000_s45058"/>
                </a:ext>
                <a:ext uri="{FF2B5EF4-FFF2-40B4-BE49-F238E27FC236}">
                  <a16:creationId xmlns:a16="http://schemas.microsoft.com/office/drawing/2014/main" id="{00000000-0008-0000-0700-000002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165" name="Object 109" hidden="1">
              <a:extLst>
                <a:ext uri="{63B3BB69-23CF-44E3-9099-C40C66FF867C}">
                  <a14:compatExt spid="_x0000_s45165"/>
                </a:ext>
                <a:ext uri="{FF2B5EF4-FFF2-40B4-BE49-F238E27FC236}">
                  <a16:creationId xmlns:a16="http://schemas.microsoft.com/office/drawing/2014/main" id="{00000000-0008-0000-0700-00006D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166" name="Object 110" hidden="1">
              <a:extLst>
                <a:ext uri="{63B3BB69-23CF-44E3-9099-C40C66FF867C}">
                  <a14:compatExt spid="_x0000_s45166"/>
                </a:ext>
                <a:ext uri="{FF2B5EF4-FFF2-40B4-BE49-F238E27FC236}">
                  <a16:creationId xmlns:a16="http://schemas.microsoft.com/office/drawing/2014/main" id="{00000000-0008-0000-0700-00006E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590550</xdr:colOff>
          <xdr:row>1</xdr:row>
          <xdr:rowOff>19050</xdr:rowOff>
        </xdr:from>
        <xdr:to>
          <xdr:col>0</xdr:col>
          <xdr:colOff>1905000</xdr:colOff>
          <xdr:row>7</xdr:row>
          <xdr:rowOff>161925</xdr:rowOff>
        </xdr:to>
        <xdr:sp macro="" textlink="">
          <xdr:nvSpPr>
            <xdr:cNvPr id="25601" name="Picture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590550</xdr:colOff>
          <xdr:row>1</xdr:row>
          <xdr:rowOff>19050</xdr:rowOff>
        </xdr:from>
        <xdr:to>
          <xdr:col>0</xdr:col>
          <xdr:colOff>1905000</xdr:colOff>
          <xdr:row>7</xdr:row>
          <xdr:rowOff>161925</xdr:rowOff>
        </xdr:to>
        <xdr:sp macro="" textlink="">
          <xdr:nvSpPr>
            <xdr:cNvPr id="25753" name="Picture 1" hidden="1">
              <a:extLst>
                <a:ext uri="{63B3BB69-23CF-44E3-9099-C40C66FF867C}">
                  <a14:compatExt spid="_x0000_s25753"/>
                </a:ext>
                <a:ext uri="{FF2B5EF4-FFF2-40B4-BE49-F238E27FC236}">
                  <a16:creationId xmlns:a16="http://schemas.microsoft.com/office/drawing/2014/main" id="{00000000-0008-0000-0800-00009964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suario\Datos%20de%20programa\Microsoft\Excel\1er.Timestre2011ValuacionHacienda-Golondr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mquiroz\Configuraci&#243;n%20local\Archivos%20temporales%20de%20Internet\Content.Outlook\KDT3LJ7Y\ana\VALUACION%20DE%20GANADO\VALUACION%20GANADO%20ERSA\VALUACION%202011\12-CVAB%20ERSA%20-DICIEMBRE%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Usuario\Datos%20de%20programa\Microsoft\Excel\CVAB%20ERSA%20201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mquiroz\Configuraci&#243;n%20local\Archivos%20temporales%20de%20Internet\Content.Outlook\KDT3LJ7Y\ana\VALUACION%20DE%20GANADO\VALUACION%20GANADO%20PAGSA\PAGSA%202011\032011-CVAB%20PAGSA%20-%20MARZO%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cion 31.12.10"/>
      <sheetName val="Mov.1erTrim-GOLONDRINA"/>
      <sheetName val="Producción de kilos 3T"/>
      <sheetName val="1er T-acum"/>
      <sheetName val="Marcaciòn-Golondrina 1er T 2011"/>
      <sheetName val="Recibidos-Golondrina 1er T 2011"/>
      <sheetName val="Recuent-Golondrina 1er T 2011"/>
      <sheetName val="Recuento-Golondrina 1er T 2011"/>
      <sheetName val="Ventas-Golondrina 1er T 2011"/>
      <sheetName val="Remitidos-Golondrina 1er T 2011"/>
      <sheetName val="Mortandad-Golondrina 1er T 2011"/>
      <sheetName val="Abigeato-Golondrina 1er T 2011"/>
      <sheetName val="Consumo-Golondrina 1er T 2011"/>
      <sheetName val="Ventas reales ERSA 2011"/>
      <sheetName val="1er trim2011Golondrina"/>
      <sheetName val="Hoja1"/>
    </sheetNames>
    <sheetDataSet>
      <sheetData sheetId="0">
        <row r="12">
          <cell r="C12">
            <v>0</v>
          </cell>
          <cell r="G12">
            <v>0</v>
          </cell>
          <cell r="K12">
            <v>0</v>
          </cell>
        </row>
        <row r="15">
          <cell r="C15">
            <v>3</v>
          </cell>
          <cell r="D15">
            <v>6</v>
          </cell>
          <cell r="E15">
            <v>1197</v>
          </cell>
          <cell r="G15">
            <v>8</v>
          </cell>
          <cell r="H15">
            <v>6</v>
          </cell>
          <cell r="I15">
            <v>3288</v>
          </cell>
          <cell r="K15">
            <v>6</v>
          </cell>
          <cell r="L15">
            <v>6</v>
          </cell>
          <cell r="M15">
            <v>2388</v>
          </cell>
        </row>
        <row r="16">
          <cell r="C16">
            <v>4</v>
          </cell>
          <cell r="D16">
            <v>6</v>
          </cell>
          <cell r="E16">
            <v>1624</v>
          </cell>
          <cell r="G16">
            <v>11</v>
          </cell>
          <cell r="H16">
            <v>6</v>
          </cell>
          <cell r="I16">
            <v>4642</v>
          </cell>
          <cell r="K16">
            <v>454</v>
          </cell>
          <cell r="L16">
            <v>6</v>
          </cell>
          <cell r="M16">
            <v>180692</v>
          </cell>
        </row>
        <row r="17">
          <cell r="C17">
            <v>17</v>
          </cell>
          <cell r="D17">
            <v>5</v>
          </cell>
          <cell r="E17">
            <v>6579</v>
          </cell>
          <cell r="G17">
            <v>30</v>
          </cell>
          <cell r="H17">
            <v>5</v>
          </cell>
          <cell r="I17">
            <v>12030</v>
          </cell>
          <cell r="K17">
            <v>64</v>
          </cell>
          <cell r="L17">
            <v>5</v>
          </cell>
          <cell r="M17">
            <v>13184</v>
          </cell>
        </row>
        <row r="18">
          <cell r="C18">
            <v>0</v>
          </cell>
          <cell r="D18">
            <v>2</v>
          </cell>
          <cell r="G18">
            <v>0</v>
          </cell>
          <cell r="H18">
            <v>2</v>
          </cell>
          <cell r="K18">
            <v>0</v>
          </cell>
          <cell r="L18">
            <v>2</v>
          </cell>
        </row>
        <row r="19">
          <cell r="C19">
            <v>0</v>
          </cell>
          <cell r="E19">
            <v>0</v>
          </cell>
          <cell r="G19">
            <v>0</v>
          </cell>
          <cell r="K19">
            <v>0</v>
          </cell>
        </row>
        <row r="20">
          <cell r="L20">
            <v>6</v>
          </cell>
        </row>
        <row r="21">
          <cell r="C21">
            <v>34</v>
          </cell>
          <cell r="D21">
            <v>7</v>
          </cell>
          <cell r="E21">
            <v>18700</v>
          </cell>
          <cell r="G21">
            <v>0</v>
          </cell>
          <cell r="H21">
            <v>6</v>
          </cell>
          <cell r="K21">
            <v>0</v>
          </cell>
          <cell r="L21">
            <v>6</v>
          </cell>
        </row>
        <row r="22">
          <cell r="C22">
            <v>40</v>
          </cell>
          <cell r="D22">
            <v>7</v>
          </cell>
          <cell r="E22">
            <v>22000</v>
          </cell>
          <cell r="G22">
            <v>0</v>
          </cell>
          <cell r="H22">
            <v>6</v>
          </cell>
          <cell r="K22">
            <v>0</v>
          </cell>
          <cell r="L22">
            <v>6</v>
          </cell>
        </row>
        <row r="23">
          <cell r="C23">
            <v>55</v>
          </cell>
          <cell r="D23">
            <v>7</v>
          </cell>
          <cell r="E23">
            <v>30250</v>
          </cell>
          <cell r="G23">
            <v>0</v>
          </cell>
          <cell r="H23">
            <v>6</v>
          </cell>
          <cell r="K23">
            <v>0</v>
          </cell>
          <cell r="L23">
            <v>6</v>
          </cell>
        </row>
        <row r="24">
          <cell r="C24">
            <v>103</v>
          </cell>
          <cell r="D24">
            <v>7</v>
          </cell>
          <cell r="E24">
            <v>56650</v>
          </cell>
          <cell r="G24">
            <v>11</v>
          </cell>
          <cell r="H24">
            <v>6</v>
          </cell>
          <cell r="I24">
            <v>4950</v>
          </cell>
          <cell r="K24">
            <v>0</v>
          </cell>
          <cell r="L24">
            <v>6</v>
          </cell>
        </row>
        <row r="25">
          <cell r="C25">
            <v>10</v>
          </cell>
          <cell r="D25">
            <v>7</v>
          </cell>
          <cell r="E25">
            <v>5500</v>
          </cell>
          <cell r="G25">
            <v>0</v>
          </cell>
          <cell r="H25">
            <v>6</v>
          </cell>
          <cell r="K25">
            <v>250</v>
          </cell>
          <cell r="L25">
            <v>6</v>
          </cell>
          <cell r="M25">
            <v>99500</v>
          </cell>
        </row>
        <row r="26">
          <cell r="C26">
            <v>7</v>
          </cell>
          <cell r="D26">
            <v>7</v>
          </cell>
          <cell r="E26">
            <v>3850</v>
          </cell>
          <cell r="G26">
            <v>3</v>
          </cell>
          <cell r="H26">
            <v>5</v>
          </cell>
          <cell r="I26">
            <v>956</v>
          </cell>
          <cell r="K26">
            <v>1779</v>
          </cell>
          <cell r="L26">
            <v>5</v>
          </cell>
          <cell r="M26">
            <v>489225</v>
          </cell>
        </row>
        <row r="27">
          <cell r="C27">
            <v>0</v>
          </cell>
          <cell r="D27">
            <v>2</v>
          </cell>
          <cell r="G27">
            <v>0</v>
          </cell>
          <cell r="H27">
            <v>2</v>
          </cell>
          <cell r="K27">
            <v>150</v>
          </cell>
          <cell r="L27">
            <v>2</v>
          </cell>
          <cell r="M27" t="str">
            <v xml:space="preserve"> </v>
          </cell>
        </row>
        <row r="28">
          <cell r="C28">
            <v>0</v>
          </cell>
          <cell r="G28">
            <v>0</v>
          </cell>
          <cell r="K28">
            <v>0</v>
          </cell>
        </row>
        <row r="29">
          <cell r="C29">
            <v>0</v>
          </cell>
          <cell r="G29">
            <v>0</v>
          </cell>
          <cell r="K29">
            <v>0</v>
          </cell>
        </row>
        <row r="30">
          <cell r="C30">
            <v>72</v>
          </cell>
          <cell r="D30">
            <v>4</v>
          </cell>
          <cell r="E30">
            <v>27360</v>
          </cell>
          <cell r="G30">
            <v>0</v>
          </cell>
          <cell r="H30">
            <v>4</v>
          </cell>
          <cell r="I30">
            <v>0</v>
          </cell>
          <cell r="K30">
            <v>0</v>
          </cell>
          <cell r="L30">
            <v>4</v>
          </cell>
          <cell r="M30">
            <v>0</v>
          </cell>
        </row>
        <row r="31">
          <cell r="C31">
            <v>44</v>
          </cell>
          <cell r="D31">
            <v>4</v>
          </cell>
          <cell r="E31">
            <v>16720</v>
          </cell>
          <cell r="G31">
            <v>0</v>
          </cell>
          <cell r="H31">
            <v>4</v>
          </cell>
          <cell r="I31">
            <v>0</v>
          </cell>
          <cell r="K31">
            <v>0</v>
          </cell>
          <cell r="L31">
            <v>4</v>
          </cell>
          <cell r="M31">
            <v>0</v>
          </cell>
        </row>
        <row r="32">
          <cell r="C32">
            <v>268</v>
          </cell>
          <cell r="D32">
            <v>4</v>
          </cell>
          <cell r="E32">
            <v>101840</v>
          </cell>
          <cell r="G32">
            <v>0</v>
          </cell>
          <cell r="H32">
            <v>4</v>
          </cell>
          <cell r="I32">
            <v>0</v>
          </cell>
          <cell r="K32">
            <v>0</v>
          </cell>
          <cell r="L32">
            <v>4</v>
          </cell>
          <cell r="M32">
            <v>0</v>
          </cell>
        </row>
        <row r="33">
          <cell r="C33">
            <v>361</v>
          </cell>
          <cell r="D33">
            <v>4</v>
          </cell>
          <cell r="E33">
            <v>137180</v>
          </cell>
          <cell r="G33">
            <v>5</v>
          </cell>
          <cell r="H33">
            <v>4</v>
          </cell>
          <cell r="I33">
            <v>1900</v>
          </cell>
          <cell r="K33">
            <v>0</v>
          </cell>
          <cell r="L33">
            <v>4</v>
          </cell>
          <cell r="M33">
            <v>0</v>
          </cell>
        </row>
        <row r="34">
          <cell r="C34">
            <v>423</v>
          </cell>
          <cell r="D34">
            <v>4</v>
          </cell>
          <cell r="E34">
            <v>160740</v>
          </cell>
          <cell r="G34">
            <v>7</v>
          </cell>
          <cell r="H34">
            <v>4</v>
          </cell>
          <cell r="I34">
            <v>2660</v>
          </cell>
          <cell r="K34">
            <v>0</v>
          </cell>
          <cell r="L34">
            <v>4</v>
          </cell>
          <cell r="M34">
            <v>0</v>
          </cell>
        </row>
        <row r="35">
          <cell r="C35">
            <v>403</v>
          </cell>
          <cell r="D35">
            <v>4</v>
          </cell>
          <cell r="E35">
            <v>153140</v>
          </cell>
          <cell r="G35">
            <v>1</v>
          </cell>
          <cell r="H35">
            <v>4</v>
          </cell>
          <cell r="I35">
            <v>380</v>
          </cell>
          <cell r="K35">
            <v>0</v>
          </cell>
          <cell r="L35">
            <v>4</v>
          </cell>
          <cell r="M35">
            <v>0</v>
          </cell>
        </row>
        <row r="36">
          <cell r="C36">
            <v>442</v>
          </cell>
          <cell r="D36">
            <v>4</v>
          </cell>
          <cell r="E36">
            <v>167960</v>
          </cell>
          <cell r="G36">
            <v>2</v>
          </cell>
          <cell r="H36">
            <v>4</v>
          </cell>
          <cell r="I36">
            <v>760</v>
          </cell>
          <cell r="K36">
            <v>0</v>
          </cell>
          <cell r="L36">
            <v>4</v>
          </cell>
          <cell r="M36">
            <v>0</v>
          </cell>
        </row>
        <row r="37">
          <cell r="C37">
            <v>639</v>
          </cell>
          <cell r="D37">
            <v>4</v>
          </cell>
          <cell r="E37">
            <v>242820</v>
          </cell>
          <cell r="G37">
            <v>6</v>
          </cell>
          <cell r="H37">
            <v>4</v>
          </cell>
          <cell r="I37">
            <v>2280</v>
          </cell>
          <cell r="K37">
            <v>0</v>
          </cell>
          <cell r="L37">
            <v>4</v>
          </cell>
          <cell r="M37">
            <v>0</v>
          </cell>
        </row>
        <row r="38">
          <cell r="C38">
            <v>787</v>
          </cell>
          <cell r="D38">
            <v>4</v>
          </cell>
          <cell r="E38">
            <v>299060</v>
          </cell>
          <cell r="G38">
            <v>43</v>
          </cell>
          <cell r="H38">
            <v>4</v>
          </cell>
          <cell r="I38">
            <v>16340</v>
          </cell>
          <cell r="K38">
            <v>0</v>
          </cell>
          <cell r="L38">
            <v>4</v>
          </cell>
          <cell r="M38">
            <v>0</v>
          </cell>
        </row>
        <row r="39">
          <cell r="C39">
            <v>884</v>
          </cell>
          <cell r="D39">
            <v>4</v>
          </cell>
          <cell r="E39">
            <v>335920</v>
          </cell>
          <cell r="G39">
            <v>15</v>
          </cell>
          <cell r="H39">
            <v>4</v>
          </cell>
          <cell r="I39">
            <v>5700</v>
          </cell>
          <cell r="K39">
            <v>0</v>
          </cell>
          <cell r="L39">
            <v>4</v>
          </cell>
          <cell r="M39">
            <v>0</v>
          </cell>
        </row>
        <row r="40">
          <cell r="C40">
            <v>1102</v>
          </cell>
          <cell r="D40">
            <v>4</v>
          </cell>
          <cell r="E40">
            <v>418760</v>
          </cell>
          <cell r="G40">
            <v>134</v>
          </cell>
          <cell r="H40">
            <v>4</v>
          </cell>
          <cell r="I40">
            <v>50920</v>
          </cell>
          <cell r="K40">
            <v>1</v>
          </cell>
          <cell r="L40">
            <v>4</v>
          </cell>
          <cell r="M40">
            <v>380</v>
          </cell>
        </row>
        <row r="41">
          <cell r="C41">
            <v>857</v>
          </cell>
          <cell r="D41">
            <v>4</v>
          </cell>
          <cell r="E41">
            <v>325660</v>
          </cell>
          <cell r="G41">
            <v>7</v>
          </cell>
          <cell r="H41">
            <v>4</v>
          </cell>
          <cell r="I41">
            <v>2660</v>
          </cell>
          <cell r="K41">
            <v>2</v>
          </cell>
          <cell r="L41">
            <v>4</v>
          </cell>
          <cell r="M41">
            <v>760</v>
          </cell>
        </row>
        <row r="42">
          <cell r="C42">
            <v>1149</v>
          </cell>
          <cell r="D42">
            <v>3</v>
          </cell>
          <cell r="E42">
            <v>266568</v>
          </cell>
          <cell r="G42">
            <v>38</v>
          </cell>
          <cell r="H42">
            <v>3</v>
          </cell>
          <cell r="I42">
            <v>7563.5078400000002</v>
          </cell>
          <cell r="K42">
            <v>0</v>
          </cell>
          <cell r="L42">
            <v>3</v>
          </cell>
        </row>
        <row r="43">
          <cell r="C43">
            <v>159</v>
          </cell>
          <cell r="D43">
            <v>1</v>
          </cell>
          <cell r="E43">
            <v>0</v>
          </cell>
          <cell r="G43">
            <v>0</v>
          </cell>
          <cell r="H43">
            <v>1</v>
          </cell>
          <cell r="K43">
            <v>1</v>
          </cell>
          <cell r="L43">
            <v>1</v>
          </cell>
          <cell r="M43" t="str">
            <v xml:space="preserve"> </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cion 31.03.2011"/>
      <sheetName val="CVAB T1 2011"/>
      <sheetName val="CVAB T2 2011"/>
      <sheetName val="CVAB T3 2011 "/>
      <sheetName val="CVAB T4 2011 "/>
      <sheetName val="Prod.klos -T4 2011 "/>
      <sheetName val="Params"/>
      <sheetName val="PU por trim 2011"/>
    </sheetNames>
    <sheetDataSet>
      <sheetData sheetId="0">
        <row r="12">
          <cell r="G12">
            <v>0</v>
          </cell>
        </row>
        <row r="15">
          <cell r="G15">
            <v>8</v>
          </cell>
        </row>
        <row r="16">
          <cell r="G16">
            <v>4</v>
          </cell>
        </row>
        <row r="17">
          <cell r="G17">
            <v>30</v>
          </cell>
        </row>
        <row r="18">
          <cell r="G18">
            <v>0</v>
          </cell>
        </row>
        <row r="19">
          <cell r="G19">
            <v>0</v>
          </cell>
        </row>
        <row r="21">
          <cell r="G21">
            <v>0</v>
          </cell>
        </row>
        <row r="22">
          <cell r="G22">
            <v>0</v>
          </cell>
        </row>
        <row r="23">
          <cell r="G23">
            <v>0</v>
          </cell>
        </row>
        <row r="24">
          <cell r="G24">
            <v>3</v>
          </cell>
        </row>
        <row r="25">
          <cell r="G25">
            <v>0</v>
          </cell>
        </row>
        <row r="26">
          <cell r="G26">
            <v>3</v>
          </cell>
        </row>
        <row r="27">
          <cell r="G27">
            <v>23</v>
          </cell>
        </row>
        <row r="28">
          <cell r="G28">
            <v>0</v>
          </cell>
        </row>
        <row r="29">
          <cell r="G29">
            <v>0</v>
          </cell>
        </row>
        <row r="30">
          <cell r="G30">
            <v>0</v>
          </cell>
        </row>
        <row r="31">
          <cell r="G31">
            <v>0</v>
          </cell>
        </row>
        <row r="32">
          <cell r="G32">
            <v>0</v>
          </cell>
        </row>
        <row r="33">
          <cell r="G33">
            <v>2</v>
          </cell>
        </row>
        <row r="34">
          <cell r="G34">
            <v>7</v>
          </cell>
        </row>
        <row r="35">
          <cell r="G35">
            <v>1</v>
          </cell>
        </row>
        <row r="36">
          <cell r="G36">
            <v>2</v>
          </cell>
        </row>
        <row r="37">
          <cell r="G37">
            <v>6</v>
          </cell>
        </row>
        <row r="38">
          <cell r="G38">
            <v>37</v>
          </cell>
        </row>
        <row r="39">
          <cell r="G39">
            <v>14</v>
          </cell>
        </row>
        <row r="40">
          <cell r="G40">
            <v>134</v>
          </cell>
        </row>
        <row r="41">
          <cell r="G41">
            <v>7</v>
          </cell>
        </row>
        <row r="42">
          <cell r="G42">
            <v>38</v>
          </cell>
        </row>
        <row r="43">
          <cell r="G43">
            <v>33</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O HDA.ERSA-2010"/>
      <sheetName val="Valuacion 31.12.10"/>
      <sheetName val="CVAB T1"/>
      <sheetName val="Planillas de produccion"/>
      <sheetName val="Params"/>
    </sheetNames>
    <sheetDataSet>
      <sheetData sheetId="0"/>
      <sheetData sheetId="1"/>
      <sheetData sheetId="2">
        <row r="7">
          <cell r="D7">
            <v>1</v>
          </cell>
          <cell r="E7">
            <v>2285</v>
          </cell>
          <cell r="F7">
            <v>342750</v>
          </cell>
        </row>
        <row r="8">
          <cell r="D8">
            <v>3</v>
          </cell>
          <cell r="E8">
            <v>1146</v>
          </cell>
          <cell r="F8">
            <v>297960</v>
          </cell>
        </row>
        <row r="9">
          <cell r="D9">
            <v>4</v>
          </cell>
          <cell r="E9">
            <v>854</v>
          </cell>
          <cell r="F9">
            <v>324520</v>
          </cell>
        </row>
        <row r="10">
          <cell r="D10">
            <v>4</v>
          </cell>
          <cell r="E10">
            <v>1097</v>
          </cell>
          <cell r="F10">
            <v>416860</v>
          </cell>
        </row>
        <row r="11">
          <cell r="D11">
            <v>4</v>
          </cell>
          <cell r="E11">
            <v>4303</v>
          </cell>
          <cell r="F11">
            <v>1635140</v>
          </cell>
        </row>
        <row r="12">
          <cell r="D12">
            <v>2</v>
          </cell>
          <cell r="F12">
            <v>0</v>
          </cell>
        </row>
        <row r="13">
          <cell r="D13">
            <v>5</v>
          </cell>
          <cell r="E13">
            <v>17</v>
          </cell>
          <cell r="F13">
            <v>5100</v>
          </cell>
        </row>
        <row r="14">
          <cell r="D14">
            <v>6</v>
          </cell>
          <cell r="E14">
            <v>2</v>
          </cell>
          <cell r="F14">
            <v>760</v>
          </cell>
        </row>
        <row r="15">
          <cell r="D15">
            <v>6</v>
          </cell>
          <cell r="E15">
            <v>3</v>
          </cell>
          <cell r="F15">
            <v>1200</v>
          </cell>
        </row>
        <row r="16">
          <cell r="D16">
            <v>6</v>
          </cell>
          <cell r="F16">
            <v>0</v>
          </cell>
        </row>
        <row r="17">
          <cell r="D17">
            <v>2</v>
          </cell>
          <cell r="E17">
            <v>1710</v>
          </cell>
          <cell r="F17">
            <v>256500</v>
          </cell>
        </row>
        <row r="18">
          <cell r="D18">
            <v>7</v>
          </cell>
          <cell r="E18">
            <v>23</v>
          </cell>
          <cell r="F18">
            <v>12650</v>
          </cell>
        </row>
        <row r="19">
          <cell r="D19">
            <v>7</v>
          </cell>
          <cell r="E19">
            <v>53</v>
          </cell>
          <cell r="F19">
            <v>29150</v>
          </cell>
        </row>
        <row r="20">
          <cell r="D20">
            <v>7</v>
          </cell>
          <cell r="E20">
            <v>81</v>
          </cell>
          <cell r="F20">
            <v>44550</v>
          </cell>
        </row>
        <row r="21">
          <cell r="D21">
            <v>7</v>
          </cell>
          <cell r="E21">
            <v>94</v>
          </cell>
          <cell r="F21">
            <v>51700</v>
          </cell>
        </row>
        <row r="22">
          <cell r="D22">
            <v>7</v>
          </cell>
        </row>
        <row r="25">
          <cell r="D25">
            <v>1</v>
          </cell>
          <cell r="E25">
            <v>33</v>
          </cell>
          <cell r="F25">
            <v>6567</v>
          </cell>
        </row>
        <row r="26">
          <cell r="D26">
            <v>3</v>
          </cell>
          <cell r="E26">
            <v>38</v>
          </cell>
          <cell r="F26">
            <v>10222</v>
          </cell>
        </row>
        <row r="27">
          <cell r="D27">
            <v>4</v>
          </cell>
          <cell r="E27">
            <v>7</v>
          </cell>
          <cell r="F27">
            <v>2338</v>
          </cell>
        </row>
        <row r="28">
          <cell r="D28">
            <v>4</v>
          </cell>
          <cell r="E28">
            <v>134</v>
          </cell>
          <cell r="F28">
            <v>50920</v>
          </cell>
        </row>
        <row r="29">
          <cell r="D29">
            <v>4</v>
          </cell>
          <cell r="E29">
            <v>69</v>
          </cell>
          <cell r="F29">
            <v>26220</v>
          </cell>
        </row>
        <row r="30">
          <cell r="D30">
            <v>2</v>
          </cell>
          <cell r="F30">
            <v>0</v>
          </cell>
        </row>
        <row r="31">
          <cell r="D31">
            <v>5</v>
          </cell>
          <cell r="E31">
            <v>30</v>
          </cell>
          <cell r="F31">
            <v>12030</v>
          </cell>
        </row>
        <row r="32">
          <cell r="D32">
            <v>6</v>
          </cell>
          <cell r="E32">
            <v>11</v>
          </cell>
          <cell r="F32">
            <v>4642</v>
          </cell>
        </row>
        <row r="33">
          <cell r="D33">
            <v>6</v>
          </cell>
          <cell r="E33">
            <v>1</v>
          </cell>
          <cell r="F33">
            <v>411</v>
          </cell>
        </row>
        <row r="34">
          <cell r="D34">
            <v>6</v>
          </cell>
          <cell r="F34">
            <v>0</v>
          </cell>
        </row>
        <row r="35">
          <cell r="D35">
            <v>2</v>
          </cell>
          <cell r="E35">
            <v>23</v>
          </cell>
          <cell r="F35">
            <v>3680</v>
          </cell>
        </row>
        <row r="36">
          <cell r="D36">
            <v>5</v>
          </cell>
          <cell r="E36">
            <v>3</v>
          </cell>
          <cell r="F36">
            <v>957</v>
          </cell>
        </row>
        <row r="37">
          <cell r="D37">
            <v>6</v>
          </cell>
          <cell r="F37">
            <v>0</v>
          </cell>
        </row>
        <row r="38">
          <cell r="D38">
            <v>6</v>
          </cell>
          <cell r="E38">
            <v>3</v>
          </cell>
          <cell r="F38">
            <v>1350</v>
          </cell>
        </row>
        <row r="39">
          <cell r="D39">
            <v>6</v>
          </cell>
          <cell r="F39">
            <v>0</v>
          </cell>
        </row>
        <row r="40">
          <cell r="D40">
            <v>6</v>
          </cell>
        </row>
        <row r="43">
          <cell r="D43">
            <v>1</v>
          </cell>
          <cell r="E43">
            <v>1</v>
          </cell>
          <cell r="F43">
            <v>150</v>
          </cell>
        </row>
        <row r="44">
          <cell r="D44">
            <v>3</v>
          </cell>
        </row>
        <row r="45">
          <cell r="D45">
            <v>4</v>
          </cell>
        </row>
        <row r="46">
          <cell r="D46">
            <v>4</v>
          </cell>
        </row>
        <row r="47">
          <cell r="D47">
            <v>4</v>
          </cell>
          <cell r="E47">
            <v>3</v>
          </cell>
          <cell r="F47">
            <v>1140</v>
          </cell>
        </row>
        <row r="48">
          <cell r="D48">
            <v>2</v>
          </cell>
        </row>
        <row r="49">
          <cell r="D49">
            <v>5</v>
          </cell>
          <cell r="E49">
            <v>64</v>
          </cell>
          <cell r="F49">
            <v>21440</v>
          </cell>
        </row>
        <row r="50">
          <cell r="D50">
            <v>6</v>
          </cell>
          <cell r="E50">
            <v>15</v>
          </cell>
          <cell r="F50">
            <v>6120</v>
          </cell>
        </row>
        <row r="51">
          <cell r="D51">
            <v>6</v>
          </cell>
          <cell r="E51">
            <v>4</v>
          </cell>
          <cell r="F51">
            <v>1632</v>
          </cell>
        </row>
        <row r="52">
          <cell r="D52">
            <v>6</v>
          </cell>
          <cell r="F52">
            <v>0</v>
          </cell>
        </row>
        <row r="53">
          <cell r="D53">
            <v>2</v>
          </cell>
          <cell r="E53">
            <v>600</v>
          </cell>
          <cell r="F53">
            <v>102000</v>
          </cell>
        </row>
        <row r="54">
          <cell r="D54">
            <v>5</v>
          </cell>
          <cell r="E54">
            <v>1731</v>
          </cell>
          <cell r="F54">
            <v>579885</v>
          </cell>
        </row>
        <row r="55">
          <cell r="D55">
            <v>6</v>
          </cell>
          <cell r="E55">
            <v>14</v>
          </cell>
          <cell r="F55">
            <v>5712</v>
          </cell>
        </row>
        <row r="56">
          <cell r="D56">
            <v>6</v>
          </cell>
        </row>
        <row r="57">
          <cell r="D57">
            <v>6</v>
          </cell>
        </row>
        <row r="58">
          <cell r="D58">
            <v>6</v>
          </cell>
        </row>
      </sheetData>
      <sheetData sheetId="3"/>
      <sheetData sheetId="4">
        <row r="2">
          <cell r="A2">
            <v>1</v>
          </cell>
          <cell r="B2" t="str">
            <v>Desmamantes hembras (S/0 y S/1) (valor std)</v>
          </cell>
        </row>
        <row r="3">
          <cell r="A3">
            <v>2</v>
          </cell>
          <cell r="B3" t="str">
            <v>Desmamantes machos (S/0 y S/1) (valor std)</v>
          </cell>
        </row>
        <row r="4">
          <cell r="A4">
            <v>3</v>
          </cell>
          <cell r="B4" t="str">
            <v>Vaquillas de 2 años (S/9) (peso promedio)</v>
          </cell>
        </row>
        <row r="5">
          <cell r="A5">
            <v>4</v>
          </cell>
          <cell r="B5" t="str">
            <v>Vacas (peso std)</v>
          </cell>
          <cell r="C5">
            <v>380</v>
          </cell>
        </row>
        <row r="6">
          <cell r="A6">
            <v>5</v>
          </cell>
          <cell r="B6" t="str">
            <v>Machos de 2 años (s/9) (peso promedio)</v>
          </cell>
        </row>
        <row r="7">
          <cell r="A7">
            <v>6</v>
          </cell>
          <cell r="B7" t="str">
            <v>Machos mayores (peso promedio)</v>
          </cell>
        </row>
        <row r="8">
          <cell r="A8">
            <v>7</v>
          </cell>
          <cell r="B8" t="str">
            <v>Toros padres (peso std)</v>
          </cell>
          <cell r="C8">
            <v>550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PREC.PM-HAC.GAN2010pagsa"/>
      <sheetName val="MovGan1erTrim11-San Luis"/>
      <sheetName val="MovGan1erTrim11-Aguapey"/>
      <sheetName val="Existencia al 31-12-10"/>
      <sheetName val="Valuacion 31.12.10"/>
      <sheetName val="CVAB T1"/>
      <sheetName val="Params"/>
      <sheetName val="Hoja1"/>
      <sheetName val="Hoja2"/>
    </sheetNames>
    <sheetDataSet>
      <sheetData sheetId="0"/>
      <sheetData sheetId="1"/>
      <sheetData sheetId="2"/>
      <sheetData sheetId="3"/>
      <sheetData sheetId="4">
        <row r="10">
          <cell r="C10">
            <v>0</v>
          </cell>
        </row>
        <row r="11">
          <cell r="C11">
            <v>0</v>
          </cell>
        </row>
        <row r="12">
          <cell r="C12">
            <v>0</v>
          </cell>
        </row>
        <row r="13">
          <cell r="C13">
            <v>0</v>
          </cell>
        </row>
        <row r="14">
          <cell r="C14">
            <v>0</v>
          </cell>
        </row>
        <row r="15">
          <cell r="C15">
            <v>0</v>
          </cell>
        </row>
        <row r="16">
          <cell r="C16">
            <v>6</v>
          </cell>
        </row>
        <row r="17">
          <cell r="C17">
            <v>20</v>
          </cell>
        </row>
        <row r="18">
          <cell r="C18">
            <v>0</v>
          </cell>
        </row>
        <row r="19">
          <cell r="C19">
            <v>0</v>
          </cell>
        </row>
        <row r="20">
          <cell r="C20">
            <v>0</v>
          </cell>
        </row>
        <row r="21">
          <cell r="C21">
            <v>0</v>
          </cell>
        </row>
        <row r="22">
          <cell r="C22">
            <v>0</v>
          </cell>
        </row>
        <row r="23">
          <cell r="C23">
            <v>0</v>
          </cell>
        </row>
        <row r="24">
          <cell r="C24">
            <v>5</v>
          </cell>
        </row>
        <row r="25">
          <cell r="C25">
            <v>1</v>
          </cell>
        </row>
        <row r="26">
          <cell r="C26">
            <v>73</v>
          </cell>
        </row>
        <row r="27">
          <cell r="C27">
            <v>83</v>
          </cell>
        </row>
        <row r="28">
          <cell r="C28">
            <v>0</v>
          </cell>
        </row>
        <row r="29">
          <cell r="C29">
            <v>0</v>
          </cell>
        </row>
        <row r="30">
          <cell r="C30">
            <v>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0</v>
          </cell>
        </row>
        <row r="41">
          <cell r="C41">
            <v>0</v>
          </cell>
        </row>
        <row r="42">
          <cell r="C42">
            <v>4</v>
          </cell>
        </row>
        <row r="43">
          <cell r="C43">
            <v>14</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png"/><Relationship Id="rId4" Type="http://schemas.openxmlformats.org/officeDocument/2006/relationships/oleObject" Target="../embeddings/oleObject1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png"/><Relationship Id="rId4" Type="http://schemas.openxmlformats.org/officeDocument/2006/relationships/oleObject" Target="../embeddings/oleObject2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22.bin"/><Relationship Id="rId5" Type="http://schemas.openxmlformats.org/officeDocument/2006/relationships/image" Target="../media/image3.png"/><Relationship Id="rId4" Type="http://schemas.openxmlformats.org/officeDocument/2006/relationships/oleObject" Target="../embeddings/oleObject2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3.png"/><Relationship Id="rId4" Type="http://schemas.openxmlformats.org/officeDocument/2006/relationships/oleObject" Target="../embeddings/oleObject2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oleObject" Target="../embeddings/oleObject25.bin"/><Relationship Id="rId5" Type="http://schemas.openxmlformats.org/officeDocument/2006/relationships/image" Target="../media/image3.png"/><Relationship Id="rId4" Type="http://schemas.openxmlformats.org/officeDocument/2006/relationships/oleObject" Target="../embeddings/oleObject2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image" Target="../media/image3.png"/><Relationship Id="rId4" Type="http://schemas.openxmlformats.org/officeDocument/2006/relationships/oleObject" Target="../embeddings/oleObject26.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oleObject" Target="../embeddings/oleObject28.bin"/><Relationship Id="rId5" Type="http://schemas.openxmlformats.org/officeDocument/2006/relationships/image" Target="../media/image3.png"/><Relationship Id="rId4" Type="http://schemas.openxmlformats.org/officeDocument/2006/relationships/oleObject" Target="../embeddings/oleObject27.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oleObject" Target="../embeddings/oleObject30.bin"/><Relationship Id="rId5" Type="http://schemas.openxmlformats.org/officeDocument/2006/relationships/image" Target="../media/image3.png"/><Relationship Id="rId4" Type="http://schemas.openxmlformats.org/officeDocument/2006/relationships/oleObject" Target="../embeddings/oleObject2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image" Target="../media/image3.png"/><Relationship Id="rId4" Type="http://schemas.openxmlformats.org/officeDocument/2006/relationships/oleObject" Target="../embeddings/oleObject31.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openxmlformats.org/officeDocument/2006/relationships/image" Target="../media/image3.png"/><Relationship Id="rId4" Type="http://schemas.openxmlformats.org/officeDocument/2006/relationships/oleObject" Target="../embeddings/oleObject3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omments" Target="../comments1.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oleObject" Target="../embeddings/oleObject34.bin"/><Relationship Id="rId5" Type="http://schemas.openxmlformats.org/officeDocument/2006/relationships/image" Target="../media/image3.png"/><Relationship Id="rId4" Type="http://schemas.openxmlformats.org/officeDocument/2006/relationships/oleObject" Target="../embeddings/oleObject33.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omments" Target="../comments2.xml"/><Relationship Id="rId5" Type="http://schemas.openxmlformats.org/officeDocument/2006/relationships/image" Target="../media/image3.png"/><Relationship Id="rId4" Type="http://schemas.openxmlformats.org/officeDocument/2006/relationships/oleObject" Target="../embeddings/oleObject35.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omments" Target="../comments3.xml"/><Relationship Id="rId5" Type="http://schemas.openxmlformats.org/officeDocument/2006/relationships/image" Target="../media/image3.png"/><Relationship Id="rId4" Type="http://schemas.openxmlformats.org/officeDocument/2006/relationships/oleObject" Target="../embeddings/oleObject36.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image" Target="../media/image5.emf"/><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oleObject" Target="../embeddings/Microsoft_Word_97_-_2003_Document.doc"/><Relationship Id="rId5" Type="http://schemas.openxmlformats.org/officeDocument/2006/relationships/image" Target="../media/image2.emf"/><Relationship Id="rId4" Type="http://schemas.openxmlformats.org/officeDocument/2006/relationships/oleObject" Target="../embeddings/oleObject3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3.png"/><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png"/><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9.bin"/><Relationship Id="rId5" Type="http://schemas.openxmlformats.org/officeDocument/2006/relationships/image" Target="../media/image3.png"/><Relationship Id="rId4" Type="http://schemas.openxmlformats.org/officeDocument/2006/relationships/oleObject" Target="../embeddings/oleObject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11.bin"/><Relationship Id="rId5" Type="http://schemas.openxmlformats.org/officeDocument/2006/relationships/image" Target="../media/image3.png"/><Relationship Id="rId4" Type="http://schemas.openxmlformats.org/officeDocument/2006/relationships/oleObject" Target="../embeddings/oleObject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oleObject" Target="../embeddings/oleObject12.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16.bin"/><Relationship Id="rId3" Type="http://schemas.openxmlformats.org/officeDocument/2006/relationships/vmlDrawing" Target="../drawings/vmlDrawing8.vml"/><Relationship Id="rId7" Type="http://schemas.openxmlformats.org/officeDocument/2006/relationships/oleObject" Target="../embeddings/oleObject15.bin"/><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oleObject14.bin"/><Relationship Id="rId5" Type="http://schemas.openxmlformats.org/officeDocument/2006/relationships/image" Target="../media/image3.png"/><Relationship Id="rId4" Type="http://schemas.openxmlformats.org/officeDocument/2006/relationships/oleObject" Target="../embeddings/oleObject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18.bin"/><Relationship Id="rId5" Type="http://schemas.openxmlformats.org/officeDocument/2006/relationships/image" Target="../media/image3.png"/><Relationship Id="rId4" Type="http://schemas.openxmlformats.org/officeDocument/2006/relationships/oleObject" Target="../embeddings/oleObject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89CE-E22F-43CB-A775-19979F67637E}">
  <sheetPr codeName="Hoja6">
    <tabColor rgb="FFFF0000"/>
    <pageSetUpPr fitToPage="1"/>
  </sheetPr>
  <dimension ref="A1:A25"/>
  <sheetViews>
    <sheetView topLeftCell="A7" workbookViewId="0">
      <selection activeCell="A25" sqref="A1:A25"/>
    </sheetView>
  </sheetViews>
  <sheetFormatPr baseColWidth="10" defaultRowHeight="12.75" x14ac:dyDescent="0.2"/>
  <cols>
    <col min="1" max="1" width="101.5703125" customWidth="1"/>
  </cols>
  <sheetData>
    <row r="1" spans="1:1" ht="18" x14ac:dyDescent="0.2">
      <c r="A1" s="643" t="s">
        <v>617</v>
      </c>
    </row>
    <row r="2" spans="1:1" ht="18" x14ac:dyDescent="0.2">
      <c r="A2" s="644" t="s">
        <v>650</v>
      </c>
    </row>
    <row r="3" spans="1:1" ht="18" x14ac:dyDescent="0.2">
      <c r="A3" s="644"/>
    </row>
    <row r="4" spans="1:1" ht="30" x14ac:dyDescent="0.2">
      <c r="A4" s="645" t="s">
        <v>651</v>
      </c>
    </row>
    <row r="5" spans="1:1" ht="15" x14ac:dyDescent="0.2">
      <c r="A5" s="646"/>
    </row>
    <row r="6" spans="1:1" ht="15.75" x14ac:dyDescent="0.2">
      <c r="A6" s="647" t="s">
        <v>618</v>
      </c>
    </row>
    <row r="7" spans="1:1" ht="15.75" x14ac:dyDescent="0.2">
      <c r="A7" s="647" t="s">
        <v>619</v>
      </c>
    </row>
    <row r="8" spans="1:1" ht="15.75" x14ac:dyDescent="0.2">
      <c r="A8" s="647" t="s">
        <v>620</v>
      </c>
    </row>
    <row r="9" spans="1:1" ht="15.75" x14ac:dyDescent="0.2">
      <c r="A9" s="648" t="s">
        <v>621</v>
      </c>
    </row>
    <row r="10" spans="1:1" ht="27" customHeight="1" x14ac:dyDescent="0.2">
      <c r="A10" s="645" t="s">
        <v>622</v>
      </c>
    </row>
    <row r="11" spans="1:1" ht="27" customHeight="1" x14ac:dyDescent="0.2">
      <c r="A11" s="645" t="s">
        <v>623</v>
      </c>
    </row>
    <row r="12" spans="1:1" ht="25.5" customHeight="1" x14ac:dyDescent="0.2">
      <c r="A12" s="646" t="s">
        <v>624</v>
      </c>
    </row>
    <row r="13" spans="1:1" ht="15.75" x14ac:dyDescent="0.2">
      <c r="A13" s="647" t="s">
        <v>625</v>
      </c>
    </row>
    <row r="14" spans="1:1" ht="15.75" x14ac:dyDescent="0.2">
      <c r="A14" s="647" t="s">
        <v>626</v>
      </c>
    </row>
    <row r="15" spans="1:1" ht="15.75" x14ac:dyDescent="0.2">
      <c r="A15" s="647" t="s">
        <v>627</v>
      </c>
    </row>
    <row r="16" spans="1:1" ht="15.75" x14ac:dyDescent="0.2">
      <c r="A16" s="649" t="s">
        <v>628</v>
      </c>
    </row>
    <row r="17" spans="1:1" ht="24.75" customHeight="1" x14ac:dyDescent="0.2">
      <c r="A17" s="650" t="s">
        <v>629</v>
      </c>
    </row>
    <row r="18" spans="1:1" ht="27.75" customHeight="1" x14ac:dyDescent="0.2">
      <c r="A18" s="650" t="s">
        <v>630</v>
      </c>
    </row>
    <row r="19" spans="1:1" ht="18" customHeight="1" x14ac:dyDescent="0.2">
      <c r="A19" s="651" t="s">
        <v>631</v>
      </c>
    </row>
    <row r="20" spans="1:1" ht="15" x14ac:dyDescent="0.2">
      <c r="A20" s="648" t="s">
        <v>632</v>
      </c>
    </row>
    <row r="21" spans="1:1" ht="15" x14ac:dyDescent="0.2">
      <c r="A21" s="645" t="s">
        <v>633</v>
      </c>
    </row>
    <row r="22" spans="1:1" ht="15" x14ac:dyDescent="0.2">
      <c r="A22" s="646" t="s">
        <v>634</v>
      </c>
    </row>
    <row r="23" spans="1:1" ht="15" x14ac:dyDescent="0.2">
      <c r="A23" s="645"/>
    </row>
    <row r="24" spans="1:1" ht="15" x14ac:dyDescent="0.2">
      <c r="A24" s="645" t="s">
        <v>635</v>
      </c>
    </row>
    <row r="25" spans="1:1" ht="30" customHeight="1" x14ac:dyDescent="0.2">
      <c r="A25" s="651" t="s">
        <v>636</v>
      </c>
    </row>
  </sheetData>
  <pageMargins left="0.70866141732283472" right="0.70866141732283472" top="0.74803149606299213" bottom="0.74803149606299213" header="0.31496062992125984" footer="0.31496062992125984"/>
  <pageSetup paperSize="9" scale="87" fitToHeight="0" orientation="portrait" r:id="rId1"/>
  <drawing r:id="rId2"/>
  <legacyDrawing r:id="rId3"/>
  <oleObjects>
    <mc:AlternateContent xmlns:mc="http://schemas.openxmlformats.org/markup-compatibility/2006">
      <mc:Choice Requires="x14">
        <oleObject progId="PBrush" shapeId="77825" r:id="rId4">
          <objectPr defaultSize="0" autoPict="0" r:id="rId5">
            <anchor moveWithCells="1" sizeWithCells="1">
              <from>
                <xdr:col>0</xdr:col>
                <xdr:colOff>219075</xdr:colOff>
                <xdr:row>0</xdr:row>
                <xdr:rowOff>104775</xdr:rowOff>
              </from>
              <to>
                <xdr:col>1</xdr:col>
                <xdr:colOff>866775</xdr:colOff>
                <xdr:row>2</xdr:row>
                <xdr:rowOff>76200</xdr:rowOff>
              </to>
            </anchor>
          </objectPr>
        </oleObject>
      </mc:Choice>
      <mc:Fallback>
        <oleObject progId="PBrush" shapeId="77825" r:id="rId4"/>
      </mc:Fallback>
    </mc:AlternateContent>
    <mc:AlternateContent xmlns:mc="http://schemas.openxmlformats.org/markup-compatibility/2006">
      <mc:Choice Requires="x14">
        <oleObject progId="PBrush" shapeId="77827" r:id="rId6">
          <objectPr defaultSize="0" autoPict="0" r:id="rId5">
            <anchor moveWithCells="1" sizeWithCells="1">
              <from>
                <xdr:col>0</xdr:col>
                <xdr:colOff>219075</xdr:colOff>
                <xdr:row>0</xdr:row>
                <xdr:rowOff>104775</xdr:rowOff>
              </from>
              <to>
                <xdr:col>1</xdr:col>
                <xdr:colOff>866775</xdr:colOff>
                <xdr:row>2</xdr:row>
                <xdr:rowOff>76200</xdr:rowOff>
              </to>
            </anchor>
          </objectPr>
        </oleObject>
      </mc:Choice>
      <mc:Fallback>
        <oleObject progId="PBrush" shapeId="77827" r:id="rId6"/>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tabColor rgb="FFFF0000"/>
    <pageSetUpPr fitToPage="1"/>
  </sheetPr>
  <dimension ref="A3:M31"/>
  <sheetViews>
    <sheetView showGridLines="0" topLeftCell="A13" zoomScaleNormal="100" workbookViewId="0">
      <selection activeCell="C35" sqref="A1:C35"/>
    </sheetView>
  </sheetViews>
  <sheetFormatPr baseColWidth="10" defaultRowHeight="14.1" customHeight="1" x14ac:dyDescent="0.2"/>
  <cols>
    <col min="1" max="1" width="30.42578125" style="26" customWidth="1"/>
    <col min="2" max="2" width="7.140625" style="26" customWidth="1"/>
    <col min="3" max="6" width="10.7109375" style="26" customWidth="1"/>
    <col min="7" max="7" width="11.85546875" style="26" customWidth="1"/>
    <col min="8" max="9" width="10.7109375" style="26" customWidth="1"/>
    <col min="10" max="10" width="9" style="26" customWidth="1"/>
    <col min="11" max="11" width="13.42578125" style="26" customWidth="1"/>
    <col min="12" max="12" width="10.7109375" style="26" customWidth="1"/>
    <col min="13" max="16384" width="11.42578125" style="26"/>
  </cols>
  <sheetData>
    <row r="3" spans="1:13" ht="18.95" customHeight="1" x14ac:dyDescent="0.25">
      <c r="A3" s="861" t="s">
        <v>677</v>
      </c>
      <c r="B3" s="861"/>
      <c r="C3" s="861"/>
      <c r="D3" s="861"/>
      <c r="E3" s="861"/>
      <c r="F3" s="861"/>
      <c r="G3" s="861"/>
      <c r="H3" s="861"/>
      <c r="I3" s="861"/>
      <c r="J3" s="861"/>
      <c r="K3" s="861"/>
      <c r="L3" s="861"/>
      <c r="M3" s="319"/>
    </row>
    <row r="4" spans="1:13" ht="18.95" customHeight="1" x14ac:dyDescent="0.25">
      <c r="A4" s="321"/>
      <c r="B4" s="321"/>
      <c r="C4" s="321"/>
      <c r="D4" s="321"/>
      <c r="E4" s="321"/>
      <c r="F4" s="321"/>
      <c r="G4" s="321"/>
      <c r="H4" s="321"/>
      <c r="I4" s="321"/>
      <c r="J4" s="321"/>
      <c r="K4" s="321"/>
      <c r="L4" s="321"/>
      <c r="M4" s="319"/>
    </row>
    <row r="5" spans="1:13" ht="14.1" customHeight="1" x14ac:dyDescent="0.2">
      <c r="A5" s="882" t="s">
        <v>116</v>
      </c>
      <c r="B5" s="882"/>
      <c r="C5" s="882"/>
      <c r="D5" s="882"/>
      <c r="E5" s="882"/>
      <c r="F5" s="882"/>
      <c r="G5" s="882"/>
      <c r="H5" s="882"/>
      <c r="I5" s="882"/>
      <c r="J5" s="882"/>
      <c r="K5" s="882"/>
      <c r="L5" s="882"/>
    </row>
    <row r="6" spans="1:13" ht="17.649999999999999" customHeight="1" x14ac:dyDescent="0.2">
      <c r="A6" s="882" t="s">
        <v>117</v>
      </c>
      <c r="B6" s="882"/>
      <c r="C6" s="882"/>
      <c r="D6" s="882"/>
      <c r="E6" s="882"/>
      <c r="F6" s="882"/>
      <c r="G6" s="882"/>
      <c r="H6" s="882"/>
      <c r="I6" s="882"/>
      <c r="J6" s="882"/>
      <c r="K6" s="882"/>
      <c r="L6" s="882"/>
    </row>
    <row r="7" spans="1:13" ht="17.649999999999999" customHeight="1" x14ac:dyDescent="0.25">
      <c r="B7" s="59"/>
      <c r="C7" s="97"/>
    </row>
    <row r="8" spans="1:13" ht="17.649999999999999" customHeight="1" x14ac:dyDescent="0.25">
      <c r="A8" s="97"/>
      <c r="B8" s="98"/>
      <c r="C8" s="98"/>
      <c r="K8" s="96" t="s">
        <v>118</v>
      </c>
    </row>
    <row r="10" spans="1:13" ht="14.1" customHeight="1" x14ac:dyDescent="0.2">
      <c r="A10" s="99"/>
      <c r="B10" s="31"/>
      <c r="C10" s="100" t="s">
        <v>119</v>
      </c>
      <c r="D10" s="31"/>
      <c r="E10" s="31" t="s">
        <v>119</v>
      </c>
      <c r="F10" s="32" t="s">
        <v>119</v>
      </c>
      <c r="G10" s="100" t="s">
        <v>119</v>
      </c>
      <c r="H10" s="101"/>
      <c r="I10" s="30"/>
      <c r="J10" s="30"/>
      <c r="K10" s="100"/>
      <c r="L10" s="32"/>
    </row>
    <row r="11" spans="1:13" ht="14.1" customHeight="1" x14ac:dyDescent="0.2">
      <c r="A11" s="102" t="s">
        <v>102</v>
      </c>
      <c r="B11" s="35" t="s">
        <v>120</v>
      </c>
      <c r="C11" s="34" t="s">
        <v>121</v>
      </c>
      <c r="D11" s="35" t="s">
        <v>122</v>
      </c>
      <c r="E11" s="35" t="s">
        <v>123</v>
      </c>
      <c r="F11" s="103" t="s">
        <v>124</v>
      </c>
      <c r="G11" s="103" t="s">
        <v>125</v>
      </c>
      <c r="H11" s="31" t="s">
        <v>126</v>
      </c>
      <c r="I11" s="32" t="s">
        <v>127</v>
      </c>
      <c r="J11" s="100" t="s">
        <v>35</v>
      </c>
      <c r="K11" s="29" t="s">
        <v>128</v>
      </c>
      <c r="L11" s="104"/>
    </row>
    <row r="12" spans="1:13" ht="14.1" customHeight="1" x14ac:dyDescent="0.2">
      <c r="A12" s="105"/>
      <c r="B12" s="36"/>
      <c r="C12" s="38" t="s">
        <v>129</v>
      </c>
      <c r="D12" s="36"/>
      <c r="E12" s="106" t="s">
        <v>130</v>
      </c>
      <c r="F12" s="40" t="s">
        <v>131</v>
      </c>
      <c r="G12" s="107" t="s">
        <v>132</v>
      </c>
      <c r="H12" s="106" t="s">
        <v>133</v>
      </c>
      <c r="I12" s="107" t="s">
        <v>134</v>
      </c>
      <c r="J12" s="107"/>
      <c r="K12" s="106" t="s">
        <v>135</v>
      </c>
      <c r="L12" s="108" t="s">
        <v>136</v>
      </c>
    </row>
    <row r="13" spans="1:13" ht="14.1" customHeight="1" x14ac:dyDescent="0.2">
      <c r="A13" s="109"/>
      <c r="B13" s="49"/>
      <c r="C13" s="27"/>
      <c r="D13" s="49"/>
      <c r="E13" s="90"/>
      <c r="F13" s="110"/>
      <c r="G13" s="110"/>
      <c r="H13" s="110"/>
      <c r="I13" s="110"/>
      <c r="J13" s="110"/>
      <c r="K13" s="110"/>
      <c r="L13" s="110"/>
    </row>
    <row r="14" spans="1:13" ht="14.1" customHeight="1" x14ac:dyDescent="0.2">
      <c r="A14" s="111" t="s">
        <v>137</v>
      </c>
      <c r="B14" s="112"/>
      <c r="C14" s="113"/>
      <c r="D14" s="114"/>
      <c r="E14" s="83"/>
      <c r="F14" s="50"/>
      <c r="G14" s="50"/>
      <c r="H14" s="50"/>
      <c r="I14" s="50"/>
      <c r="J14" s="50"/>
      <c r="K14" s="50"/>
      <c r="L14" s="115"/>
    </row>
    <row r="15" spans="1:13" ht="14.1" customHeight="1" x14ac:dyDescent="0.2">
      <c r="A15" s="111"/>
      <c r="B15" s="49"/>
      <c r="C15" s="27"/>
      <c r="D15" s="116"/>
      <c r="E15" s="116"/>
      <c r="F15" s="117"/>
      <c r="G15" s="117"/>
      <c r="H15" s="117"/>
      <c r="I15" s="117"/>
      <c r="J15" s="117"/>
      <c r="K15" s="117"/>
      <c r="L15" s="110"/>
    </row>
    <row r="16" spans="1:13" ht="14.1" customHeight="1" x14ac:dyDescent="0.2">
      <c r="A16" s="118" t="s">
        <v>94</v>
      </c>
      <c r="B16" s="119"/>
      <c r="C16" s="120"/>
      <c r="D16" s="121"/>
      <c r="E16" s="121"/>
      <c r="F16" s="122"/>
      <c r="G16" s="122"/>
      <c r="H16" s="122"/>
      <c r="I16" s="122"/>
      <c r="J16" s="122"/>
      <c r="K16" s="122"/>
      <c r="L16" s="123"/>
    </row>
    <row r="17" spans="1:13" ht="14.1" customHeight="1" x14ac:dyDescent="0.2">
      <c r="A17" s="124" t="s">
        <v>95</v>
      </c>
      <c r="B17" s="125">
        <f t="shared" ref="B17:L17" si="0">SUM(B14:B14)</f>
        <v>0</v>
      </c>
      <c r="C17" s="125">
        <f t="shared" si="0"/>
        <v>0</v>
      </c>
      <c r="D17" s="125">
        <f t="shared" si="0"/>
        <v>0</v>
      </c>
      <c r="E17" s="125">
        <f t="shared" si="0"/>
        <v>0</v>
      </c>
      <c r="F17" s="125">
        <f t="shared" si="0"/>
        <v>0</v>
      </c>
      <c r="G17" s="125">
        <f t="shared" si="0"/>
        <v>0</v>
      </c>
      <c r="H17" s="125">
        <f t="shared" si="0"/>
        <v>0</v>
      </c>
      <c r="I17" s="125">
        <f t="shared" si="0"/>
        <v>0</v>
      </c>
      <c r="J17" s="125">
        <f t="shared" si="0"/>
        <v>0</v>
      </c>
      <c r="K17" s="125">
        <f t="shared" si="0"/>
        <v>0</v>
      </c>
      <c r="L17" s="125">
        <f t="shared" si="0"/>
        <v>0</v>
      </c>
      <c r="M17" s="48"/>
    </row>
    <row r="18" spans="1:13" ht="14.1" customHeight="1" x14ac:dyDescent="0.2">
      <c r="A18" s="109"/>
      <c r="B18" s="49"/>
      <c r="C18" s="49"/>
      <c r="D18" s="49"/>
      <c r="E18" s="49"/>
      <c r="F18" s="49"/>
      <c r="G18" s="49"/>
      <c r="H18" s="49"/>
      <c r="I18" s="49"/>
      <c r="J18" s="49"/>
      <c r="K18" s="49"/>
      <c r="L18" s="49"/>
    </row>
    <row r="19" spans="1:13" ht="14.1" customHeight="1" x14ac:dyDescent="0.2">
      <c r="A19" s="111" t="s">
        <v>138</v>
      </c>
      <c r="B19" s="49"/>
      <c r="C19" s="49"/>
      <c r="D19" s="49"/>
      <c r="E19" s="49"/>
      <c r="F19" s="49"/>
      <c r="G19" s="49"/>
      <c r="H19" s="49"/>
      <c r="I19" s="49"/>
      <c r="J19" s="49"/>
      <c r="K19" s="49"/>
      <c r="L19" s="49"/>
    </row>
    <row r="20" spans="1:13" ht="14.1" customHeight="1" x14ac:dyDescent="0.2">
      <c r="A20" s="49"/>
      <c r="B20" s="16"/>
      <c r="C20" s="16"/>
      <c r="D20" s="16"/>
      <c r="E20" s="16"/>
      <c r="F20" s="16"/>
      <c r="G20" s="16"/>
      <c r="H20" s="16"/>
      <c r="I20" s="16"/>
      <c r="J20" s="16"/>
      <c r="K20" s="16"/>
      <c r="L20" s="16"/>
    </row>
    <row r="21" spans="1:13" ht="14.1" customHeight="1" x14ac:dyDescent="0.2">
      <c r="A21" s="126" t="s">
        <v>94</v>
      </c>
      <c r="B21" s="127"/>
      <c r="C21" s="127"/>
      <c r="D21" s="127"/>
      <c r="E21" s="127"/>
      <c r="F21" s="127"/>
      <c r="G21" s="127"/>
      <c r="H21" s="127"/>
      <c r="I21" s="127"/>
      <c r="J21" s="127"/>
      <c r="K21" s="127"/>
      <c r="L21" s="127"/>
    </row>
    <row r="22" spans="1:13" ht="14.1" customHeight="1" x14ac:dyDescent="0.2">
      <c r="A22" s="128" t="s">
        <v>95</v>
      </c>
      <c r="B22" s="129">
        <f>+B17</f>
        <v>0</v>
      </c>
      <c r="C22" s="129"/>
      <c r="D22" s="129">
        <f t="shared" ref="D22:K22" si="1">+D17</f>
        <v>0</v>
      </c>
      <c r="E22" s="129">
        <f t="shared" si="1"/>
        <v>0</v>
      </c>
      <c r="F22" s="129">
        <f t="shared" si="1"/>
        <v>0</v>
      </c>
      <c r="G22" s="129">
        <f t="shared" si="1"/>
        <v>0</v>
      </c>
      <c r="H22" s="129">
        <f t="shared" si="1"/>
        <v>0</v>
      </c>
      <c r="I22" s="129">
        <f t="shared" si="1"/>
        <v>0</v>
      </c>
      <c r="J22" s="129">
        <f t="shared" si="1"/>
        <v>0</v>
      </c>
      <c r="K22" s="129">
        <f t="shared" si="1"/>
        <v>0</v>
      </c>
      <c r="L22" s="130">
        <v>0</v>
      </c>
    </row>
    <row r="23" spans="1:13" ht="14.1" customHeight="1" x14ac:dyDescent="0.2">
      <c r="A23" s="27"/>
      <c r="B23" s="27"/>
      <c r="C23" s="27"/>
      <c r="D23" s="27"/>
      <c r="E23" s="27"/>
      <c r="F23" s="27"/>
      <c r="G23" s="27"/>
      <c r="H23" s="27"/>
      <c r="I23" s="27"/>
      <c r="J23" s="27"/>
      <c r="K23" s="27"/>
      <c r="L23" s="27"/>
    </row>
    <row r="24" spans="1:13" ht="14.1" customHeight="1" x14ac:dyDescent="0.2">
      <c r="A24" s="27"/>
      <c r="B24" s="27"/>
      <c r="C24" s="27"/>
      <c r="D24" s="27"/>
      <c r="E24" s="27"/>
      <c r="F24" s="27"/>
      <c r="G24" s="27"/>
      <c r="H24" s="27"/>
      <c r="I24" s="27"/>
      <c r="J24" s="27"/>
      <c r="K24" s="27"/>
      <c r="L24" s="27"/>
    </row>
    <row r="25" spans="1:13" ht="14.1" customHeight="1" x14ac:dyDescent="0.2">
      <c r="A25" s="27"/>
      <c r="B25" s="27"/>
      <c r="C25" s="27"/>
      <c r="D25" s="27"/>
      <c r="E25" s="27"/>
      <c r="F25" s="27"/>
      <c r="G25" s="27"/>
      <c r="H25" s="27"/>
      <c r="I25" s="27"/>
      <c r="J25" s="27"/>
      <c r="K25" s="27"/>
      <c r="L25" s="27"/>
    </row>
    <row r="26" spans="1:13" ht="14.1" customHeight="1" x14ac:dyDescent="0.2">
      <c r="A26" s="27"/>
      <c r="B26" s="27"/>
      <c r="C26" s="27"/>
      <c r="D26" s="27"/>
      <c r="E26" s="27"/>
      <c r="F26" s="27"/>
      <c r="G26" s="27"/>
      <c r="H26" s="27"/>
      <c r="I26" s="27"/>
      <c r="J26" s="27"/>
      <c r="K26" s="27"/>
      <c r="L26" s="27"/>
    </row>
    <row r="27" spans="1:13" s="1" customFormat="1" ht="14.85" customHeight="1" x14ac:dyDescent="0.2">
      <c r="A27" s="277"/>
      <c r="B27" s="20"/>
      <c r="C27" s="60"/>
      <c r="D27" s="60"/>
      <c r="E27" s="20"/>
      <c r="F27" s="60"/>
      <c r="G27" s="60"/>
      <c r="H27" s="60"/>
      <c r="I27" s="131"/>
      <c r="J27" s="60"/>
      <c r="K27" s="131"/>
      <c r="L27" s="132"/>
    </row>
    <row r="28" spans="1:13" ht="14.1" customHeight="1" x14ac:dyDescent="0.2">
      <c r="A28" s="252"/>
      <c r="B28" s="78"/>
      <c r="C28" s="78"/>
      <c r="D28" s="78"/>
      <c r="E28" s="78"/>
      <c r="F28" s="78"/>
      <c r="G28" s="78"/>
      <c r="H28" s="78"/>
      <c r="I28" s="132"/>
      <c r="J28" s="132"/>
      <c r="K28" s="132"/>
      <c r="L28" s="133"/>
    </row>
    <row r="30" spans="1:13" ht="14.1" customHeight="1" x14ac:dyDescent="0.2">
      <c r="A30" s="26" t="s">
        <v>61</v>
      </c>
    </row>
    <row r="31" spans="1:13" s="24" customFormat="1" ht="14.1" customHeight="1" x14ac:dyDescent="0.2"/>
  </sheetData>
  <sheetProtection selectLockedCells="1" selectUnlockedCells="1"/>
  <mergeCells count="3">
    <mergeCell ref="A3:L3"/>
    <mergeCell ref="A6:L6"/>
    <mergeCell ref="A5:L5"/>
  </mergeCells>
  <printOptions horizontalCentered="1" verticalCentered="1"/>
  <pageMargins left="0.70866141732283472" right="0.70866141732283472" top="0.74803149606299213" bottom="0.74803149606299213" header="0.31496062992125984" footer="0.31496062992125984"/>
  <pageSetup paperSize="9" scale="91" firstPageNumber="0" orientation="landscape" r:id="rId1"/>
  <headerFooter>
    <oddFooter>&amp;L      C.P. Juan Achucarro
        Contador General&amp;CLic. Victor persano
Síndico&amp;RLic. Martín Heisecke Rivarola
Rerepsentante Legal&amp;K00+000__</oddFooter>
  </headerFooter>
  <drawing r:id="rId2"/>
  <legacyDrawing r:id="rId3"/>
  <oleObjects>
    <mc:AlternateContent xmlns:mc="http://schemas.openxmlformats.org/markup-compatibility/2006">
      <mc:Choice Requires="x14">
        <oleObject progId="PBrush" shapeId="6147" r:id="rId4">
          <objectPr defaultSize="0" autoPict="0" r:id="rId5">
            <anchor moveWithCells="1" sizeWithCells="1">
              <from>
                <xdr:col>0</xdr:col>
                <xdr:colOff>304800</xdr:colOff>
                <xdr:row>1</xdr:row>
                <xdr:rowOff>95250</xdr:rowOff>
              </from>
              <to>
                <xdr:col>0</xdr:col>
                <xdr:colOff>1762125</xdr:colOff>
                <xdr:row>7</xdr:row>
                <xdr:rowOff>38100</xdr:rowOff>
              </to>
            </anchor>
          </objectPr>
        </oleObject>
      </mc:Choice>
      <mc:Fallback>
        <oleObject progId="PBrush" shapeId="614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tabColor rgb="FFFF0000"/>
    <pageSetUpPr fitToPage="1"/>
  </sheetPr>
  <dimension ref="B2:M26"/>
  <sheetViews>
    <sheetView showGridLines="0" topLeftCell="A7" zoomScale="95" zoomScaleNormal="95" workbookViewId="0">
      <selection activeCell="C35" sqref="A1:C35"/>
    </sheetView>
  </sheetViews>
  <sheetFormatPr baseColWidth="10" defaultRowHeight="14.1" customHeight="1" x14ac:dyDescent="0.2"/>
  <cols>
    <col min="1" max="1" width="9.140625" style="26" customWidth="1"/>
    <col min="2" max="2" width="29.5703125" style="26" customWidth="1"/>
    <col min="3" max="3" width="5.7109375" style="26" customWidth="1"/>
    <col min="4" max="4" width="13.85546875" style="78" customWidth="1"/>
    <col min="5" max="5" width="5" style="78" customWidth="1"/>
    <col min="6" max="6" width="11.5703125" style="78" customWidth="1"/>
    <col min="7" max="7" width="11.5703125" style="26" customWidth="1"/>
    <col min="8" max="8" width="13.7109375" style="26" customWidth="1"/>
    <col min="9" max="9" width="15.28515625" style="26" customWidth="1"/>
    <col min="10" max="10" width="14" style="26" customWidth="1"/>
    <col min="11" max="12" width="11.42578125" style="26" customWidth="1"/>
    <col min="13" max="16384" width="11.42578125" style="26"/>
  </cols>
  <sheetData>
    <row r="2" spans="2:13" ht="21.2" customHeight="1" x14ac:dyDescent="0.2">
      <c r="B2" s="861" t="s">
        <v>678</v>
      </c>
      <c r="C2" s="861"/>
      <c r="D2" s="861"/>
      <c r="E2" s="861"/>
      <c r="F2" s="861"/>
      <c r="G2" s="861"/>
      <c r="H2" s="861"/>
      <c r="I2" s="861"/>
      <c r="J2" s="861"/>
      <c r="K2" s="322"/>
      <c r="L2" s="322"/>
      <c r="M2" s="322"/>
    </row>
    <row r="3" spans="2:13" ht="21.2" customHeight="1" x14ac:dyDescent="0.2">
      <c r="B3" s="805"/>
      <c r="C3" s="805"/>
      <c r="D3" s="805"/>
      <c r="E3" s="805"/>
      <c r="F3" s="805"/>
      <c r="G3" s="805"/>
      <c r="H3" s="805"/>
      <c r="I3" s="805"/>
      <c r="J3" s="805"/>
      <c r="K3" s="322"/>
      <c r="L3" s="322"/>
      <c r="M3" s="322"/>
    </row>
    <row r="4" spans="2:13" ht="17.649999999999999" customHeight="1" x14ac:dyDescent="0.25">
      <c r="B4" s="885" t="s">
        <v>282</v>
      </c>
      <c r="C4" s="885"/>
      <c r="D4" s="885"/>
      <c r="E4" s="885"/>
      <c r="F4" s="885"/>
      <c r="G4" s="885"/>
      <c r="H4" s="885"/>
      <c r="I4" s="885"/>
      <c r="J4" s="885"/>
      <c r="K4" s="885"/>
    </row>
    <row r="5" spans="2:13" ht="17.649999999999999" customHeight="1" x14ac:dyDescent="0.25">
      <c r="B5" s="97"/>
      <c r="C5" s="97"/>
      <c r="D5" s="134"/>
      <c r="E5" s="134"/>
      <c r="F5" s="134"/>
      <c r="G5" s="98"/>
      <c r="J5" s="96" t="s">
        <v>140</v>
      </c>
    </row>
    <row r="7" spans="2:13" ht="14.1" customHeight="1" x14ac:dyDescent="0.2">
      <c r="B7" s="135"/>
      <c r="C7" s="886" t="s">
        <v>119</v>
      </c>
      <c r="D7" s="887"/>
      <c r="E7" s="886" t="s">
        <v>119</v>
      </c>
      <c r="F7" s="887"/>
      <c r="G7" s="136"/>
      <c r="H7" s="137" t="s">
        <v>141</v>
      </c>
      <c r="I7" s="137" t="s">
        <v>119</v>
      </c>
      <c r="J7" s="138" t="s">
        <v>119</v>
      </c>
    </row>
    <row r="8" spans="2:13" ht="14.1" customHeight="1" x14ac:dyDescent="0.2">
      <c r="B8" s="139" t="s">
        <v>102</v>
      </c>
      <c r="C8" s="888" t="s">
        <v>142</v>
      </c>
      <c r="D8" s="889"/>
      <c r="E8" s="888" t="s">
        <v>143</v>
      </c>
      <c r="F8" s="889"/>
      <c r="G8" s="131" t="s">
        <v>144</v>
      </c>
      <c r="H8" s="85" t="s">
        <v>145</v>
      </c>
      <c r="I8" s="85" t="s">
        <v>146</v>
      </c>
      <c r="J8" s="140" t="s">
        <v>146</v>
      </c>
    </row>
    <row r="9" spans="2:13" ht="14.1" customHeight="1" x14ac:dyDescent="0.2">
      <c r="B9" s="141"/>
      <c r="C9" s="207"/>
      <c r="D9" s="208"/>
      <c r="E9" s="883"/>
      <c r="F9" s="884"/>
      <c r="G9" s="142"/>
      <c r="H9" s="143"/>
      <c r="I9" s="144" t="s">
        <v>147</v>
      </c>
      <c r="J9" s="145" t="s">
        <v>148</v>
      </c>
    </row>
    <row r="10" spans="2:13" ht="14.1" customHeight="1" x14ac:dyDescent="0.2">
      <c r="B10" s="109" t="s">
        <v>149</v>
      </c>
      <c r="C10" s="109"/>
      <c r="D10" s="50"/>
      <c r="E10" s="109"/>
      <c r="F10" s="50"/>
      <c r="G10" s="93"/>
      <c r="H10" s="8"/>
      <c r="I10" s="92"/>
      <c r="J10" s="50"/>
    </row>
    <row r="11" spans="2:13" ht="14.1" customHeight="1" x14ac:dyDescent="0.2">
      <c r="B11" s="111" t="s">
        <v>150</v>
      </c>
      <c r="C11" s="111"/>
      <c r="D11" s="146">
        <v>3600000000</v>
      </c>
      <c r="E11" s="111"/>
      <c r="F11" s="146">
        <v>0</v>
      </c>
      <c r="G11" s="303">
        <v>0</v>
      </c>
      <c r="H11" s="146">
        <v>3600000000</v>
      </c>
      <c r="I11" s="147">
        <v>3600000000</v>
      </c>
      <c r="J11" s="47">
        <v>3300000000</v>
      </c>
    </row>
    <row r="12" spans="2:13" ht="14.1" customHeight="1" x14ac:dyDescent="0.2">
      <c r="B12" s="111" t="s">
        <v>679</v>
      </c>
      <c r="C12" s="111"/>
      <c r="D12" s="47">
        <v>0</v>
      </c>
      <c r="E12" s="111"/>
      <c r="F12" s="47">
        <v>0</v>
      </c>
      <c r="G12" s="303">
        <v>0</v>
      </c>
      <c r="H12" s="83">
        <v>0</v>
      </c>
      <c r="I12" s="83">
        <v>0</v>
      </c>
      <c r="J12" s="47">
        <v>3087590000</v>
      </c>
    </row>
    <row r="13" spans="2:13" ht="14.1" customHeight="1" x14ac:dyDescent="0.2">
      <c r="B13" s="111"/>
      <c r="C13" s="111"/>
      <c r="D13" s="50"/>
      <c r="E13" s="111"/>
      <c r="F13" s="50"/>
      <c r="G13" s="93"/>
      <c r="H13" s="83"/>
      <c r="I13" s="83"/>
      <c r="J13" s="50"/>
    </row>
    <row r="14" spans="2:13" ht="14.1" customHeight="1" x14ac:dyDescent="0.2">
      <c r="B14" s="124" t="s">
        <v>151</v>
      </c>
      <c r="C14" s="124"/>
      <c r="D14" s="148">
        <v>3600000000</v>
      </c>
      <c r="E14" s="124"/>
      <c r="F14" s="148">
        <v>0</v>
      </c>
      <c r="G14" s="149">
        <v>0</v>
      </c>
      <c r="H14" s="149">
        <v>3600000000</v>
      </c>
      <c r="I14" s="149">
        <v>3600000000</v>
      </c>
      <c r="J14" s="149">
        <v>6387590000</v>
      </c>
      <c r="K14" s="48"/>
    </row>
    <row r="15" spans="2:13" ht="14.1" customHeight="1" x14ac:dyDescent="0.2">
      <c r="B15" s="109" t="s">
        <v>152</v>
      </c>
      <c r="C15" s="109"/>
      <c r="D15" s="50"/>
      <c r="E15" s="109"/>
      <c r="F15" s="50"/>
      <c r="G15" s="83"/>
      <c r="H15" s="83"/>
      <c r="I15" s="83"/>
      <c r="J15" s="8"/>
    </row>
    <row r="16" spans="2:13" ht="14.1" customHeight="1" x14ac:dyDescent="0.2">
      <c r="B16" s="109" t="s">
        <v>153</v>
      </c>
      <c r="C16" s="109"/>
      <c r="D16" s="150">
        <v>0</v>
      </c>
      <c r="E16" s="109"/>
      <c r="F16" s="150">
        <v>0</v>
      </c>
      <c r="G16" s="147">
        <v>0</v>
      </c>
      <c r="H16" s="147">
        <v>0</v>
      </c>
      <c r="I16" s="147">
        <v>0</v>
      </c>
      <c r="J16" s="147">
        <v>0</v>
      </c>
    </row>
    <row r="17" spans="2:11" ht="14.1" customHeight="1" x14ac:dyDescent="0.2">
      <c r="B17" s="49"/>
      <c r="C17" s="48"/>
      <c r="D17" s="146"/>
      <c r="E17" s="48"/>
      <c r="F17" s="146"/>
      <c r="G17" s="151"/>
      <c r="H17" s="151"/>
      <c r="I17" s="151"/>
      <c r="J17" s="151"/>
    </row>
    <row r="18" spans="2:11" ht="14.1" customHeight="1" x14ac:dyDescent="0.2">
      <c r="B18" s="49"/>
      <c r="C18" s="48"/>
      <c r="D18" s="146"/>
      <c r="E18" s="48"/>
      <c r="F18" s="146"/>
      <c r="G18" s="151"/>
      <c r="H18" s="151"/>
      <c r="I18" s="151"/>
      <c r="J18" s="151"/>
    </row>
    <row r="19" spans="2:11" ht="14.1" customHeight="1" x14ac:dyDescent="0.2">
      <c r="B19" s="152" t="s">
        <v>151</v>
      </c>
      <c r="C19" s="124"/>
      <c r="D19" s="304">
        <v>0</v>
      </c>
      <c r="E19" s="124"/>
      <c r="F19" s="304">
        <v>0</v>
      </c>
      <c r="G19" s="305">
        <v>0</v>
      </c>
      <c r="H19" s="305">
        <v>0</v>
      </c>
      <c r="I19" s="305">
        <v>0</v>
      </c>
      <c r="J19" s="305">
        <v>0</v>
      </c>
    </row>
    <row r="20" spans="2:11" ht="20.45" customHeight="1" x14ac:dyDescent="0.2">
      <c r="B20" s="128" t="s">
        <v>154</v>
      </c>
      <c r="C20" s="153" t="s">
        <v>155</v>
      </c>
      <c r="D20" s="154">
        <v>3600000000</v>
      </c>
      <c r="E20" s="153" t="s">
        <v>156</v>
      </c>
      <c r="F20" s="154">
        <v>0</v>
      </c>
      <c r="G20" s="155">
        <v>0</v>
      </c>
      <c r="H20" s="155">
        <v>3600000000</v>
      </c>
      <c r="I20" s="155">
        <v>3600000000</v>
      </c>
      <c r="J20" s="155">
        <v>6387590000</v>
      </c>
    </row>
    <row r="21" spans="2:11" ht="14.1" customHeight="1" x14ac:dyDescent="0.2">
      <c r="B21" s="27"/>
      <c r="C21" s="27"/>
      <c r="D21" s="93"/>
      <c r="E21" s="93"/>
      <c r="F21" s="93"/>
      <c r="G21" s="93"/>
      <c r="H21" s="93"/>
      <c r="I21" s="93"/>
      <c r="J21" s="93"/>
    </row>
    <row r="22" spans="2:11" ht="14.1" customHeight="1" x14ac:dyDescent="0.2">
      <c r="B22" s="27"/>
      <c r="C22" s="27"/>
      <c r="D22" s="93"/>
      <c r="E22" s="93"/>
      <c r="F22" s="93"/>
      <c r="G22" s="156"/>
      <c r="H22" s="93"/>
      <c r="I22" s="93"/>
      <c r="J22" s="93"/>
    </row>
    <row r="23" spans="2:11" ht="14.1" customHeight="1" x14ac:dyDescent="0.2">
      <c r="B23" s="27"/>
      <c r="C23" s="27"/>
      <c r="D23" s="93"/>
      <c r="E23" s="93"/>
      <c r="F23" s="93"/>
      <c r="G23" s="27"/>
      <c r="H23" s="27"/>
      <c r="I23" s="27"/>
      <c r="J23" s="27"/>
    </row>
    <row r="24" spans="2:11" ht="14.1" customHeight="1" x14ac:dyDescent="0.2">
      <c r="B24" s="27"/>
      <c r="C24" s="27"/>
      <c r="D24" s="93"/>
      <c r="E24" s="93"/>
      <c r="F24" s="93"/>
      <c r="G24" s="27"/>
      <c r="H24" s="27"/>
      <c r="I24" s="27"/>
      <c r="J24" s="27"/>
    </row>
    <row r="25" spans="2:11" s="1" customFormat="1" ht="14.85" customHeight="1" x14ac:dyDescent="0.2">
      <c r="B25" s="131"/>
      <c r="C25" s="131"/>
      <c r="D25" s="157"/>
      <c r="E25" s="157"/>
      <c r="F25" s="157"/>
      <c r="H25" s="17"/>
      <c r="I25" s="131"/>
    </row>
    <row r="26" spans="2:11" ht="14.1" customHeight="1" x14ac:dyDescent="0.2">
      <c r="B26" s="132"/>
      <c r="C26" s="132"/>
      <c r="D26" s="158"/>
      <c r="E26" s="158"/>
      <c r="F26" s="158"/>
      <c r="H26" s="5"/>
      <c r="I26" s="132"/>
      <c r="K26" s="25"/>
    </row>
  </sheetData>
  <sheetProtection selectLockedCells="1" selectUnlockedCells="1"/>
  <mergeCells count="7">
    <mergeCell ref="E9:F9"/>
    <mergeCell ref="B4:K4"/>
    <mergeCell ref="B2:J2"/>
    <mergeCell ref="C7:D7"/>
    <mergeCell ref="E7:F7"/>
    <mergeCell ref="C8:D8"/>
    <mergeCell ref="E8:F8"/>
  </mergeCells>
  <printOptions horizontalCentered="1" verticalCentered="1"/>
  <pageMargins left="0.70866141732283472" right="0.70866141732283472" top="0.74803149606299213" bottom="0.74803149606299213" header="0.31496062992125984" footer="0.31496062992125984"/>
  <pageSetup paperSize="9" scale="95" firstPageNumber="0" orientation="landscape" r:id="rId1"/>
  <headerFooter>
    <oddFooter>&amp;L      C.P. Juan Achucarro
        Contador General&amp;CLic. Victor persano
Síndico&amp;RLic. Martín Heisecke Rivarola
Rerepsentante Legal&amp;K00+000__</oddFooter>
  </headerFooter>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1</xdr:col>
                <xdr:colOff>495300</xdr:colOff>
                <xdr:row>0</xdr:row>
                <xdr:rowOff>0</xdr:rowOff>
              </from>
              <to>
                <xdr:col>1</xdr:col>
                <xdr:colOff>1762125</xdr:colOff>
                <xdr:row>4</xdr:row>
                <xdr:rowOff>85725</xdr:rowOff>
              </to>
            </anchor>
          </objectPr>
        </oleObject>
      </mc:Choice>
      <mc:Fallback>
        <oleObject progId="PBrush" shapeId="7169"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5">
    <tabColor rgb="FFFF0000"/>
    <pageSetUpPr fitToPage="1"/>
  </sheetPr>
  <dimension ref="B2:M30"/>
  <sheetViews>
    <sheetView showGridLines="0" zoomScale="95" zoomScaleNormal="95" workbookViewId="0">
      <selection activeCell="C35" sqref="A1:C35"/>
    </sheetView>
  </sheetViews>
  <sheetFormatPr baseColWidth="10" defaultRowHeight="14.1" customHeight="1" x14ac:dyDescent="0.2"/>
  <cols>
    <col min="1" max="1" width="2.5703125" style="26" customWidth="1"/>
    <col min="2" max="2" width="36.28515625" style="26" customWidth="1"/>
    <col min="3" max="7" width="17" style="26" customWidth="1"/>
    <col min="8" max="8" width="11.42578125" style="26"/>
    <col min="9" max="9" width="14" style="26" bestFit="1" customWidth="1"/>
    <col min="10" max="10" width="12.28515625" style="26" bestFit="1" customWidth="1"/>
    <col min="11" max="16384" width="11.42578125" style="26"/>
  </cols>
  <sheetData>
    <row r="2" spans="2:13" ht="18.95" customHeight="1" x14ac:dyDescent="0.25">
      <c r="B2" s="95"/>
    </row>
    <row r="3" spans="2:13" ht="15.75" customHeight="1" x14ac:dyDescent="0.2">
      <c r="B3" s="861" t="s">
        <v>678</v>
      </c>
      <c r="C3" s="861"/>
      <c r="D3" s="861"/>
      <c r="E3" s="861"/>
      <c r="F3" s="861"/>
      <c r="G3" s="861"/>
      <c r="H3" s="322"/>
      <c r="I3" s="322"/>
      <c r="J3" s="322"/>
      <c r="K3" s="322"/>
      <c r="L3" s="322"/>
      <c r="M3" s="322"/>
    </row>
    <row r="4" spans="2:13" ht="15.75" customHeight="1" x14ac:dyDescent="0.25">
      <c r="B4" s="806"/>
      <c r="C4" s="806"/>
      <c r="D4" s="806"/>
      <c r="E4" s="806"/>
      <c r="F4" s="806"/>
      <c r="G4" s="806"/>
    </row>
    <row r="5" spans="2:13" ht="15.75" customHeight="1" x14ac:dyDescent="0.25">
      <c r="B5" s="95"/>
      <c r="D5" s="97" t="s">
        <v>158</v>
      </c>
      <c r="G5" s="96" t="s">
        <v>157</v>
      </c>
    </row>
    <row r="7" spans="2:13" ht="15.75" customHeight="1" x14ac:dyDescent="0.25">
      <c r="B7" s="97"/>
      <c r="C7" s="98"/>
    </row>
    <row r="9" spans="2:13" ht="14.1" customHeight="1" x14ac:dyDescent="0.2">
      <c r="B9" s="135"/>
      <c r="C9" s="159" t="s">
        <v>159</v>
      </c>
      <c r="D9" s="160"/>
      <c r="E9" s="670"/>
      <c r="F9" s="161" t="s">
        <v>159</v>
      </c>
      <c r="G9" s="161" t="s">
        <v>159</v>
      </c>
    </row>
    <row r="10" spans="2:13" ht="14.1" customHeight="1" x14ac:dyDescent="0.2">
      <c r="B10" s="162" t="s">
        <v>34</v>
      </c>
      <c r="C10" s="163" t="s">
        <v>160</v>
      </c>
      <c r="D10" s="132" t="s">
        <v>103</v>
      </c>
      <c r="E10" s="671" t="s">
        <v>104</v>
      </c>
      <c r="F10" s="164" t="s">
        <v>161</v>
      </c>
      <c r="G10" s="164" t="s">
        <v>161</v>
      </c>
    </row>
    <row r="11" spans="2:13" ht="14.1" customHeight="1" x14ac:dyDescent="0.2">
      <c r="B11" s="141"/>
      <c r="C11" s="163" t="s">
        <v>162</v>
      </c>
      <c r="D11" s="165"/>
      <c r="E11" s="672"/>
      <c r="F11" s="166">
        <v>43921</v>
      </c>
      <c r="G11" s="166">
        <v>43555</v>
      </c>
    </row>
    <row r="12" spans="2:13" ht="14.1" customHeight="1" x14ac:dyDescent="0.2">
      <c r="B12" s="48"/>
      <c r="C12" s="793"/>
      <c r="D12" s="27"/>
      <c r="E12" s="673"/>
      <c r="F12" s="441"/>
      <c r="G12" s="110"/>
    </row>
    <row r="13" spans="2:13" ht="18.600000000000001" customHeight="1" x14ac:dyDescent="0.2">
      <c r="B13" s="667" t="s">
        <v>472</v>
      </c>
      <c r="C13" s="214">
        <v>1741027547</v>
      </c>
      <c r="D13" s="25">
        <v>0</v>
      </c>
      <c r="E13" s="674">
        <v>0</v>
      </c>
      <c r="F13" s="50">
        <v>1741027547</v>
      </c>
      <c r="G13" s="83">
        <v>1322269172</v>
      </c>
      <c r="I13" s="78"/>
      <c r="J13" s="78"/>
    </row>
    <row r="14" spans="2:13" ht="18.600000000000001" customHeight="1" x14ac:dyDescent="0.2">
      <c r="B14" s="667" t="s">
        <v>644</v>
      </c>
      <c r="C14" s="214">
        <v>524197498</v>
      </c>
      <c r="D14" s="25">
        <v>0</v>
      </c>
      <c r="E14" s="674">
        <v>0</v>
      </c>
      <c r="F14" s="50">
        <v>524197498</v>
      </c>
      <c r="G14" s="50">
        <v>0</v>
      </c>
      <c r="I14" s="78"/>
      <c r="J14" s="78"/>
    </row>
    <row r="15" spans="2:13" ht="14.1" customHeight="1" x14ac:dyDescent="0.2">
      <c r="B15" s="48"/>
      <c r="C15" s="794"/>
      <c r="D15" s="25"/>
      <c r="E15" s="675"/>
      <c r="F15" s="668"/>
      <c r="G15" s="46"/>
    </row>
    <row r="16" spans="2:13" ht="23.1" customHeight="1" x14ac:dyDescent="0.25">
      <c r="B16" s="323" t="s">
        <v>163</v>
      </c>
      <c r="C16" s="792">
        <v>2265225045</v>
      </c>
      <c r="D16" s="669">
        <v>0</v>
      </c>
      <c r="E16" s="676">
        <v>0</v>
      </c>
      <c r="F16" s="669">
        <v>2265225045</v>
      </c>
      <c r="G16" s="167">
        <v>1322269172</v>
      </c>
    </row>
    <row r="17" spans="2:7" ht="14.1" customHeight="1" x14ac:dyDescent="0.2">
      <c r="B17" s="27"/>
      <c r="C17" s="27"/>
      <c r="D17" s="27"/>
      <c r="E17" s="27"/>
      <c r="F17" s="27"/>
      <c r="G17" s="27"/>
    </row>
    <row r="18" spans="2:7" ht="14.1" customHeight="1" x14ac:dyDescent="0.2">
      <c r="B18" s="27"/>
      <c r="C18" s="27"/>
      <c r="D18" s="27"/>
      <c r="E18" s="27"/>
      <c r="F18" s="27"/>
      <c r="G18" s="27"/>
    </row>
    <row r="19" spans="2:7" ht="14.1" customHeight="1" x14ac:dyDescent="0.2">
      <c r="B19" s="27"/>
      <c r="C19" s="27"/>
      <c r="D19" s="27"/>
      <c r="E19" s="27"/>
      <c r="F19" s="27"/>
      <c r="G19" s="27"/>
    </row>
    <row r="20" spans="2:7" ht="14.1" customHeight="1" x14ac:dyDescent="0.2">
      <c r="B20" s="27"/>
      <c r="C20" s="27"/>
      <c r="D20" s="27"/>
      <c r="E20" s="27"/>
      <c r="F20" s="27"/>
      <c r="G20" s="27"/>
    </row>
    <row r="21" spans="2:7" ht="14.1" customHeight="1" x14ac:dyDescent="0.2">
      <c r="B21" s="27"/>
      <c r="C21" s="27"/>
      <c r="D21" s="27"/>
      <c r="E21" s="27"/>
      <c r="F21" s="27"/>
      <c r="G21" s="27"/>
    </row>
    <row r="30" spans="2:7" ht="12" customHeight="1" x14ac:dyDescent="0.2"/>
  </sheetData>
  <sheetProtection selectLockedCells="1" selectUnlockedCells="1"/>
  <mergeCells count="1">
    <mergeCell ref="B3:G3"/>
  </mergeCells>
  <printOptions horizontalCentered="1" verticalCentered="1"/>
  <pageMargins left="0.70866141732283472" right="0.70866141732283472" top="0.74803149606299213" bottom="0.74803149606299213" header="0.31496062992125984" footer="0.31496062992125984"/>
  <pageSetup paperSize="9" firstPageNumber="0" orientation="landscape" r:id="rId1"/>
  <headerFooter>
    <oddFooter>&amp;L      C.P. Juan Achucarro
        Contador General&amp;CLic. Victor persano
Síndico&amp;RLic. Martín Heisecke Rivarola
Rerepsentante Legal&amp;K00+000__</oddFooter>
  </headerFooter>
  <drawing r:id="rId2"/>
  <legacyDrawing r:id="rId3"/>
  <oleObjects>
    <mc:AlternateContent xmlns:mc="http://schemas.openxmlformats.org/markup-compatibility/2006">
      <mc:Choice Requires="x14">
        <oleObject progId="PBrush" shapeId="8193" r:id="rId4">
          <objectPr defaultSize="0" autoPict="0" r:id="rId5">
            <anchor moveWithCells="1" sizeWithCells="1">
              <from>
                <xdr:col>1</xdr:col>
                <xdr:colOff>247650</xdr:colOff>
                <xdr:row>1</xdr:row>
                <xdr:rowOff>161925</xdr:rowOff>
              </from>
              <to>
                <xdr:col>1</xdr:col>
                <xdr:colOff>1381125</xdr:colOff>
                <xdr:row>6</xdr:row>
                <xdr:rowOff>9525</xdr:rowOff>
              </to>
            </anchor>
          </objectPr>
        </oleObject>
      </mc:Choice>
      <mc:Fallback>
        <oleObject progId="PBrush" shapeId="8193" r:id="rId4"/>
      </mc:Fallback>
    </mc:AlternateContent>
    <mc:AlternateContent xmlns:mc="http://schemas.openxmlformats.org/markup-compatibility/2006">
      <mc:Choice Requires="x14">
        <oleObject progId="PBrush" shapeId="8279" r:id="rId6">
          <objectPr defaultSize="0" autoPict="0" r:id="rId5">
            <anchor moveWithCells="1" sizeWithCells="1">
              <from>
                <xdr:col>1</xdr:col>
                <xdr:colOff>247650</xdr:colOff>
                <xdr:row>1</xdr:row>
                <xdr:rowOff>161925</xdr:rowOff>
              </from>
              <to>
                <xdr:col>1</xdr:col>
                <xdr:colOff>1381125</xdr:colOff>
                <xdr:row>6</xdr:row>
                <xdr:rowOff>9525</xdr:rowOff>
              </to>
            </anchor>
          </objectPr>
        </oleObject>
      </mc:Choice>
      <mc:Fallback>
        <oleObject progId="PBrush" shapeId="8279"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rgb="FFFF0000"/>
    <pageSetUpPr fitToPage="1"/>
  </sheetPr>
  <dimension ref="A4:F40"/>
  <sheetViews>
    <sheetView showGridLines="0" topLeftCell="A13" zoomScale="95" zoomScaleNormal="95" workbookViewId="0">
      <selection activeCell="C35" sqref="A1:C35"/>
    </sheetView>
  </sheetViews>
  <sheetFormatPr baseColWidth="10" defaultRowHeight="12.75" customHeight="1" x14ac:dyDescent="0.2"/>
  <cols>
    <col min="1" max="1" width="56.140625" style="26" customWidth="1"/>
    <col min="2" max="2" width="29.5703125" style="26" customWidth="1"/>
    <col min="3" max="3" width="26.85546875" style="26" customWidth="1"/>
    <col min="4" max="4" width="13.85546875" style="26" customWidth="1"/>
    <col min="5" max="5" width="11.42578125" style="26"/>
    <col min="6" max="7" width="12.5703125" style="26" bestFit="1" customWidth="1"/>
    <col min="8" max="16384" width="11.42578125" style="26"/>
  </cols>
  <sheetData>
    <row r="4" spans="1:6" ht="18" customHeight="1" x14ac:dyDescent="0.2">
      <c r="A4" s="861" t="s">
        <v>680</v>
      </c>
      <c r="B4" s="861"/>
      <c r="C4" s="861"/>
      <c r="D4" s="322"/>
      <c r="E4" s="322"/>
      <c r="F4" s="322"/>
    </row>
    <row r="5" spans="1:6" ht="14.25" customHeight="1" x14ac:dyDescent="0.25">
      <c r="A5" s="96"/>
      <c r="B5" s="800"/>
    </row>
    <row r="6" spans="1:6" ht="14.25" customHeight="1" x14ac:dyDescent="0.25">
      <c r="A6" s="815" t="s">
        <v>285</v>
      </c>
      <c r="B6" s="815"/>
      <c r="C6" s="815"/>
    </row>
    <row r="9" spans="1:6" ht="12.75" customHeight="1" x14ac:dyDescent="0.2">
      <c r="C9" s="168"/>
    </row>
    <row r="10" spans="1:6" ht="12.75" customHeight="1" x14ac:dyDescent="0.2">
      <c r="C10" s="169" t="s">
        <v>164</v>
      </c>
    </row>
    <row r="13" spans="1:6" ht="16.7" customHeight="1" x14ac:dyDescent="0.2">
      <c r="A13" s="236" t="s">
        <v>165</v>
      </c>
      <c r="B13" s="244" t="s">
        <v>166</v>
      </c>
      <c r="C13" s="244" t="s">
        <v>166</v>
      </c>
    </row>
    <row r="14" spans="1:6" ht="21.2" customHeight="1" x14ac:dyDescent="0.25">
      <c r="A14" s="246"/>
      <c r="B14" s="247">
        <v>43921</v>
      </c>
      <c r="C14" s="247">
        <v>43555</v>
      </c>
    </row>
    <row r="15" spans="1:6" ht="14.25" customHeight="1" x14ac:dyDescent="0.25">
      <c r="A15" s="573" t="s">
        <v>167</v>
      </c>
      <c r="B15" s="245"/>
      <c r="C15" s="245"/>
    </row>
    <row r="16" spans="1:6" ht="16.149999999999999" customHeight="1" x14ac:dyDescent="0.25">
      <c r="A16" s="237" t="s">
        <v>168</v>
      </c>
      <c r="B16" s="239">
        <v>18583475070</v>
      </c>
      <c r="C16" s="239">
        <v>13594009460</v>
      </c>
    </row>
    <row r="17" spans="1:4" ht="14.25" customHeight="1" x14ac:dyDescent="0.2">
      <c r="A17" s="237"/>
      <c r="B17" s="241"/>
      <c r="C17" s="240"/>
    </row>
    <row r="18" spans="1:4" ht="14.25" customHeight="1" x14ac:dyDescent="0.2">
      <c r="A18" s="237" t="s">
        <v>169</v>
      </c>
      <c r="B18" s="241">
        <v>10613098545</v>
      </c>
      <c r="C18" s="241">
        <v>6882478340</v>
      </c>
    </row>
    <row r="19" spans="1:4" ht="14.25" customHeight="1" x14ac:dyDescent="0.2">
      <c r="A19" s="237" t="s">
        <v>170</v>
      </c>
      <c r="B19" s="241">
        <v>355813759</v>
      </c>
      <c r="C19" s="241">
        <v>475126983</v>
      </c>
    </row>
    <row r="20" spans="1:4" ht="14.25" customHeight="1" x14ac:dyDescent="0.2">
      <c r="A20" s="237" t="s">
        <v>171</v>
      </c>
      <c r="B20" s="241">
        <v>6579667882</v>
      </c>
      <c r="C20" s="241">
        <v>5841097255</v>
      </c>
    </row>
    <row r="21" spans="1:4" ht="14.25" customHeight="1" x14ac:dyDescent="0.2">
      <c r="A21" s="237" t="s">
        <v>172</v>
      </c>
      <c r="B21" s="241">
        <v>1034894884</v>
      </c>
      <c r="C21" s="241">
        <v>395306882</v>
      </c>
    </row>
    <row r="22" spans="1:4" ht="14.25" customHeight="1" x14ac:dyDescent="0.2">
      <c r="A22" s="237"/>
      <c r="B22" s="241"/>
      <c r="C22" s="241"/>
    </row>
    <row r="23" spans="1:4" ht="14.25" customHeight="1" x14ac:dyDescent="0.2">
      <c r="A23" s="237" t="s">
        <v>173</v>
      </c>
      <c r="B23" s="241">
        <v>3861655539</v>
      </c>
      <c r="C23" s="241">
        <v>7601905451</v>
      </c>
    </row>
    <row r="24" spans="1:4" ht="14.25" customHeight="1" x14ac:dyDescent="0.2">
      <c r="A24" s="237"/>
      <c r="B24" s="241"/>
      <c r="C24" s="241"/>
    </row>
    <row r="25" spans="1:4" ht="14.25" customHeight="1" x14ac:dyDescent="0.25">
      <c r="A25" s="237" t="s">
        <v>174</v>
      </c>
      <c r="B25" s="242">
        <v>18449463448</v>
      </c>
      <c r="C25" s="242">
        <v>15369869563</v>
      </c>
    </row>
    <row r="26" spans="1:4" ht="14.25" customHeight="1" x14ac:dyDescent="0.2">
      <c r="A26" s="237"/>
      <c r="B26" s="241"/>
      <c r="C26" s="241"/>
    </row>
    <row r="27" spans="1:4" ht="14.25" customHeight="1" x14ac:dyDescent="0.2">
      <c r="A27" s="237" t="s">
        <v>169</v>
      </c>
      <c r="B27" s="241">
        <v>8909369741</v>
      </c>
      <c r="C27" s="241">
        <v>8386230282</v>
      </c>
    </row>
    <row r="28" spans="1:4" ht="14.25" customHeight="1" x14ac:dyDescent="0.2">
      <c r="A28" s="237" t="s">
        <v>170</v>
      </c>
      <c r="B28" s="241">
        <v>370990991</v>
      </c>
      <c r="C28" s="241">
        <v>452723411</v>
      </c>
    </row>
    <row r="29" spans="1:4" ht="14.25" customHeight="1" x14ac:dyDescent="0.2">
      <c r="A29" s="237" t="s">
        <v>171</v>
      </c>
      <c r="B29" s="241">
        <v>8684159336</v>
      </c>
      <c r="C29" s="241">
        <v>6021191783</v>
      </c>
      <c r="D29" s="58"/>
    </row>
    <row r="30" spans="1:4" ht="14.25" customHeight="1" x14ac:dyDescent="0.2">
      <c r="A30" s="237" t="s">
        <v>172</v>
      </c>
      <c r="B30" s="241">
        <v>484943380</v>
      </c>
      <c r="C30" s="241">
        <v>509724087</v>
      </c>
    </row>
    <row r="31" spans="1:4" ht="14.25" customHeight="1" x14ac:dyDescent="0.2">
      <c r="A31" s="237"/>
      <c r="B31" s="241"/>
      <c r="C31" s="241"/>
    </row>
    <row r="32" spans="1:4" ht="14.25" customHeight="1" x14ac:dyDescent="0.2">
      <c r="A32" s="237"/>
      <c r="B32" s="241"/>
      <c r="C32" s="241"/>
    </row>
    <row r="33" spans="1:4" ht="18" customHeight="1" x14ac:dyDescent="0.25">
      <c r="A33" s="237" t="s">
        <v>175</v>
      </c>
      <c r="B33" s="242">
        <v>3995667161</v>
      </c>
      <c r="C33" s="242">
        <v>5826045348</v>
      </c>
      <c r="D33" s="58"/>
    </row>
    <row r="34" spans="1:4" ht="14.25" customHeight="1" x14ac:dyDescent="0.2">
      <c r="A34" s="238"/>
      <c r="B34" s="243"/>
      <c r="C34" s="243"/>
      <c r="D34" s="58"/>
    </row>
    <row r="35" spans="1:4" ht="14.25" customHeight="1" x14ac:dyDescent="0.25">
      <c r="A35" s="175"/>
      <c r="B35" s="531"/>
      <c r="C35" s="176"/>
    </row>
    <row r="36" spans="1:4" ht="14.25" customHeight="1" x14ac:dyDescent="0.2">
      <c r="A36" s="175"/>
      <c r="B36" s="176"/>
      <c r="C36" s="176"/>
    </row>
    <row r="37" spans="1:4" ht="14.25" customHeight="1" x14ac:dyDescent="0.2">
      <c r="A37" s="175"/>
      <c r="B37" s="176"/>
      <c r="C37" s="176"/>
    </row>
    <row r="38" spans="1:4" ht="14.25" customHeight="1" x14ac:dyDescent="0.2">
      <c r="A38" s="175"/>
      <c r="B38" s="175"/>
      <c r="C38" s="175"/>
    </row>
    <row r="39" spans="1:4" s="1" customFormat="1" ht="12.75" customHeight="1" x14ac:dyDescent="0.2">
      <c r="A39" s="177"/>
      <c r="B39" s="177"/>
    </row>
    <row r="40" spans="1:4" ht="12.75" customHeight="1" x14ac:dyDescent="0.2">
      <c r="A40" s="178"/>
      <c r="B40" s="179"/>
      <c r="C40" s="179"/>
      <c r="D40" s="1"/>
    </row>
  </sheetData>
  <sheetProtection selectLockedCells="1" selectUnlockedCells="1"/>
  <mergeCells count="2">
    <mergeCell ref="A6:C6"/>
    <mergeCell ref="A4:C4"/>
  </mergeCells>
  <printOptions horizontalCentered="1" verticalCentered="1"/>
  <pageMargins left="0.70866141732283472" right="0.70866141732283472" top="0.74803149606299213" bottom="0.74803149606299213" header="0.31496062992125984" footer="0.31496062992125984"/>
  <pageSetup paperSize="9" scale="87" firstPageNumber="0" orientation="landscape" r:id="rId1"/>
  <headerFooter>
    <oddFooter>&amp;L      C.P. Juan Achucarro
        Contador General&amp;CLic. Victor persano
Síndico&amp;RLic. Martín Heisecke Rivarola
Rerepsentante Legal&amp;K00+000__</oddFooter>
  </headerFooter>
  <drawing r:id="rId2"/>
  <legacyDrawing r:id="rId3"/>
  <oleObjects>
    <mc:AlternateContent xmlns:mc="http://schemas.openxmlformats.org/markup-compatibility/2006">
      <mc:Choice Requires="x14">
        <oleObject progId="PBrush" shapeId="9226" r:id="rId4">
          <objectPr defaultSize="0" r:id="rId5">
            <anchor moveWithCells="1" sizeWithCells="1">
              <from>
                <xdr:col>0</xdr:col>
                <xdr:colOff>161925</xdr:colOff>
                <xdr:row>2</xdr:row>
                <xdr:rowOff>19050</xdr:rowOff>
              </from>
              <to>
                <xdr:col>0</xdr:col>
                <xdr:colOff>1457325</xdr:colOff>
                <xdr:row>7</xdr:row>
                <xdr:rowOff>152400</xdr:rowOff>
              </to>
            </anchor>
          </objectPr>
        </oleObject>
      </mc:Choice>
      <mc:Fallback>
        <oleObject progId="PBrush" shapeId="9226"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0">
    <tabColor rgb="FFFF0000"/>
    <pageSetUpPr fitToPage="1"/>
  </sheetPr>
  <dimension ref="A2:I67"/>
  <sheetViews>
    <sheetView showGridLines="0" zoomScale="95" zoomScaleNormal="95" workbookViewId="0">
      <selection activeCell="F60" sqref="A1:F60"/>
    </sheetView>
  </sheetViews>
  <sheetFormatPr baseColWidth="10" defaultRowHeight="14.1" customHeight="1" x14ac:dyDescent="0.2"/>
  <cols>
    <col min="1" max="1" width="40.28515625" style="26" customWidth="1"/>
    <col min="2" max="2" width="10.140625" style="26" customWidth="1"/>
    <col min="3" max="3" width="15.7109375" style="180" customWidth="1"/>
    <col min="4" max="4" width="10.85546875" style="180" customWidth="1"/>
    <col min="5" max="5" width="17.5703125" style="181" customWidth="1"/>
    <col min="6" max="6" width="17.85546875" style="181" customWidth="1"/>
    <col min="7" max="7" width="12.28515625" style="26" bestFit="1" customWidth="1"/>
    <col min="8" max="8" width="17.140625" style="26" customWidth="1"/>
    <col min="9" max="16384" width="11.42578125" style="26"/>
  </cols>
  <sheetData>
    <row r="2" spans="1:9" ht="19.350000000000001" customHeight="1" x14ac:dyDescent="0.2">
      <c r="A2" s="861" t="s">
        <v>683</v>
      </c>
      <c r="B2" s="861"/>
      <c r="C2" s="861"/>
      <c r="D2" s="861"/>
      <c r="E2" s="861"/>
      <c r="F2" s="861"/>
      <c r="G2" s="322"/>
      <c r="H2" s="322"/>
      <c r="I2" s="322"/>
    </row>
    <row r="3" spans="1:9" ht="8.65" customHeight="1" x14ac:dyDescent="0.2">
      <c r="E3" s="182"/>
      <c r="F3" s="182"/>
    </row>
    <row r="4" spans="1:9" ht="17.100000000000001" customHeight="1" x14ac:dyDescent="0.25">
      <c r="A4" s="815" t="s">
        <v>342</v>
      </c>
      <c r="B4" s="815"/>
      <c r="C4" s="815"/>
      <c r="D4" s="815"/>
      <c r="E4" s="815"/>
      <c r="F4" s="815"/>
    </row>
    <row r="5" spans="1:9" ht="12.75" x14ac:dyDescent="0.2">
      <c r="E5" s="182"/>
      <c r="F5" s="183" t="s">
        <v>176</v>
      </c>
    </row>
    <row r="6" spans="1:9" ht="14.1" customHeight="1" x14ac:dyDescent="0.2">
      <c r="A6" s="657" t="s">
        <v>165</v>
      </c>
      <c r="B6" s="658" t="s">
        <v>177</v>
      </c>
      <c r="C6" s="659"/>
      <c r="D6" s="660" t="s">
        <v>178</v>
      </c>
      <c r="E6" s="661" t="s">
        <v>179</v>
      </c>
      <c r="F6" s="271" t="s">
        <v>179</v>
      </c>
    </row>
    <row r="7" spans="1:9" ht="15" customHeight="1" x14ac:dyDescent="0.2">
      <c r="A7" s="662"/>
      <c r="B7" s="272" t="s">
        <v>180</v>
      </c>
      <c r="C7" s="273" t="s">
        <v>181</v>
      </c>
      <c r="D7" s="257"/>
      <c r="E7" s="485" t="s">
        <v>699</v>
      </c>
      <c r="F7" s="274" t="s">
        <v>270</v>
      </c>
    </row>
    <row r="8" spans="1:9" ht="12" customHeight="1" x14ac:dyDescent="0.2">
      <c r="A8" s="663" t="s">
        <v>0</v>
      </c>
      <c r="B8" s="163"/>
      <c r="C8" s="184"/>
      <c r="D8" s="476"/>
      <c r="E8" s="486"/>
      <c r="F8" s="481"/>
    </row>
    <row r="9" spans="1:9" ht="14.65" customHeight="1" x14ac:dyDescent="0.2">
      <c r="A9" s="276" t="s">
        <v>182</v>
      </c>
      <c r="B9" s="254" t="s">
        <v>183</v>
      </c>
      <c r="C9" s="261">
        <v>54492.189999999995</v>
      </c>
      <c r="D9" s="477">
        <v>6554.28</v>
      </c>
      <c r="E9" s="487">
        <v>67083580</v>
      </c>
      <c r="F9" s="482">
        <v>2177186701</v>
      </c>
      <c r="I9" s="475"/>
    </row>
    <row r="10" spans="1:9" ht="14.65" customHeight="1" x14ac:dyDescent="0.2">
      <c r="A10" s="276" t="s">
        <v>150</v>
      </c>
      <c r="B10" s="254" t="s">
        <v>183</v>
      </c>
      <c r="C10" s="261">
        <v>0</v>
      </c>
      <c r="D10" s="477">
        <v>6554.28</v>
      </c>
      <c r="E10" s="487">
        <v>0</v>
      </c>
      <c r="F10" s="482">
        <v>3087590000</v>
      </c>
      <c r="I10" s="475"/>
    </row>
    <row r="11" spans="1:9" ht="14.85" customHeight="1" x14ac:dyDescent="0.2">
      <c r="A11" s="276" t="s">
        <v>184</v>
      </c>
      <c r="B11" s="254" t="s">
        <v>183</v>
      </c>
      <c r="C11" s="261">
        <v>28819.105988758492</v>
      </c>
      <c r="D11" s="477">
        <v>6554.28</v>
      </c>
      <c r="E11" s="487">
        <v>188888490</v>
      </c>
      <c r="F11" s="482">
        <v>393862859</v>
      </c>
    </row>
    <row r="12" spans="1:9" ht="14.65" customHeight="1" x14ac:dyDescent="0.2">
      <c r="A12" s="664" t="s">
        <v>185</v>
      </c>
      <c r="B12" s="254" t="s">
        <v>183</v>
      </c>
      <c r="C12" s="256">
        <v>83311.295988758488</v>
      </c>
      <c r="D12" s="478"/>
      <c r="E12" s="488">
        <v>255972070</v>
      </c>
      <c r="F12" s="483">
        <v>5658639560</v>
      </c>
    </row>
    <row r="13" spans="1:9" ht="5.25" customHeight="1" x14ac:dyDescent="0.2">
      <c r="A13" s="276"/>
      <c r="B13" s="254"/>
      <c r="C13" s="258"/>
      <c r="D13" s="478"/>
      <c r="E13" s="489" t="s">
        <v>237</v>
      </c>
      <c r="F13" s="484"/>
    </row>
    <row r="14" spans="1:9" ht="11.25" customHeight="1" x14ac:dyDescent="0.2">
      <c r="A14" s="665" t="s">
        <v>1</v>
      </c>
      <c r="B14" s="254"/>
      <c r="C14" s="258"/>
      <c r="D14" s="478"/>
      <c r="E14" s="489"/>
      <c r="F14" s="484"/>
    </row>
    <row r="15" spans="1:9" ht="12.75" customHeight="1" x14ac:dyDescent="0.2">
      <c r="A15" s="665" t="s">
        <v>186</v>
      </c>
      <c r="B15" s="9"/>
      <c r="C15" s="259"/>
      <c r="D15" s="479"/>
      <c r="E15" s="490"/>
      <c r="F15" s="267"/>
    </row>
    <row r="16" spans="1:9" ht="12.75" customHeight="1" x14ac:dyDescent="0.2">
      <c r="A16" s="276" t="s">
        <v>369</v>
      </c>
      <c r="B16" s="254" t="s">
        <v>183</v>
      </c>
      <c r="C16" s="260">
        <v>68395.808105323871</v>
      </c>
      <c r="D16" s="477">
        <v>6571.73</v>
      </c>
      <c r="E16" s="490">
        <v>449478784</v>
      </c>
      <c r="F16" s="267">
        <v>0</v>
      </c>
      <c r="G16" s="181"/>
      <c r="H16" s="58"/>
    </row>
    <row r="17" spans="1:8" ht="13.5" customHeight="1" x14ac:dyDescent="0.2">
      <c r="A17" s="276" t="s">
        <v>373</v>
      </c>
      <c r="B17" s="254" t="s">
        <v>183</v>
      </c>
      <c r="C17" s="260">
        <v>64780.109651492079</v>
      </c>
      <c r="D17" s="477">
        <v>6571.73</v>
      </c>
      <c r="E17" s="490">
        <v>425717390</v>
      </c>
      <c r="F17" s="267">
        <v>0</v>
      </c>
      <c r="G17" s="181"/>
    </row>
    <row r="18" spans="1:8" ht="12.75" customHeight="1" x14ac:dyDescent="0.2">
      <c r="A18" s="276" t="s">
        <v>586</v>
      </c>
      <c r="B18" s="254" t="s">
        <v>183</v>
      </c>
      <c r="C18" s="260">
        <v>52924.768820386722</v>
      </c>
      <c r="D18" s="477">
        <v>6571.73</v>
      </c>
      <c r="E18" s="490">
        <v>347807291</v>
      </c>
      <c r="F18" s="267">
        <v>109971474.55919999</v>
      </c>
      <c r="G18" s="181"/>
    </row>
    <row r="19" spans="1:8" ht="14.85" customHeight="1" x14ac:dyDescent="0.2">
      <c r="A19" s="276" t="s">
        <v>372</v>
      </c>
      <c r="B19" s="254" t="s">
        <v>183</v>
      </c>
      <c r="C19" s="260">
        <v>45828.86576289653</v>
      </c>
      <c r="D19" s="477">
        <v>6571.73</v>
      </c>
      <c r="E19" s="490">
        <v>301174932</v>
      </c>
      <c r="F19" s="267">
        <v>17716927.039799999</v>
      </c>
      <c r="G19" s="181"/>
      <c r="H19" s="58"/>
    </row>
    <row r="20" spans="1:8" ht="12.75" customHeight="1" x14ac:dyDescent="0.2">
      <c r="A20" s="276" t="s">
        <v>693</v>
      </c>
      <c r="B20" s="254" t="s">
        <v>183</v>
      </c>
      <c r="C20" s="260">
        <v>14769.601611752158</v>
      </c>
      <c r="D20" s="477">
        <v>6571.73</v>
      </c>
      <c r="E20" s="490">
        <v>97061834</v>
      </c>
      <c r="F20" s="267">
        <v>31467802.259999998</v>
      </c>
      <c r="G20" s="181"/>
    </row>
    <row r="21" spans="1:8" ht="14.85" customHeight="1" x14ac:dyDescent="0.2">
      <c r="A21" s="276" t="s">
        <v>583</v>
      </c>
      <c r="B21" s="254" t="s">
        <v>183</v>
      </c>
      <c r="C21" s="260">
        <v>14061.438160119178</v>
      </c>
      <c r="D21" s="477">
        <v>6571.73</v>
      </c>
      <c r="E21" s="490">
        <v>92407975</v>
      </c>
      <c r="F21" s="267">
        <v>0</v>
      </c>
      <c r="G21" s="181"/>
    </row>
    <row r="22" spans="1:8" ht="14.85" customHeight="1" x14ac:dyDescent="0.2">
      <c r="A22" s="276" t="s">
        <v>694</v>
      </c>
      <c r="B22" s="254" t="s">
        <v>183</v>
      </c>
      <c r="C22" s="260">
        <v>5663.9642833774369</v>
      </c>
      <c r="D22" s="477">
        <v>6571.73</v>
      </c>
      <c r="E22" s="490">
        <v>37222044</v>
      </c>
      <c r="F22" s="267">
        <v>20267196</v>
      </c>
      <c r="G22" s="181"/>
    </row>
    <row r="23" spans="1:8" ht="14.65" customHeight="1" x14ac:dyDescent="0.2">
      <c r="A23" s="276" t="s">
        <v>359</v>
      </c>
      <c r="B23" s="254" t="s">
        <v>183</v>
      </c>
      <c r="C23" s="260">
        <v>5575.0577093094216</v>
      </c>
      <c r="D23" s="477">
        <v>6571.73</v>
      </c>
      <c r="E23" s="490">
        <v>36637774</v>
      </c>
      <c r="F23" s="267">
        <v>0</v>
      </c>
      <c r="G23" s="181"/>
    </row>
    <row r="24" spans="1:8" ht="14.65" customHeight="1" x14ac:dyDescent="0.2">
      <c r="A24" s="276" t="s">
        <v>695</v>
      </c>
      <c r="B24" s="254" t="s">
        <v>183</v>
      </c>
      <c r="C24" s="260">
        <v>5453.3530744568025</v>
      </c>
      <c r="D24" s="477">
        <v>6571.73</v>
      </c>
      <c r="E24" s="490">
        <v>35837964</v>
      </c>
      <c r="F24" s="267">
        <v>3516954.5999999996</v>
      </c>
      <c r="G24" s="181"/>
    </row>
    <row r="25" spans="1:8" ht="14.65" customHeight="1" x14ac:dyDescent="0.2">
      <c r="A25" s="276" t="s">
        <v>696</v>
      </c>
      <c r="B25" s="254" t="s">
        <v>183</v>
      </c>
      <c r="C25" s="260">
        <v>1959.1675251417817</v>
      </c>
      <c r="D25" s="477">
        <v>6571.73</v>
      </c>
      <c r="E25" s="490">
        <v>12875120</v>
      </c>
      <c r="F25" s="267">
        <v>140082090</v>
      </c>
      <c r="G25" s="181"/>
    </row>
    <row r="26" spans="1:8" ht="14.65" customHeight="1" x14ac:dyDescent="0.2">
      <c r="A26" s="276" t="s">
        <v>587</v>
      </c>
      <c r="B26" s="254" t="s">
        <v>183</v>
      </c>
      <c r="C26" s="260">
        <v>1589.9524173999846</v>
      </c>
      <c r="D26" s="477">
        <v>6571.73</v>
      </c>
      <c r="E26" s="490">
        <v>10448738</v>
      </c>
      <c r="F26" s="267">
        <v>10040547.726600001</v>
      </c>
      <c r="G26" s="181"/>
    </row>
    <row r="27" spans="1:8" ht="14.65" customHeight="1" x14ac:dyDescent="0.2">
      <c r="A27" s="276" t="s">
        <v>588</v>
      </c>
      <c r="B27" s="254" t="s">
        <v>183</v>
      </c>
      <c r="C27" s="260">
        <v>137.53456091470588</v>
      </c>
      <c r="D27" s="477">
        <v>6571.73</v>
      </c>
      <c r="E27" s="490">
        <v>903840</v>
      </c>
      <c r="F27" s="267">
        <v>1877696.0999999999</v>
      </c>
      <c r="G27" s="181"/>
    </row>
    <row r="28" spans="1:8" ht="14.65" customHeight="1" x14ac:dyDescent="0.2">
      <c r="A28" s="276" t="s">
        <v>371</v>
      </c>
      <c r="B28" s="254" t="s">
        <v>183</v>
      </c>
      <c r="C28" s="260">
        <v>16.586500054019261</v>
      </c>
      <c r="D28" s="477">
        <v>6571.73</v>
      </c>
      <c r="E28" s="490">
        <v>109001.99999999999</v>
      </c>
      <c r="F28" s="267">
        <v>72200157.077399984</v>
      </c>
      <c r="G28" s="181"/>
    </row>
    <row r="29" spans="1:8" ht="14.65" customHeight="1" x14ac:dyDescent="0.2">
      <c r="A29" s="276" t="s">
        <v>584</v>
      </c>
      <c r="B29" s="254" t="s">
        <v>183</v>
      </c>
      <c r="C29" s="260">
        <v>-192.05734258711178</v>
      </c>
      <c r="D29" s="477">
        <v>6571.73</v>
      </c>
      <c r="E29" s="490">
        <v>-1262149</v>
      </c>
      <c r="F29" s="267">
        <v>73003989.836399987</v>
      </c>
      <c r="G29" s="181"/>
    </row>
    <row r="30" spans="1:8" ht="14.65" customHeight="1" x14ac:dyDescent="0.2">
      <c r="A30" s="276" t="s">
        <v>370</v>
      </c>
      <c r="B30" s="254" t="s">
        <v>183</v>
      </c>
      <c r="C30" s="260">
        <v>-2446.9889968090597</v>
      </c>
      <c r="D30" s="477">
        <v>6571.73</v>
      </c>
      <c r="E30" s="490">
        <v>-16080951</v>
      </c>
      <c r="F30" s="267">
        <v>0</v>
      </c>
      <c r="G30" s="181"/>
    </row>
    <row r="31" spans="1:8" ht="14.65" customHeight="1" x14ac:dyDescent="0.2">
      <c r="A31" s="276" t="s">
        <v>364</v>
      </c>
      <c r="B31" s="254" t="s">
        <v>183</v>
      </c>
      <c r="C31" s="260">
        <v>16729.752439616357</v>
      </c>
      <c r="D31" s="477">
        <v>6571.73</v>
      </c>
      <c r="E31" s="490">
        <v>109943416</v>
      </c>
      <c r="F31" s="267">
        <v>0</v>
      </c>
    </row>
    <row r="32" spans="1:8" ht="14.65" customHeight="1" x14ac:dyDescent="0.2">
      <c r="A32" s="276" t="s">
        <v>697</v>
      </c>
      <c r="B32" s="254" t="s">
        <v>183</v>
      </c>
      <c r="C32" s="260">
        <v>14618.300964890524</v>
      </c>
      <c r="D32" s="477">
        <v>6571.73</v>
      </c>
      <c r="E32" s="490">
        <v>96067527</v>
      </c>
      <c r="F32" s="267">
        <v>76896126</v>
      </c>
      <c r="G32" s="181"/>
    </row>
    <row r="33" spans="1:7" ht="14.65" customHeight="1" x14ac:dyDescent="0.2">
      <c r="A33" s="276" t="s">
        <v>367</v>
      </c>
      <c r="B33" s="254" t="s">
        <v>183</v>
      </c>
      <c r="C33" s="260">
        <v>14289.526197820058</v>
      </c>
      <c r="D33" s="477">
        <v>6571.73</v>
      </c>
      <c r="E33" s="490">
        <v>93906908</v>
      </c>
      <c r="F33" s="267">
        <v>0</v>
      </c>
      <c r="G33" s="181"/>
    </row>
    <row r="34" spans="1:7" ht="14.65" customHeight="1" x14ac:dyDescent="0.2">
      <c r="A34" s="276" t="s">
        <v>360</v>
      </c>
      <c r="B34" s="254" t="s">
        <v>183</v>
      </c>
      <c r="C34" s="260">
        <v>11278.316972851899</v>
      </c>
      <c r="D34" s="477">
        <v>6571.73</v>
      </c>
      <c r="E34" s="490">
        <v>74118054</v>
      </c>
      <c r="F34" s="267">
        <v>0</v>
      </c>
      <c r="G34" s="181"/>
    </row>
    <row r="35" spans="1:7" ht="14.65" customHeight="1" x14ac:dyDescent="0.2">
      <c r="A35" s="276" t="s">
        <v>374</v>
      </c>
      <c r="B35" s="254" t="s">
        <v>183</v>
      </c>
      <c r="C35" s="260">
        <v>10688.936398786926</v>
      </c>
      <c r="D35" s="477">
        <v>6571.73</v>
      </c>
      <c r="E35" s="490">
        <v>70244804</v>
      </c>
      <c r="F35" s="267">
        <v>2634735.48</v>
      </c>
      <c r="G35" s="181"/>
    </row>
    <row r="36" spans="1:7" ht="14.85" customHeight="1" x14ac:dyDescent="0.2">
      <c r="A36" s="276" t="s">
        <v>366</v>
      </c>
      <c r="B36" s="254" t="s">
        <v>183</v>
      </c>
      <c r="C36" s="260">
        <v>10517.766706788016</v>
      </c>
      <c r="D36" s="477">
        <v>6571.73</v>
      </c>
      <c r="E36" s="490">
        <v>69119923</v>
      </c>
      <c r="F36" s="267">
        <v>16690631.999999998</v>
      </c>
      <c r="G36" s="181"/>
    </row>
    <row r="37" spans="1:7" ht="14.85" customHeight="1" x14ac:dyDescent="0.2">
      <c r="A37" s="276" t="s">
        <v>377</v>
      </c>
      <c r="B37" s="254" t="s">
        <v>183</v>
      </c>
      <c r="C37" s="260">
        <v>9632.0147054124263</v>
      </c>
      <c r="D37" s="477">
        <v>6571.73</v>
      </c>
      <c r="E37" s="490">
        <v>63299000</v>
      </c>
      <c r="F37" s="267">
        <v>99666916.799999997</v>
      </c>
      <c r="G37" s="181"/>
    </row>
    <row r="38" spans="1:7" ht="14.85" customHeight="1" x14ac:dyDescent="0.2">
      <c r="A38" s="276" t="s">
        <v>363</v>
      </c>
      <c r="B38" s="254" t="s">
        <v>183</v>
      </c>
      <c r="C38" s="260">
        <v>8501.5390163625107</v>
      </c>
      <c r="D38" s="477">
        <v>6571.73</v>
      </c>
      <c r="E38" s="490">
        <v>55869819</v>
      </c>
      <c r="F38" s="267">
        <v>0</v>
      </c>
      <c r="G38" s="181"/>
    </row>
    <row r="39" spans="1:7" ht="14.85" customHeight="1" x14ac:dyDescent="0.2">
      <c r="A39" s="276" t="s">
        <v>376</v>
      </c>
      <c r="B39" s="254" t="s">
        <v>183</v>
      </c>
      <c r="C39" s="260">
        <v>5413.8334958983405</v>
      </c>
      <c r="D39" s="477">
        <v>6571.73</v>
      </c>
      <c r="E39" s="490">
        <v>35578252</v>
      </c>
      <c r="F39" s="267">
        <v>251462253.89999998</v>
      </c>
      <c r="G39" s="181"/>
    </row>
    <row r="40" spans="1:7" ht="14.85" customHeight="1" x14ac:dyDescent="0.2">
      <c r="A40" s="276" t="s">
        <v>362</v>
      </c>
      <c r="B40" s="254" t="s">
        <v>183</v>
      </c>
      <c r="C40" s="260">
        <v>4286.8185394104748</v>
      </c>
      <c r="D40" s="477">
        <v>6571.73</v>
      </c>
      <c r="E40" s="490">
        <v>28171813.999999996</v>
      </c>
      <c r="F40" s="267">
        <v>0</v>
      </c>
      <c r="G40" s="181"/>
    </row>
    <row r="41" spans="1:7" ht="14.85" customHeight="1" x14ac:dyDescent="0.2">
      <c r="A41" s="276" t="s">
        <v>698</v>
      </c>
      <c r="B41" s="254" t="s">
        <v>183</v>
      </c>
      <c r="C41" s="260">
        <v>1948.2554821941865</v>
      </c>
      <c r="D41" s="477">
        <v>6571.73</v>
      </c>
      <c r="E41" s="490">
        <v>12803409</v>
      </c>
      <c r="F41" s="267">
        <v>3964025.0999999996</v>
      </c>
      <c r="G41" s="181"/>
    </row>
    <row r="42" spans="1:7" ht="14.85" customHeight="1" x14ac:dyDescent="0.2">
      <c r="A42" s="276" t="s">
        <v>585</v>
      </c>
      <c r="B42" s="254" t="s">
        <v>183</v>
      </c>
      <c r="C42" s="260">
        <v>1829.3619792657339</v>
      </c>
      <c r="D42" s="477">
        <v>6571.73</v>
      </c>
      <c r="E42" s="490">
        <v>12022073</v>
      </c>
      <c r="F42" s="267">
        <v>1287563.0399999998</v>
      </c>
      <c r="G42" s="181"/>
    </row>
    <row r="43" spans="1:7" ht="14.85" customHeight="1" x14ac:dyDescent="0.2">
      <c r="A43" s="276" t="s">
        <v>365</v>
      </c>
      <c r="B43" s="254" t="s">
        <v>183</v>
      </c>
      <c r="C43" s="260">
        <v>1111.3248718374007</v>
      </c>
      <c r="D43" s="477">
        <v>6571.73</v>
      </c>
      <c r="E43" s="490">
        <v>7303327.0000000009</v>
      </c>
      <c r="F43" s="267">
        <v>101231901.9876</v>
      </c>
      <c r="G43" s="181"/>
    </row>
    <row r="44" spans="1:7" ht="14.85" customHeight="1" x14ac:dyDescent="0.2">
      <c r="A44" s="276" t="s">
        <v>368</v>
      </c>
      <c r="B44" s="254" t="s">
        <v>183</v>
      </c>
      <c r="C44" s="260">
        <v>758.58183461584701</v>
      </c>
      <c r="D44" s="477">
        <v>6571.73</v>
      </c>
      <c r="E44" s="490">
        <v>4985195</v>
      </c>
      <c r="F44" s="267">
        <v>36852021.314999998</v>
      </c>
      <c r="G44" s="181"/>
    </row>
    <row r="45" spans="1:7" ht="14.85" customHeight="1" x14ac:dyDescent="0.2">
      <c r="A45" s="276" t="s">
        <v>361</v>
      </c>
      <c r="B45" s="254" t="s">
        <v>183</v>
      </c>
      <c r="C45" s="260">
        <v>497.06850403166294</v>
      </c>
      <c r="D45" s="477">
        <v>6571.73</v>
      </c>
      <c r="E45" s="490">
        <v>3266600</v>
      </c>
      <c r="F45" s="267">
        <v>11999372.219999999</v>
      </c>
      <c r="G45" s="181"/>
    </row>
    <row r="46" spans="1:7" ht="14.85" customHeight="1" x14ac:dyDescent="0.2">
      <c r="A46" s="276" t="s">
        <v>706</v>
      </c>
      <c r="B46" s="254" t="s">
        <v>183</v>
      </c>
      <c r="C46" s="260">
        <f>+E46/D46</f>
        <v>21687.86316540698</v>
      </c>
      <c r="D46" s="477">
        <v>6571.73</v>
      </c>
      <c r="E46" s="490">
        <v>142526781</v>
      </c>
      <c r="F46" s="267">
        <v>0</v>
      </c>
      <c r="G46" s="181"/>
    </row>
    <row r="47" spans="1:7" ht="14.85" customHeight="1" x14ac:dyDescent="0.2">
      <c r="A47" s="276" t="s">
        <v>707</v>
      </c>
      <c r="B47" s="254" t="s">
        <v>183</v>
      </c>
      <c r="C47" s="260">
        <f>+E47/D47</f>
        <v>81271.540218481285</v>
      </c>
      <c r="D47" s="477">
        <v>6571.73</v>
      </c>
      <c r="E47" s="490">
        <v>534094619</v>
      </c>
      <c r="F47" s="267">
        <v>0</v>
      </c>
      <c r="G47" s="181"/>
    </row>
    <row r="48" spans="1:7" ht="14.65" customHeight="1" x14ac:dyDescent="0.2">
      <c r="A48" s="276" t="s">
        <v>375</v>
      </c>
      <c r="B48" s="254" t="s">
        <v>183</v>
      </c>
      <c r="C48" s="260">
        <v>151.84433931400105</v>
      </c>
      <c r="D48" s="477">
        <v>6571.73</v>
      </c>
      <c r="E48" s="490">
        <v>997880</v>
      </c>
      <c r="F48" s="267">
        <v>0</v>
      </c>
      <c r="G48" s="181"/>
    </row>
    <row r="49" spans="1:9" ht="14.65" customHeight="1" x14ac:dyDescent="0.2">
      <c r="A49" s="664" t="s">
        <v>187</v>
      </c>
      <c r="B49" s="254" t="s">
        <v>183</v>
      </c>
      <c r="C49" s="613">
        <f>SUM(C16:C48)</f>
        <v>493729.80767621315</v>
      </c>
      <c r="D49" s="480"/>
      <c r="E49" s="613">
        <f>SUM(E16:E48)</f>
        <v>3244658989</v>
      </c>
      <c r="F49" s="491">
        <v>6609805490</v>
      </c>
      <c r="G49" s="181"/>
      <c r="H49" s="58"/>
      <c r="I49" s="58"/>
    </row>
    <row r="50" spans="1:9" ht="6" customHeight="1" x14ac:dyDescent="0.2">
      <c r="A50" s="664"/>
      <c r="B50" s="254"/>
      <c r="C50" s="264"/>
      <c r="D50" s="480"/>
      <c r="E50" s="491"/>
      <c r="F50" s="266"/>
      <c r="G50" s="181"/>
    </row>
    <row r="51" spans="1:9" ht="14.1" customHeight="1" x14ac:dyDescent="0.2">
      <c r="A51" s="665" t="s">
        <v>188</v>
      </c>
      <c r="B51" s="9"/>
      <c r="C51" s="259"/>
      <c r="D51" s="480"/>
      <c r="E51" s="490"/>
      <c r="F51" s="267"/>
      <c r="G51" s="181"/>
      <c r="H51" s="58"/>
      <c r="I51" s="248"/>
    </row>
    <row r="52" spans="1:9" ht="14.65" customHeight="1" x14ac:dyDescent="0.2">
      <c r="A52" s="276" t="s">
        <v>189</v>
      </c>
      <c r="B52" s="255" t="s">
        <v>183</v>
      </c>
      <c r="C52" s="260">
        <v>32454.361941224004</v>
      </c>
      <c r="D52" s="477">
        <v>6571.73</v>
      </c>
      <c r="E52" s="492">
        <v>213281304</v>
      </c>
      <c r="F52" s="265">
        <v>53012132</v>
      </c>
      <c r="G52" s="253"/>
      <c r="H52" s="58"/>
    </row>
    <row r="53" spans="1:9" ht="14.65" customHeight="1" x14ac:dyDescent="0.2">
      <c r="A53" s="276" t="s">
        <v>589</v>
      </c>
      <c r="B53" s="255" t="s">
        <v>183</v>
      </c>
      <c r="C53" s="262">
        <v>1764.2751604219895</v>
      </c>
      <c r="D53" s="477">
        <v>6571.73</v>
      </c>
      <c r="E53" s="492">
        <v>11594340</v>
      </c>
      <c r="F53" s="265">
        <v>0</v>
      </c>
      <c r="G53" s="58"/>
      <c r="H53" s="58"/>
    </row>
    <row r="54" spans="1:9" ht="14.1" customHeight="1" x14ac:dyDescent="0.2">
      <c r="A54" s="664" t="s">
        <v>187</v>
      </c>
      <c r="B54" s="254" t="s">
        <v>183</v>
      </c>
      <c r="C54" s="264">
        <v>27153.942916592925</v>
      </c>
      <c r="D54" s="480"/>
      <c r="E54" s="491">
        <v>173370050.87900001</v>
      </c>
      <c r="F54" s="266">
        <v>53012132</v>
      </c>
      <c r="G54" s="58"/>
      <c r="H54" s="58"/>
    </row>
    <row r="55" spans="1:9" ht="6.75" customHeight="1" x14ac:dyDescent="0.2">
      <c r="A55" s="276"/>
      <c r="B55" s="254"/>
      <c r="C55" s="263"/>
      <c r="D55" s="480"/>
      <c r="E55" s="490"/>
      <c r="F55" s="267"/>
    </row>
    <row r="56" spans="1:9" ht="14.85" customHeight="1" x14ac:dyDescent="0.2">
      <c r="A56" s="276" t="s">
        <v>341</v>
      </c>
      <c r="B56" s="254" t="s">
        <v>190</v>
      </c>
      <c r="C56" s="260">
        <v>12401.673634959207</v>
      </c>
      <c r="D56" s="614">
        <v>7230.37</v>
      </c>
      <c r="E56" s="490">
        <v>89668689</v>
      </c>
      <c r="F56" s="267">
        <v>11772856.5</v>
      </c>
      <c r="G56" s="181"/>
    </row>
    <row r="57" spans="1:9" ht="14.65" customHeight="1" x14ac:dyDescent="0.2">
      <c r="A57" s="664" t="s">
        <v>187</v>
      </c>
      <c r="B57" s="254" t="s">
        <v>190</v>
      </c>
      <c r="C57" s="268">
        <v>12401.673634959207</v>
      </c>
      <c r="D57" s="615"/>
      <c r="E57" s="615">
        <v>89668689</v>
      </c>
      <c r="F57" s="615">
        <v>11772856.5</v>
      </c>
    </row>
    <row r="58" spans="1:9" ht="17.25" customHeight="1" x14ac:dyDescent="0.2">
      <c r="A58" s="664" t="s">
        <v>191</v>
      </c>
      <c r="B58" s="35"/>
      <c r="C58" s="618">
        <v>430326.02084387705</v>
      </c>
      <c r="D58" s="615"/>
      <c r="E58" s="493">
        <v>2831076328.8790002</v>
      </c>
      <c r="F58" s="493">
        <v>1147615371.5419998</v>
      </c>
    </row>
    <row r="59" spans="1:9" ht="6.75" customHeight="1" x14ac:dyDescent="0.2">
      <c r="A59" s="276"/>
      <c r="B59" s="254"/>
      <c r="C59" s="259"/>
      <c r="D59" s="616"/>
      <c r="E59" s="494"/>
      <c r="F59" s="494"/>
    </row>
    <row r="60" spans="1:9" ht="14.1" customHeight="1" x14ac:dyDescent="0.2">
      <c r="A60" s="664" t="s">
        <v>192</v>
      </c>
      <c r="B60" s="35"/>
      <c r="C60" s="618">
        <v>-347014.72485511855</v>
      </c>
      <c r="D60" s="615"/>
      <c r="E60" s="493">
        <v>-2575104258.8790002</v>
      </c>
      <c r="F60" s="493">
        <v>4511024188.4580002</v>
      </c>
      <c r="G60" s="78"/>
      <c r="H60" s="78"/>
    </row>
    <row r="61" spans="1:9" ht="7.5" customHeight="1" x14ac:dyDescent="0.2">
      <c r="A61" s="666"/>
      <c r="B61" s="269"/>
      <c r="C61" s="270"/>
      <c r="D61" s="617"/>
      <c r="E61" s="495"/>
      <c r="F61" s="495"/>
    </row>
    <row r="62" spans="1:9" ht="14.1" customHeight="1" x14ac:dyDescent="0.2">
      <c r="G62" s="78"/>
      <c r="H62" s="78"/>
    </row>
    <row r="63" spans="1:9" ht="14.1" customHeight="1" x14ac:dyDescent="0.2">
      <c r="G63" s="78"/>
      <c r="H63" s="78"/>
    </row>
    <row r="64" spans="1:9" ht="14.1" customHeight="1" x14ac:dyDescent="0.2">
      <c r="G64" s="78"/>
      <c r="H64" s="78"/>
    </row>
    <row r="65" spans="1:6" ht="14.65" customHeight="1" x14ac:dyDescent="0.2">
      <c r="E65" s="182"/>
      <c r="F65" s="182"/>
    </row>
    <row r="66" spans="1:6" s="1" customFormat="1" ht="14.65" customHeight="1" x14ac:dyDescent="0.2">
      <c r="A66" s="59"/>
      <c r="B66" s="24"/>
      <c r="C66" s="185"/>
      <c r="D66" s="186"/>
      <c r="E66" s="187"/>
      <c r="F66" s="188"/>
    </row>
    <row r="67" spans="1:6" ht="14.65" customHeight="1" x14ac:dyDescent="0.2">
      <c r="A67" s="67"/>
      <c r="B67" s="1"/>
      <c r="C67" s="189"/>
      <c r="E67" s="190"/>
    </row>
  </sheetData>
  <sheetProtection selectLockedCells="1" selectUnlockedCells="1"/>
  <sortState xmlns:xlrd2="http://schemas.microsoft.com/office/spreadsheetml/2017/richdata2" ref="A16:I48">
    <sortCondition ref="A16:A48"/>
  </sortState>
  <mergeCells count="2">
    <mergeCell ref="A2:F2"/>
    <mergeCell ref="A4:F4"/>
  </mergeCells>
  <printOptions verticalCentered="1"/>
  <pageMargins left="0.70866141732283472" right="0.70866141732283472" top="0.74803149606299213" bottom="0.74803149606299213" header="0.31496062992125984" footer="0.45"/>
  <pageSetup paperSize="9" scale="79" firstPageNumber="0" orientation="portrait" r:id="rId1"/>
  <headerFooter>
    <oddFooter>&amp;L      C.P.Juan Achucarro
       Contador General&amp;CLic.Victor Persano
Síndico&amp;RLic. Martín Heisecke Rivarola
Representante Legal&amp;K00+000___</oddFooter>
  </headerFooter>
  <drawing r:id="rId2"/>
  <legacyDrawing r:id="rId3"/>
  <oleObjects>
    <mc:AlternateContent xmlns:mc="http://schemas.openxmlformats.org/markup-compatibility/2006">
      <mc:Choice Requires="x14">
        <oleObject progId="PBrush" shapeId="32769" r:id="rId4">
          <objectPr defaultSize="0" autoPict="0" r:id="rId5">
            <anchor moveWithCells="1" sizeWithCells="1">
              <from>
                <xdr:col>0</xdr:col>
                <xdr:colOff>485775</xdr:colOff>
                <xdr:row>0</xdr:row>
                <xdr:rowOff>0</xdr:rowOff>
              </from>
              <to>
                <xdr:col>0</xdr:col>
                <xdr:colOff>1695450</xdr:colOff>
                <xdr:row>4</xdr:row>
                <xdr:rowOff>66675</xdr:rowOff>
              </to>
            </anchor>
          </objectPr>
        </oleObject>
      </mc:Choice>
      <mc:Fallback>
        <oleObject progId="PBrush" shapeId="32769" r:id="rId4"/>
      </mc:Fallback>
    </mc:AlternateContent>
    <mc:AlternateContent xmlns:mc="http://schemas.openxmlformats.org/markup-compatibility/2006">
      <mc:Choice Requires="x14">
        <oleObject progId="PBrush" shapeId="32890" r:id="rId6">
          <objectPr defaultSize="0" autoPict="0" r:id="rId5">
            <anchor moveWithCells="1" sizeWithCells="1">
              <from>
                <xdr:col>0</xdr:col>
                <xdr:colOff>485775</xdr:colOff>
                <xdr:row>0</xdr:row>
                <xdr:rowOff>0</xdr:rowOff>
              </from>
              <to>
                <xdr:col>0</xdr:col>
                <xdr:colOff>1695450</xdr:colOff>
                <xdr:row>4</xdr:row>
                <xdr:rowOff>66675</xdr:rowOff>
              </to>
            </anchor>
          </objectPr>
        </oleObject>
      </mc:Choice>
      <mc:Fallback>
        <oleObject progId="PBrush" shapeId="32890"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1">
    <tabColor rgb="FFFF0000"/>
    <pageSetUpPr fitToPage="1"/>
  </sheetPr>
  <dimension ref="A3:G40"/>
  <sheetViews>
    <sheetView showGridLines="0" zoomScale="95" zoomScaleNormal="95" workbookViewId="0">
      <selection activeCell="F60" sqref="A1:F60"/>
    </sheetView>
  </sheetViews>
  <sheetFormatPr baseColWidth="10" defaultColWidth="11.5703125" defaultRowHeight="12.75" customHeight="1" x14ac:dyDescent="0.2"/>
  <cols>
    <col min="1" max="1" width="27.85546875" style="1" customWidth="1"/>
    <col min="2" max="2" width="18.28515625" style="78" customWidth="1"/>
    <col min="3" max="3" width="17.140625" style="78" customWidth="1"/>
    <col min="4" max="4" width="15.28515625" style="78" customWidth="1"/>
    <col min="5" max="5" width="15.28515625" style="191" customWidth="1"/>
    <col min="6" max="7" width="13.42578125" style="1" bestFit="1" customWidth="1"/>
    <col min="8" max="16384" width="11.5703125" style="1"/>
  </cols>
  <sheetData>
    <row r="3" spans="1:6" ht="18" customHeight="1" x14ac:dyDescent="0.2">
      <c r="A3" s="861" t="s">
        <v>668</v>
      </c>
      <c r="B3" s="861"/>
      <c r="C3" s="861"/>
      <c r="D3" s="861"/>
      <c r="E3" s="861"/>
      <c r="F3" s="322"/>
    </row>
    <row r="5" spans="1:6" ht="16.5" customHeight="1" x14ac:dyDescent="0.25">
      <c r="A5" s="890" t="s">
        <v>343</v>
      </c>
      <c r="B5" s="890"/>
      <c r="C5" s="890"/>
      <c r="D5" s="890"/>
      <c r="E5" s="890"/>
    </row>
    <row r="6" spans="1:6" ht="12.75" customHeight="1" x14ac:dyDescent="0.2">
      <c r="E6" s="1"/>
    </row>
    <row r="7" spans="1:6" ht="12.75" customHeight="1" x14ac:dyDescent="0.2">
      <c r="A7" s="78"/>
      <c r="E7" s="169" t="s">
        <v>193</v>
      </c>
    </row>
    <row r="8" spans="1:6" ht="12.75" customHeight="1" x14ac:dyDescent="0.2">
      <c r="E8" s="5"/>
    </row>
    <row r="9" spans="1:6" ht="12.75" customHeight="1" x14ac:dyDescent="0.2">
      <c r="A9" s="218"/>
      <c r="B9" s="215" t="s">
        <v>194</v>
      </c>
      <c r="C9" s="215" t="s">
        <v>194</v>
      </c>
      <c r="D9" s="218" t="s">
        <v>195</v>
      </c>
      <c r="E9" s="218" t="s">
        <v>195</v>
      </c>
    </row>
    <row r="10" spans="1:6" ht="12.75" customHeight="1" x14ac:dyDescent="0.2">
      <c r="A10" s="697" t="s">
        <v>196</v>
      </c>
      <c r="B10" s="216" t="s">
        <v>197</v>
      </c>
      <c r="C10" s="216" t="s">
        <v>198</v>
      </c>
      <c r="D10" s="219">
        <v>43921</v>
      </c>
      <c r="E10" s="219">
        <v>43555</v>
      </c>
    </row>
    <row r="11" spans="1:6" ht="12.75" customHeight="1" x14ac:dyDescent="0.2">
      <c r="A11" s="301" t="s">
        <v>199</v>
      </c>
      <c r="B11" s="217"/>
      <c r="C11" s="217"/>
      <c r="D11" s="217"/>
      <c r="E11" s="695"/>
    </row>
    <row r="12" spans="1:6" ht="12.75" customHeight="1" x14ac:dyDescent="0.2">
      <c r="A12" s="301" t="s">
        <v>139</v>
      </c>
      <c r="B12" s="575">
        <v>328738119</v>
      </c>
      <c r="C12" s="576">
        <v>0</v>
      </c>
      <c r="D12" s="213">
        <v>328738119</v>
      </c>
      <c r="E12" s="213">
        <v>92400383</v>
      </c>
    </row>
    <row r="13" spans="1:6" ht="12.75" customHeight="1" x14ac:dyDescent="0.2">
      <c r="A13" s="301"/>
      <c r="B13" s="574"/>
      <c r="C13" s="574"/>
      <c r="D13" s="213"/>
      <c r="E13" s="213"/>
    </row>
    <row r="14" spans="1:6" ht="12.75" customHeight="1" x14ac:dyDescent="0.2">
      <c r="A14" s="301" t="s">
        <v>200</v>
      </c>
      <c r="B14" s="574"/>
      <c r="C14" s="574"/>
      <c r="D14" s="213"/>
      <c r="E14" s="213"/>
    </row>
    <row r="15" spans="1:6" ht="12.75" customHeight="1" x14ac:dyDescent="0.2">
      <c r="A15" s="301" t="s">
        <v>201</v>
      </c>
      <c r="B15" s="575">
        <v>117870706</v>
      </c>
      <c r="C15" s="575">
        <v>0</v>
      </c>
      <c r="D15" s="213">
        <v>117870706</v>
      </c>
      <c r="E15" s="213">
        <v>260536461</v>
      </c>
    </row>
    <row r="16" spans="1:6" ht="12.75" customHeight="1" x14ac:dyDescent="0.2">
      <c r="A16" s="301"/>
      <c r="B16" s="574"/>
      <c r="C16" s="574"/>
      <c r="D16" s="213"/>
      <c r="E16" s="213"/>
    </row>
    <row r="17" spans="1:7" ht="12.75" customHeight="1" x14ac:dyDescent="0.2">
      <c r="A17" s="301" t="s">
        <v>202</v>
      </c>
      <c r="B17" s="575">
        <v>842431586</v>
      </c>
      <c r="C17" s="575">
        <v>836853644</v>
      </c>
      <c r="D17" s="213">
        <v>1679285230</v>
      </c>
      <c r="E17" s="213">
        <v>1935105192</v>
      </c>
      <c r="F17" s="20"/>
      <c r="G17" s="20"/>
    </row>
    <row r="18" spans="1:7" ht="12.75" customHeight="1" x14ac:dyDescent="0.2">
      <c r="A18" s="301"/>
      <c r="B18" s="574"/>
      <c r="C18" s="574"/>
      <c r="D18" s="213"/>
      <c r="E18" s="213"/>
    </row>
    <row r="19" spans="1:7" ht="12.75" customHeight="1" x14ac:dyDescent="0.2">
      <c r="A19" s="301" t="s">
        <v>203</v>
      </c>
      <c r="B19" s="574">
        <v>128721969</v>
      </c>
      <c r="C19" s="575">
        <v>88914856</v>
      </c>
      <c r="D19" s="213">
        <v>217636825</v>
      </c>
      <c r="E19" s="213">
        <v>563996895</v>
      </c>
    </row>
    <row r="20" spans="1:7" ht="12.75" customHeight="1" x14ac:dyDescent="0.2">
      <c r="A20" s="301"/>
      <c r="B20" s="694"/>
      <c r="C20" s="574"/>
      <c r="D20" s="213"/>
      <c r="E20" s="213"/>
    </row>
    <row r="21" spans="1:7" ht="12.75" customHeight="1" x14ac:dyDescent="0.2">
      <c r="A21" s="301" t="s">
        <v>204</v>
      </c>
      <c r="B21" s="574"/>
      <c r="C21" s="574"/>
      <c r="D21" s="213"/>
      <c r="E21" s="213"/>
    </row>
    <row r="22" spans="1:7" ht="12.75" customHeight="1" x14ac:dyDescent="0.2">
      <c r="A22" s="301" t="s">
        <v>205</v>
      </c>
      <c r="B22" s="576">
        <v>0</v>
      </c>
      <c r="C22" s="575">
        <v>678105052</v>
      </c>
      <c r="D22" s="213">
        <v>678105052</v>
      </c>
      <c r="E22" s="213">
        <v>923887842</v>
      </c>
    </row>
    <row r="23" spans="1:7" ht="12.75" customHeight="1" x14ac:dyDescent="0.2">
      <c r="A23" s="301"/>
      <c r="B23" s="574"/>
      <c r="C23" s="574"/>
      <c r="D23" s="213"/>
      <c r="E23" s="213"/>
    </row>
    <row r="24" spans="1:7" ht="12.75" customHeight="1" x14ac:dyDescent="0.2">
      <c r="A24" s="301" t="s">
        <v>206</v>
      </c>
      <c r="B24" s="574"/>
      <c r="C24" s="574"/>
      <c r="D24" s="213"/>
      <c r="E24" s="213"/>
    </row>
    <row r="25" spans="1:7" ht="12.75" customHeight="1" x14ac:dyDescent="0.2">
      <c r="A25" s="301" t="s">
        <v>207</v>
      </c>
      <c r="B25" s="575">
        <v>311047162</v>
      </c>
      <c r="C25" s="577">
        <v>0</v>
      </c>
      <c r="D25" s="213">
        <v>311047162</v>
      </c>
      <c r="E25" s="470">
        <v>1119648967</v>
      </c>
      <c r="G25" s="20"/>
    </row>
    <row r="26" spans="1:7" ht="12.75" customHeight="1" x14ac:dyDescent="0.2">
      <c r="A26" s="301"/>
      <c r="B26" s="574"/>
      <c r="C26" s="574"/>
      <c r="D26" s="213"/>
      <c r="E26" s="213"/>
    </row>
    <row r="27" spans="1:7" ht="12.75" customHeight="1" x14ac:dyDescent="0.2">
      <c r="A27" s="301" t="s">
        <v>208</v>
      </c>
      <c r="B27" s="574"/>
      <c r="C27" s="574"/>
      <c r="D27" s="213"/>
      <c r="E27" s="213"/>
    </row>
    <row r="28" spans="1:7" ht="12.75" customHeight="1" x14ac:dyDescent="0.2">
      <c r="A28" s="301" t="s">
        <v>209</v>
      </c>
      <c r="B28" s="575">
        <v>185487162</v>
      </c>
      <c r="C28" s="577">
        <v>0</v>
      </c>
      <c r="D28" s="213">
        <v>185487162</v>
      </c>
      <c r="E28" s="470">
        <v>6552291</v>
      </c>
    </row>
    <row r="29" spans="1:7" ht="12.75" customHeight="1" x14ac:dyDescent="0.2">
      <c r="A29" s="301"/>
      <c r="B29" s="574"/>
      <c r="C29" s="574"/>
      <c r="D29" s="213"/>
      <c r="E29" s="213"/>
    </row>
    <row r="30" spans="1:7" ht="12.75" customHeight="1" x14ac:dyDescent="0.2">
      <c r="A30" s="301" t="s">
        <v>210</v>
      </c>
      <c r="B30" s="574"/>
      <c r="C30" s="574"/>
      <c r="D30" s="213"/>
      <c r="E30" s="213"/>
    </row>
    <row r="31" spans="1:7" ht="12.75" customHeight="1" x14ac:dyDescent="0.2">
      <c r="A31" s="301" t="s">
        <v>211</v>
      </c>
      <c r="B31" s="575">
        <v>317392992</v>
      </c>
      <c r="C31" s="576">
        <v>0</v>
      </c>
      <c r="D31" s="213">
        <v>317392992</v>
      </c>
      <c r="E31" s="470">
        <v>341030084</v>
      </c>
    </row>
    <row r="32" spans="1:7" ht="12.75" customHeight="1" x14ac:dyDescent="0.2">
      <c r="A32" s="301"/>
      <c r="B32" s="574"/>
      <c r="C32" s="574"/>
      <c r="D32" s="213"/>
      <c r="E32" s="213"/>
    </row>
    <row r="33" spans="1:5" ht="12.75" customHeight="1" x14ac:dyDescent="0.2">
      <c r="A33" s="301"/>
      <c r="B33" s="574"/>
      <c r="C33" s="574"/>
      <c r="D33" s="213"/>
      <c r="E33" s="213"/>
    </row>
    <row r="34" spans="1:5" ht="12.75" customHeight="1" x14ac:dyDescent="0.2">
      <c r="A34" s="301" t="s">
        <v>212</v>
      </c>
      <c r="B34" s="575">
        <v>1605558547</v>
      </c>
      <c r="C34" s="575">
        <v>200857776</v>
      </c>
      <c r="D34" s="213">
        <v>1806416323</v>
      </c>
      <c r="E34" s="213">
        <v>881767259</v>
      </c>
    </row>
    <row r="35" spans="1:5" ht="12.75" customHeight="1" x14ac:dyDescent="0.2">
      <c r="A35" s="301"/>
      <c r="B35" s="213"/>
      <c r="C35" s="213"/>
      <c r="D35" s="213"/>
      <c r="E35" s="696"/>
    </row>
    <row r="36" spans="1:5" s="24" customFormat="1" ht="21" customHeight="1" x14ac:dyDescent="0.2">
      <c r="A36" s="698"/>
      <c r="B36" s="471">
        <v>3837248243</v>
      </c>
      <c r="C36" s="471">
        <v>1804731328</v>
      </c>
      <c r="D36" s="471">
        <v>5641979571</v>
      </c>
      <c r="E36" s="471">
        <v>6124925374</v>
      </c>
    </row>
    <row r="38" spans="1:5" s="24" customFormat="1" ht="12.75" customHeight="1" x14ac:dyDescent="0.2">
      <c r="A38" s="17"/>
      <c r="B38" s="193"/>
      <c r="C38" s="299" t="s">
        <v>268</v>
      </c>
      <c r="D38" s="299">
        <v>-28602596586</v>
      </c>
      <c r="E38" s="192"/>
    </row>
    <row r="39" spans="1:5" ht="14.25" customHeight="1" x14ac:dyDescent="0.2">
      <c r="B39" s="194"/>
      <c r="C39" s="195"/>
      <c r="D39" s="195"/>
      <c r="E39" s="20"/>
    </row>
    <row r="40" spans="1:5" ht="14.1" customHeight="1" x14ac:dyDescent="0.2">
      <c r="A40" s="430"/>
      <c r="B40" s="196"/>
      <c r="C40" s="20"/>
      <c r="D40" s="891"/>
      <c r="E40" s="891"/>
    </row>
  </sheetData>
  <sheetProtection selectLockedCells="1" selectUnlockedCells="1"/>
  <mergeCells count="3">
    <mergeCell ref="A3:E3"/>
    <mergeCell ref="A5:E5"/>
    <mergeCell ref="D40:E40"/>
  </mergeCells>
  <printOptions verticalCentered="1"/>
  <pageMargins left="0.70866141732283472" right="0.70866141732283472" top="0.74803149606299213" bottom="0.74803149606299213" header="0.31496062992125984" footer="0.31496062992125984"/>
  <pageSetup paperSize="9" scale="95" firstPageNumber="0" orientation="portrait" r:id="rId1"/>
  <headerFooter>
    <oddFooter>&amp;L      C.P.Juan Achucarro
       Contador General&amp;CLic.Victor Persano
Síndico&amp;RLic. Martín Heisecke Rivarola
Representante Legal&amp;K00+000___</oddFooter>
  </headerFooter>
  <drawing r:id="rId2"/>
  <legacyDrawing r:id="rId3"/>
  <oleObjects>
    <mc:AlternateContent xmlns:mc="http://schemas.openxmlformats.org/markup-compatibility/2006">
      <mc:Choice Requires="x14">
        <oleObject progId="PBrush" shapeId="38927" r:id="rId4">
          <objectPr defaultSize="0" autoPict="0" r:id="rId5">
            <anchor moveWithCells="1" sizeWithCells="1">
              <from>
                <xdr:col>0</xdr:col>
                <xdr:colOff>95250</xdr:colOff>
                <xdr:row>0</xdr:row>
                <xdr:rowOff>85725</xdr:rowOff>
              </from>
              <to>
                <xdr:col>0</xdr:col>
                <xdr:colOff>971550</xdr:colOff>
                <xdr:row>4</xdr:row>
                <xdr:rowOff>95250</xdr:rowOff>
              </to>
            </anchor>
          </objectPr>
        </oleObject>
      </mc:Choice>
      <mc:Fallback>
        <oleObject progId="PBrush" shapeId="38927"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2">
    <tabColor rgb="FFFF0000"/>
    <pageSetUpPr fitToPage="1"/>
  </sheetPr>
  <dimension ref="A2:G65526"/>
  <sheetViews>
    <sheetView showGridLines="0" zoomScale="95" zoomScaleNormal="95" workbookViewId="0">
      <selection activeCell="F60" sqref="A1:F60"/>
    </sheetView>
  </sheetViews>
  <sheetFormatPr baseColWidth="10" defaultColWidth="11.5703125" defaultRowHeight="12.75" customHeight="1" x14ac:dyDescent="0.2"/>
  <cols>
    <col min="1" max="1" width="65.5703125" style="324" customWidth="1"/>
    <col min="2" max="3" width="20" style="324" customWidth="1"/>
    <col min="4" max="4" width="17.140625" style="324" customWidth="1"/>
    <col min="5" max="5" width="16.28515625" style="324" customWidth="1"/>
    <col min="6" max="6" width="19.140625" style="324" hidden="1" customWidth="1"/>
    <col min="7" max="7" width="12.7109375" style="298" hidden="1" customWidth="1"/>
    <col min="8" max="16384" width="11.5703125" style="324"/>
  </cols>
  <sheetData>
    <row r="2" spans="1:7" ht="18" customHeight="1" x14ac:dyDescent="0.25">
      <c r="A2" s="892" t="s">
        <v>676</v>
      </c>
      <c r="B2" s="892"/>
      <c r="C2" s="892"/>
    </row>
    <row r="3" spans="1:7" ht="18" customHeight="1" x14ac:dyDescent="0.25">
      <c r="A3" s="809"/>
      <c r="B3" s="809"/>
      <c r="C3" s="809"/>
    </row>
    <row r="4" spans="1:7" ht="18" customHeight="1" x14ac:dyDescent="0.25">
      <c r="A4" s="893" t="s">
        <v>213</v>
      </c>
      <c r="B4" s="893"/>
      <c r="C4" s="893"/>
    </row>
    <row r="5" spans="1:7" ht="12.75" customHeight="1" x14ac:dyDescent="0.2">
      <c r="C5" s="325" t="s">
        <v>214</v>
      </c>
    </row>
    <row r="6" spans="1:7" ht="12.75" customHeight="1" x14ac:dyDescent="0.2">
      <c r="C6" s="325"/>
    </row>
    <row r="7" spans="1:7" ht="12.75" customHeight="1" x14ac:dyDescent="0.2">
      <c r="G7" s="324" t="s">
        <v>590</v>
      </c>
    </row>
    <row r="8" spans="1:7" ht="22.5" customHeight="1" x14ac:dyDescent="0.2">
      <c r="A8" s="326"/>
      <c r="B8" s="472" t="s">
        <v>215</v>
      </c>
      <c r="C8" s="472"/>
      <c r="F8" s="324">
        <v>1</v>
      </c>
      <c r="G8" s="298">
        <v>24745636</v>
      </c>
    </row>
    <row r="9" spans="1:7" ht="22.35" customHeight="1" x14ac:dyDescent="0.25">
      <c r="A9" s="468" t="s">
        <v>216</v>
      </c>
      <c r="B9" s="327">
        <v>43921</v>
      </c>
      <c r="C9" s="327">
        <v>43555</v>
      </c>
      <c r="F9" s="324">
        <v>2</v>
      </c>
      <c r="G9" s="298">
        <v>27003727</v>
      </c>
    </row>
    <row r="10" spans="1:7" ht="15.4" customHeight="1" x14ac:dyDescent="0.2">
      <c r="A10" s="328"/>
      <c r="B10" s="329"/>
      <c r="C10" s="330"/>
      <c r="F10" s="324">
        <v>3</v>
      </c>
      <c r="G10" s="298">
        <v>55990546</v>
      </c>
    </row>
    <row r="11" spans="1:7" ht="15.4" customHeight="1" x14ac:dyDescent="0.2">
      <c r="A11" s="328" t="s">
        <v>217</v>
      </c>
      <c r="B11" s="621">
        <v>1431027.2549999999</v>
      </c>
      <c r="C11" s="621">
        <v>3002985</v>
      </c>
      <c r="E11" s="331"/>
      <c r="F11" s="324">
        <v>4</v>
      </c>
      <c r="G11" s="298">
        <v>40032094</v>
      </c>
    </row>
    <row r="12" spans="1:7" ht="15.4" customHeight="1" x14ac:dyDescent="0.2">
      <c r="A12" s="328"/>
      <c r="B12" s="622"/>
      <c r="C12" s="622"/>
      <c r="F12" s="324">
        <v>5</v>
      </c>
      <c r="G12" s="298">
        <f>37500000+4901658</f>
        <v>42401658</v>
      </c>
    </row>
    <row r="13" spans="1:7" ht="15.4" customHeight="1" x14ac:dyDescent="0.2">
      <c r="A13" s="328"/>
      <c r="B13" s="622"/>
      <c r="C13" s="622"/>
      <c r="F13" s="324">
        <v>6</v>
      </c>
      <c r="G13" s="298">
        <f>33203546+1582936</f>
        <v>34786482</v>
      </c>
    </row>
    <row r="14" spans="1:7" ht="15.75" customHeight="1" x14ac:dyDescent="0.2">
      <c r="A14" s="328" t="s">
        <v>218</v>
      </c>
      <c r="B14" s="623">
        <v>884933</v>
      </c>
      <c r="C14" s="622">
        <v>2936268</v>
      </c>
      <c r="D14" s="331"/>
      <c r="E14" s="332"/>
      <c r="F14" s="324">
        <v>7</v>
      </c>
      <c r="G14" s="298">
        <v>35288378</v>
      </c>
    </row>
    <row r="15" spans="1:7" ht="15.4" customHeight="1" x14ac:dyDescent="0.2">
      <c r="A15" s="328"/>
      <c r="B15" s="622"/>
      <c r="C15" s="622"/>
      <c r="E15" s="332"/>
      <c r="F15" s="324">
        <v>8</v>
      </c>
      <c r="G15" s="298">
        <v>17800000</v>
      </c>
    </row>
    <row r="16" spans="1:7" ht="15.4" customHeight="1" x14ac:dyDescent="0.2">
      <c r="A16" s="328"/>
      <c r="B16" s="622"/>
      <c r="C16" s="622"/>
      <c r="E16" s="332"/>
      <c r="F16" s="324">
        <v>9</v>
      </c>
      <c r="G16" s="298">
        <v>31033464</v>
      </c>
    </row>
    <row r="17" spans="1:7" ht="15.4" customHeight="1" x14ac:dyDescent="0.25">
      <c r="A17" s="328" t="s">
        <v>219</v>
      </c>
      <c r="B17" s="623">
        <v>229</v>
      </c>
      <c r="C17" s="622">
        <v>248</v>
      </c>
      <c r="E17" s="333"/>
      <c r="F17" s="324">
        <v>10</v>
      </c>
      <c r="G17" s="298">
        <v>42907402</v>
      </c>
    </row>
    <row r="18" spans="1:7" ht="15.4" customHeight="1" x14ac:dyDescent="0.2">
      <c r="A18" s="328"/>
      <c r="B18" s="624"/>
      <c r="C18" s="622"/>
      <c r="E18" s="332"/>
      <c r="F18" s="324">
        <v>11</v>
      </c>
      <c r="G18" s="298">
        <v>28106065</v>
      </c>
    </row>
    <row r="19" spans="1:7" ht="15.4" customHeight="1" x14ac:dyDescent="0.2">
      <c r="A19" s="328"/>
      <c r="B19" s="625"/>
      <c r="C19" s="621"/>
      <c r="E19" s="332"/>
      <c r="F19" s="324">
        <v>12</v>
      </c>
      <c r="G19" s="298">
        <v>31891272</v>
      </c>
    </row>
    <row r="20" spans="1:7" ht="15.4" customHeight="1" x14ac:dyDescent="0.2">
      <c r="A20" s="328" t="s">
        <v>220</v>
      </c>
      <c r="B20" s="621">
        <v>22054</v>
      </c>
      <c r="C20" s="621">
        <v>107740</v>
      </c>
      <c r="E20" s="332"/>
      <c r="G20" s="298">
        <f>SUM(G8:G19)</f>
        <v>411986724</v>
      </c>
    </row>
    <row r="21" spans="1:7" ht="15.4" customHeight="1" x14ac:dyDescent="0.25">
      <c r="A21" s="328"/>
      <c r="B21" s="625"/>
      <c r="C21" s="621"/>
      <c r="D21" s="331"/>
      <c r="E21" s="333"/>
      <c r="G21" s="298" t="e">
        <f>-#REF!</f>
        <v>#REF!</v>
      </c>
    </row>
    <row r="22" spans="1:7" ht="14.25" customHeight="1" x14ac:dyDescent="0.2">
      <c r="A22" s="328"/>
      <c r="B22" s="335"/>
      <c r="C22" s="334"/>
      <c r="E22" s="332"/>
      <c r="G22" s="626" t="e">
        <f>+G20+G21</f>
        <v>#REF!</v>
      </c>
    </row>
    <row r="23" spans="1:7" ht="14.25" customHeight="1" x14ac:dyDescent="0.2">
      <c r="A23" s="328"/>
      <c r="B23" s="336"/>
      <c r="C23" s="336"/>
    </row>
    <row r="24" spans="1:7" ht="14.25" customHeight="1" x14ac:dyDescent="0.2">
      <c r="A24" s="337"/>
      <c r="B24" s="338"/>
      <c r="C24" s="338"/>
    </row>
    <row r="25" spans="1:7" ht="14.25" customHeight="1" x14ac:dyDescent="0.25">
      <c r="A25" s="339"/>
      <c r="B25" s="340"/>
      <c r="C25" s="340"/>
    </row>
    <row r="26" spans="1:7" ht="14.25" customHeight="1" x14ac:dyDescent="0.25">
      <c r="A26" s="341"/>
      <c r="B26" s="342"/>
      <c r="C26" s="342"/>
    </row>
    <row r="27" spans="1:7" ht="14.25" customHeight="1" x14ac:dyDescent="0.2">
      <c r="A27" s="342"/>
      <c r="B27" s="342"/>
      <c r="C27" s="342"/>
    </row>
    <row r="28" spans="1:7" ht="14.25" customHeight="1" x14ac:dyDescent="0.2">
      <c r="A28" s="342"/>
      <c r="B28" s="342"/>
      <c r="C28" s="342"/>
    </row>
    <row r="29" spans="1:7" ht="15.75" customHeight="1" x14ac:dyDescent="0.2">
      <c r="A29" s="343"/>
      <c r="B29" s="473"/>
      <c r="C29" s="473"/>
    </row>
    <row r="30" spans="1:7" ht="14.25" customHeight="1" x14ac:dyDescent="0.2">
      <c r="B30" s="474"/>
      <c r="C30" s="474"/>
    </row>
    <row r="32" spans="1:7" ht="36.950000000000003" hidden="1" customHeight="1" x14ac:dyDescent="0.2">
      <c r="C32" s="325" t="s">
        <v>221</v>
      </c>
      <c r="D32" s="325" t="s">
        <v>222</v>
      </c>
      <c r="E32" s="325" t="s">
        <v>223</v>
      </c>
      <c r="F32" s="344" t="s">
        <v>224</v>
      </c>
      <c r="G32" s="298" t="s">
        <v>225</v>
      </c>
    </row>
    <row r="33" spans="1:7" ht="14.1" hidden="1" customHeight="1" x14ac:dyDescent="0.25">
      <c r="A33" s="324" t="s">
        <v>226</v>
      </c>
      <c r="B33" s="324" t="s">
        <v>227</v>
      </c>
      <c r="C33" s="345">
        <v>3021428</v>
      </c>
      <c r="D33" s="345">
        <v>2935032</v>
      </c>
      <c r="E33" s="345">
        <f>87+2</f>
        <v>89</v>
      </c>
      <c r="F33" s="345"/>
      <c r="G33" s="619">
        <f>C33-D33-E33+F33</f>
        <v>86307</v>
      </c>
    </row>
    <row r="34" spans="1:7" ht="14.1" hidden="1" customHeight="1" x14ac:dyDescent="0.25">
      <c r="B34" s="324" t="s">
        <v>228</v>
      </c>
      <c r="C34" s="345">
        <v>3275715</v>
      </c>
      <c r="D34" s="345">
        <v>3162683</v>
      </c>
      <c r="E34" s="345">
        <f>83+2</f>
        <v>85</v>
      </c>
      <c r="F34" s="345"/>
      <c r="G34" s="619">
        <f>C34-D34-E34+F34</f>
        <v>112947</v>
      </c>
    </row>
    <row r="35" spans="1:7" ht="14.85" hidden="1" customHeight="1" x14ac:dyDescent="0.25">
      <c r="B35" s="324" t="s">
        <v>110</v>
      </c>
      <c r="C35" s="345">
        <v>2071455</v>
      </c>
      <c r="D35" s="345">
        <v>1949111</v>
      </c>
      <c r="E35" s="345">
        <f>953+2+4</f>
        <v>959</v>
      </c>
      <c r="F35" s="345">
        <v>952353</v>
      </c>
      <c r="G35" s="619">
        <f>C35-D35-E35+F35</f>
        <v>1073738</v>
      </c>
    </row>
    <row r="36" spans="1:7" ht="22.7" hidden="1" customHeight="1" x14ac:dyDescent="0.2">
      <c r="B36" s="343" t="s">
        <v>229</v>
      </c>
      <c r="C36" s="346">
        <v>8368598</v>
      </c>
      <c r="D36" s="347">
        <f>SUM(D33:D35)</f>
        <v>8046826</v>
      </c>
      <c r="E36" s="347">
        <f>SUM(E33:E35)</f>
        <v>1133</v>
      </c>
      <c r="F36" s="347">
        <f>SUM(F33:F35)</f>
        <v>952353</v>
      </c>
      <c r="G36" s="620">
        <f>SUM(G33:G35)</f>
        <v>1272992</v>
      </c>
    </row>
    <row r="65526" ht="12.75" hidden="1" customHeight="1" x14ac:dyDescent="0.2"/>
  </sheetData>
  <sheetProtection selectLockedCells="1" selectUnlockedCells="1"/>
  <mergeCells count="2">
    <mergeCell ref="A2:C2"/>
    <mergeCell ref="A4:C4"/>
  </mergeCells>
  <printOptions verticalCentered="1"/>
  <pageMargins left="0.70866141732283472" right="0.70866141732283472" top="0.74803149606299213" bottom="0.74803149606299213" header="0.31496062992125984" footer="0.31496062992125984"/>
  <pageSetup paperSize="9" scale="84" firstPageNumber="0" orientation="portrait" r:id="rId1"/>
  <headerFooter>
    <oddFooter>&amp;L      C.P.Juan Achucarro
       Contador General&amp;CLic.Victor Persano
Síndico&amp;RLic. Martín Heisecke Rivarola
Representante Legal&amp;K00+000___</oddFooter>
  </headerFooter>
  <drawing r:id="rId2"/>
  <legacyDrawing r:id="rId3"/>
  <oleObjects>
    <mc:AlternateContent xmlns:mc="http://schemas.openxmlformats.org/markup-compatibility/2006">
      <mc:Choice Requires="x14">
        <oleObject progId="PBrush" shapeId="51201" r:id="rId4">
          <objectPr defaultSize="0" autoPict="0" r:id="rId5">
            <anchor moveWithCells="1" sizeWithCells="1">
              <from>
                <xdr:col>0</xdr:col>
                <xdr:colOff>323850</xdr:colOff>
                <xdr:row>0</xdr:row>
                <xdr:rowOff>66675</xdr:rowOff>
              </from>
              <to>
                <xdr:col>0</xdr:col>
                <xdr:colOff>1638300</xdr:colOff>
                <xdr:row>5</xdr:row>
                <xdr:rowOff>76200</xdr:rowOff>
              </to>
            </anchor>
          </objectPr>
        </oleObject>
      </mc:Choice>
      <mc:Fallback>
        <oleObject progId="PBrush" shapeId="51201" r:id="rId4"/>
      </mc:Fallback>
    </mc:AlternateContent>
    <mc:AlternateContent xmlns:mc="http://schemas.openxmlformats.org/markup-compatibility/2006">
      <mc:Choice Requires="x14">
        <oleObject progId="PBrush" shapeId="51240" r:id="rId6">
          <objectPr defaultSize="0" autoPict="0" r:id="rId5">
            <anchor moveWithCells="1" sizeWithCells="1">
              <from>
                <xdr:col>0</xdr:col>
                <xdr:colOff>323850</xdr:colOff>
                <xdr:row>0</xdr:row>
                <xdr:rowOff>66675</xdr:rowOff>
              </from>
              <to>
                <xdr:col>0</xdr:col>
                <xdr:colOff>1638300</xdr:colOff>
                <xdr:row>5</xdr:row>
                <xdr:rowOff>76200</xdr:rowOff>
              </to>
            </anchor>
          </objectPr>
        </oleObject>
      </mc:Choice>
      <mc:Fallback>
        <oleObject progId="PBrush" shapeId="51240" r:id="rId6"/>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3">
    <tabColor rgb="FFFF0000"/>
    <pageSetUpPr fitToPage="1"/>
  </sheetPr>
  <dimension ref="A9:D32"/>
  <sheetViews>
    <sheetView showGridLines="0" topLeftCell="A7" workbookViewId="0">
      <selection activeCell="F60" sqref="A1:F60"/>
    </sheetView>
  </sheetViews>
  <sheetFormatPr baseColWidth="10" defaultRowHeight="12.75" x14ac:dyDescent="0.2"/>
  <cols>
    <col min="1" max="1" width="53.28515625" style="26" customWidth="1"/>
    <col min="2" max="3" width="24" style="26" customWidth="1"/>
    <col min="4" max="4" width="5.140625" style="26" customWidth="1"/>
    <col min="5" max="16384" width="11.42578125" style="26"/>
  </cols>
  <sheetData>
    <row r="9" spans="1:3" ht="18" x14ac:dyDescent="0.2">
      <c r="A9" s="861" t="s">
        <v>678</v>
      </c>
      <c r="B9" s="861"/>
      <c r="C9" s="861"/>
    </row>
    <row r="10" spans="1:3" ht="15.75" x14ac:dyDescent="0.25">
      <c r="A10" s="96"/>
      <c r="B10" s="800"/>
    </row>
    <row r="11" spans="1:3" ht="15.75" x14ac:dyDescent="0.25">
      <c r="A11" s="815" t="s">
        <v>471</v>
      </c>
      <c r="B11" s="815"/>
      <c r="C11" s="815"/>
    </row>
    <row r="13" spans="1:3" x14ac:dyDescent="0.2">
      <c r="C13" s="169" t="s">
        <v>230</v>
      </c>
    </row>
    <row r="14" spans="1:3" ht="15" x14ac:dyDescent="0.2">
      <c r="A14" s="170" t="s">
        <v>231</v>
      </c>
      <c r="B14" s="199" t="s">
        <v>232</v>
      </c>
      <c r="C14" s="200"/>
    </row>
    <row r="15" spans="1:3" ht="15" x14ac:dyDescent="0.25">
      <c r="A15" s="201"/>
      <c r="B15" s="202">
        <v>43921</v>
      </c>
      <c r="C15" s="202">
        <v>43555</v>
      </c>
    </row>
    <row r="16" spans="1:3" ht="15" x14ac:dyDescent="0.25">
      <c r="A16" s="171"/>
      <c r="B16" s="203"/>
      <c r="C16" s="204"/>
    </row>
    <row r="17" spans="1:4" ht="14.25" x14ac:dyDescent="0.2">
      <c r="A17" s="171" t="s">
        <v>233</v>
      </c>
      <c r="B17" s="197">
        <v>3.7828796679382521</v>
      </c>
      <c r="C17" s="197">
        <v>4.57</v>
      </c>
    </row>
    <row r="18" spans="1:4" ht="14.25" x14ac:dyDescent="0.2">
      <c r="A18" s="171"/>
      <c r="B18" s="172"/>
      <c r="C18" s="172"/>
    </row>
    <row r="19" spans="1:4" ht="14.25" x14ac:dyDescent="0.2">
      <c r="A19" s="171" t="s">
        <v>234</v>
      </c>
      <c r="B19" s="197">
        <v>0.20968865403748585</v>
      </c>
      <c r="C19" s="197">
        <v>0.16067958118666412</v>
      </c>
    </row>
    <row r="20" spans="1:4" ht="14.25" x14ac:dyDescent="0.2">
      <c r="A20" s="171"/>
      <c r="B20" s="205"/>
      <c r="C20" s="205"/>
    </row>
    <row r="21" spans="1:4" ht="14.25" x14ac:dyDescent="0.2">
      <c r="A21" s="171" t="s">
        <v>235</v>
      </c>
      <c r="B21" s="197">
        <v>1.6063945692012142E-2</v>
      </c>
      <c r="C21" s="197">
        <v>0.12254260392286528</v>
      </c>
      <c r="D21" s="795"/>
    </row>
    <row r="22" spans="1:4" ht="14.25" x14ac:dyDescent="0.2">
      <c r="A22" s="171"/>
      <c r="B22" s="275"/>
      <c r="C22" s="197"/>
    </row>
    <row r="23" spans="1:4" ht="14.25" x14ac:dyDescent="0.2">
      <c r="A23" s="173"/>
      <c r="B23" s="500"/>
      <c r="C23" s="174"/>
    </row>
    <row r="24" spans="1:4" ht="15" x14ac:dyDescent="0.25">
      <c r="A24" s="198"/>
      <c r="B24" s="206"/>
      <c r="C24" s="206"/>
    </row>
    <row r="25" spans="1:4" ht="14.25" x14ac:dyDescent="0.2">
      <c r="A25" s="175"/>
      <c r="B25" s="175"/>
      <c r="C25" s="175"/>
    </row>
    <row r="32" spans="1:4" x14ac:dyDescent="0.2">
      <c r="A32" s="26" t="s">
        <v>237</v>
      </c>
    </row>
  </sheetData>
  <mergeCells count="2">
    <mergeCell ref="A11:C11"/>
    <mergeCell ref="A9:C9"/>
  </mergeCells>
  <printOptions verticalCentered="1"/>
  <pageMargins left="0.70866141732283472" right="0.70866141732283472" top="0.74803149606299213" bottom="0.74803149606299213" header="0.31496062992125984" footer="0.31496062992125984"/>
  <pageSetup paperSize="9" scale="88" orientation="portrait" r:id="rId1"/>
  <headerFooter>
    <oddFooter>&amp;L      C.P.Juan Achucarro
       Contador General&amp;CLic.Victor Persano
Síndico&amp;RLic. Martín Heisecke Rivarola
Representante Legal&amp;K00+000___</oddFooter>
  </headerFooter>
  <drawing r:id="rId2"/>
  <legacyDrawing r:id="rId3"/>
  <oleObjects>
    <mc:AlternateContent xmlns:mc="http://schemas.openxmlformats.org/markup-compatibility/2006">
      <mc:Choice Requires="x14">
        <oleObject progId="PBrush" shapeId="44117" r:id="rId4">
          <objectPr defaultSize="0" autoPict="0" r:id="rId5">
            <anchor moveWithCells="1" sizeWithCells="1">
              <from>
                <xdr:col>0</xdr:col>
                <xdr:colOff>342900</xdr:colOff>
                <xdr:row>7</xdr:row>
                <xdr:rowOff>95250</xdr:rowOff>
              </from>
              <to>
                <xdr:col>0</xdr:col>
                <xdr:colOff>1219200</xdr:colOff>
                <xdr:row>11</xdr:row>
                <xdr:rowOff>28575</xdr:rowOff>
              </to>
            </anchor>
          </objectPr>
        </oleObject>
      </mc:Choice>
      <mc:Fallback>
        <oleObject progId="PBrush" shapeId="44117" r:id="rId4"/>
      </mc:Fallback>
    </mc:AlternateContent>
    <mc:AlternateContent xmlns:mc="http://schemas.openxmlformats.org/markup-compatibility/2006">
      <mc:Choice Requires="x14">
        <oleObject progId="PBrush" shapeId="44310" r:id="rId6">
          <objectPr defaultSize="0" autoPict="0" r:id="rId5">
            <anchor moveWithCells="1" sizeWithCells="1">
              <from>
                <xdr:col>0</xdr:col>
                <xdr:colOff>342900</xdr:colOff>
                <xdr:row>7</xdr:row>
                <xdr:rowOff>95250</xdr:rowOff>
              </from>
              <to>
                <xdr:col>0</xdr:col>
                <xdr:colOff>1219200</xdr:colOff>
                <xdr:row>11</xdr:row>
                <xdr:rowOff>28575</xdr:rowOff>
              </to>
            </anchor>
          </objectPr>
        </oleObject>
      </mc:Choice>
      <mc:Fallback>
        <oleObject progId="PBrush" shapeId="44310" r:id="rId6"/>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4">
    <tabColor rgb="FFFF0000"/>
    <pageSetUpPr fitToPage="1"/>
  </sheetPr>
  <dimension ref="A6:F54"/>
  <sheetViews>
    <sheetView showGridLines="0" zoomScale="110" zoomScaleNormal="110" workbookViewId="0">
      <selection activeCell="B47" sqref="B47"/>
    </sheetView>
  </sheetViews>
  <sheetFormatPr baseColWidth="10" defaultRowHeight="12.75" customHeight="1" x14ac:dyDescent="0.2"/>
  <cols>
    <col min="1" max="1" width="77.5703125" style="26" customWidth="1"/>
    <col min="2" max="2" width="8.85546875" style="375" customWidth="1"/>
    <col min="3" max="4" width="15" style="26" customWidth="1"/>
    <col min="5" max="16384" width="11.42578125" style="26"/>
  </cols>
  <sheetData>
    <row r="6" spans="1:2" ht="14.85" customHeight="1" x14ac:dyDescent="0.2"/>
    <row r="7" spans="1:2" ht="14.85" customHeight="1" x14ac:dyDescent="0.2"/>
    <row r="8" spans="1:2" ht="39.75" customHeight="1" x14ac:dyDescent="0.2">
      <c r="A8" s="376" t="s">
        <v>681</v>
      </c>
    </row>
    <row r="9" spans="1:2" ht="9" customHeight="1" x14ac:dyDescent="0.2">
      <c r="A9" s="376"/>
    </row>
    <row r="10" spans="1:2" ht="15.75" customHeight="1" x14ac:dyDescent="0.25">
      <c r="A10" s="377" t="s">
        <v>297</v>
      </c>
    </row>
    <row r="11" spans="1:2" ht="7.5" customHeight="1" x14ac:dyDescent="0.2"/>
    <row r="12" spans="1:2" ht="12.75" customHeight="1" x14ac:dyDescent="0.2">
      <c r="A12" s="378" t="s">
        <v>298</v>
      </c>
      <c r="B12" s="379" t="s">
        <v>299</v>
      </c>
    </row>
    <row r="13" spans="1:2" ht="7.5" customHeight="1" x14ac:dyDescent="0.2">
      <c r="A13" s="378"/>
      <c r="B13" s="380"/>
    </row>
    <row r="14" spans="1:2" ht="25.5" customHeight="1" x14ac:dyDescent="0.2">
      <c r="A14" s="381" t="s">
        <v>300</v>
      </c>
      <c r="B14" s="382"/>
    </row>
    <row r="15" spans="1:2" ht="7.5" customHeight="1" x14ac:dyDescent="0.2">
      <c r="A15" s="69"/>
      <c r="B15" s="383"/>
    </row>
    <row r="16" spans="1:2" ht="14.1" customHeight="1" x14ac:dyDescent="0.2">
      <c r="A16" s="48" t="s">
        <v>301</v>
      </c>
      <c r="B16" s="383">
        <v>0.6</v>
      </c>
    </row>
    <row r="17" spans="1:2" ht="7.5" customHeight="1" x14ac:dyDescent="0.2">
      <c r="A17" s="69"/>
      <c r="B17" s="384"/>
    </row>
    <row r="18" spans="1:2" ht="25.35" customHeight="1" x14ac:dyDescent="0.2">
      <c r="A18" s="381" t="s">
        <v>302</v>
      </c>
      <c r="B18" s="383"/>
    </row>
    <row r="19" spans="1:2" ht="7.5" customHeight="1" x14ac:dyDescent="0.2">
      <c r="A19" s="49"/>
      <c r="B19" s="383"/>
    </row>
    <row r="20" spans="1:2" ht="12.75" customHeight="1" x14ac:dyDescent="0.2">
      <c r="A20" s="49" t="s">
        <v>303</v>
      </c>
      <c r="B20" s="383"/>
    </row>
    <row r="21" spans="1:2" ht="7.5" customHeight="1" x14ac:dyDescent="0.2">
      <c r="A21" s="69"/>
      <c r="B21" s="384"/>
    </row>
    <row r="22" spans="1:2" ht="25.5" customHeight="1" x14ac:dyDescent="0.2">
      <c r="A22" s="381" t="s">
        <v>304</v>
      </c>
      <c r="B22" s="383"/>
    </row>
    <row r="23" spans="1:2" ht="7.5" customHeight="1" x14ac:dyDescent="0.2">
      <c r="A23" s="69"/>
      <c r="B23" s="383"/>
    </row>
    <row r="24" spans="1:2" ht="14.1" customHeight="1" x14ac:dyDescent="0.2">
      <c r="A24" s="48" t="s">
        <v>301</v>
      </c>
      <c r="B24" s="383">
        <v>0.6</v>
      </c>
    </row>
    <row r="25" spans="1:2" ht="12.75" customHeight="1" x14ac:dyDescent="0.2">
      <c r="A25" s="69" t="s">
        <v>305</v>
      </c>
      <c r="B25" s="383">
        <v>0.4</v>
      </c>
    </row>
    <row r="26" spans="1:2" ht="7.5" customHeight="1" x14ac:dyDescent="0.2">
      <c r="A26" s="69"/>
      <c r="B26" s="384"/>
    </row>
    <row r="27" spans="1:2" ht="12.75" customHeight="1" x14ac:dyDescent="0.2">
      <c r="A27" s="381" t="s">
        <v>306</v>
      </c>
      <c r="B27" s="383"/>
    </row>
    <row r="28" spans="1:2" ht="7.5" customHeight="1" x14ac:dyDescent="0.2">
      <c r="A28" s="385"/>
      <c r="B28" s="383"/>
    </row>
    <row r="29" spans="1:2" ht="12.75" customHeight="1" x14ac:dyDescent="0.2">
      <c r="A29" s="386" t="s">
        <v>307</v>
      </c>
      <c r="B29" s="383"/>
    </row>
    <row r="30" spans="1:2" s="24" customFormat="1" ht="12.75" customHeight="1" x14ac:dyDescent="0.2">
      <c r="A30" s="64" t="s">
        <v>352</v>
      </c>
      <c r="B30" s="899"/>
    </row>
    <row r="31" spans="1:2" x14ac:dyDescent="0.2">
      <c r="A31" s="69" t="s">
        <v>346</v>
      </c>
      <c r="B31" s="383"/>
    </row>
    <row r="32" spans="1:2" s="24" customFormat="1" ht="14.1" customHeight="1" x14ac:dyDescent="0.2">
      <c r="A32" s="64" t="s">
        <v>351</v>
      </c>
      <c r="B32" s="899"/>
    </row>
    <row r="33" spans="1:6" x14ac:dyDescent="0.2">
      <c r="A33" s="69" t="s">
        <v>356</v>
      </c>
      <c r="B33" s="383"/>
    </row>
    <row r="34" spans="1:6" s="24" customFormat="1" x14ac:dyDescent="0.2">
      <c r="A34" s="64" t="s">
        <v>347</v>
      </c>
      <c r="B34" s="899"/>
    </row>
    <row r="35" spans="1:6" ht="14.1" customHeight="1" x14ac:dyDescent="0.2">
      <c r="A35" s="69" t="s">
        <v>344</v>
      </c>
      <c r="B35" s="383"/>
    </row>
    <row r="36" spans="1:6" s="24" customFormat="1" ht="14.1" customHeight="1" x14ac:dyDescent="0.2">
      <c r="A36" s="64" t="s">
        <v>354</v>
      </c>
      <c r="B36" s="899"/>
    </row>
    <row r="37" spans="1:6" x14ac:dyDescent="0.2">
      <c r="A37" s="69" t="s">
        <v>345</v>
      </c>
      <c r="B37" s="383"/>
    </row>
    <row r="38" spans="1:6" x14ac:dyDescent="0.2">
      <c r="A38" s="386" t="s">
        <v>308</v>
      </c>
      <c r="B38" s="383"/>
    </row>
    <row r="39" spans="1:6" s="24" customFormat="1" x14ac:dyDescent="0.2">
      <c r="A39" s="64" t="s">
        <v>348</v>
      </c>
      <c r="B39" s="899"/>
      <c r="D39" s="17"/>
      <c r="E39" s="17"/>
    </row>
    <row r="40" spans="1:6" ht="12.75" customHeight="1" x14ac:dyDescent="0.2">
      <c r="A40" s="69" t="s">
        <v>349</v>
      </c>
      <c r="B40" s="383"/>
      <c r="D40" s="27"/>
      <c r="E40" s="27"/>
    </row>
    <row r="41" spans="1:6" s="24" customFormat="1" ht="12.75" customHeight="1" x14ac:dyDescent="0.2">
      <c r="A41" s="64" t="s">
        <v>353</v>
      </c>
      <c r="B41" s="899"/>
      <c r="D41" s="17"/>
      <c r="E41" s="17"/>
    </row>
    <row r="42" spans="1:6" ht="12.75" customHeight="1" x14ac:dyDescent="0.2">
      <c r="A42" s="69" t="s">
        <v>350</v>
      </c>
      <c r="B42" s="383"/>
      <c r="D42" s="27"/>
      <c r="E42" s="27"/>
    </row>
    <row r="43" spans="1:6" ht="12.75" customHeight="1" x14ac:dyDescent="0.2">
      <c r="A43" s="386" t="s">
        <v>309</v>
      </c>
      <c r="B43" s="383"/>
      <c r="D43" s="27"/>
      <c r="E43" s="27"/>
    </row>
    <row r="44" spans="1:6" s="24" customFormat="1" ht="14.1" customHeight="1" x14ac:dyDescent="0.2">
      <c r="A44" s="64" t="s">
        <v>355</v>
      </c>
      <c r="B44" s="899"/>
    </row>
    <row r="45" spans="1:6" ht="12.75" customHeight="1" x14ac:dyDescent="0.2">
      <c r="A45" s="69" t="s">
        <v>310</v>
      </c>
      <c r="B45" s="383"/>
    </row>
    <row r="46" spans="1:6" ht="12.75" customHeight="1" x14ac:dyDescent="0.2">
      <c r="A46" s="386" t="s">
        <v>311</v>
      </c>
      <c r="B46" s="382"/>
    </row>
    <row r="47" spans="1:6" ht="12.75" customHeight="1" x14ac:dyDescent="0.2">
      <c r="A47" s="69" t="s">
        <v>312</v>
      </c>
      <c r="B47" s="383">
        <v>0.4</v>
      </c>
    </row>
    <row r="48" spans="1:6" ht="12.75" customHeight="1" x14ac:dyDescent="0.2">
      <c r="A48" s="894"/>
      <c r="B48" s="895"/>
      <c r="C48" s="1"/>
      <c r="D48" s="24"/>
      <c r="E48" s="24"/>
      <c r="F48" s="59"/>
    </row>
    <row r="49" spans="1:6" ht="12.75" customHeight="1" x14ac:dyDescent="0.2">
      <c r="A49" s="27"/>
      <c r="C49" s="1"/>
      <c r="D49" s="1"/>
      <c r="E49" s="1"/>
      <c r="F49" s="371"/>
    </row>
    <row r="50" spans="1:6" ht="12.75" customHeight="1" x14ac:dyDescent="0.2">
      <c r="A50" s="27"/>
      <c r="C50" s="1"/>
      <c r="D50" s="1"/>
      <c r="E50" s="1"/>
      <c r="F50" s="371"/>
    </row>
    <row r="51" spans="1:6" ht="12.75" customHeight="1" x14ac:dyDescent="0.2">
      <c r="A51" s="27"/>
      <c r="C51" s="1"/>
      <c r="D51" s="1"/>
      <c r="E51" s="1"/>
      <c r="F51" s="371"/>
    </row>
    <row r="52" spans="1:6" ht="18.75" customHeight="1" x14ac:dyDescent="0.2">
      <c r="A52" s="27"/>
      <c r="B52" s="387"/>
    </row>
    <row r="53" spans="1:6" ht="12.75" customHeight="1" x14ac:dyDescent="0.2">
      <c r="A53" s="24"/>
      <c r="B53" s="387"/>
    </row>
    <row r="54" spans="1:6" ht="12.75" customHeight="1" x14ac:dyDescent="0.2">
      <c r="A54" s="1"/>
    </row>
  </sheetData>
  <sheetProtection selectLockedCells="1" selectUnlockedCells="1"/>
  <mergeCells count="1">
    <mergeCell ref="A48:B48"/>
  </mergeCells>
  <pageMargins left="0.70866141732283472" right="0.70866141732283472" top="0.31496062992125984" bottom="0.74803149606299213" header="0.31496062992125984" footer="0.31496062992125984"/>
  <pageSetup paperSize="9" firstPageNumber="0" fitToHeight="0" orientation="portrait" r:id="rId1"/>
  <headerFooter>
    <oddFooter>&amp;LLic. Martín Heisecke Rivarola
  Representante Legal</oddFooter>
  </headerFooter>
  <colBreaks count="1" manualBreakCount="1">
    <brk id="3" max="1048575" man="1"/>
  </colBreaks>
  <drawing r:id="rId2"/>
  <legacyDrawing r:id="rId3"/>
  <oleObjects>
    <mc:AlternateContent xmlns:mc="http://schemas.openxmlformats.org/markup-compatibility/2006">
      <mc:Choice Requires="x14">
        <oleObject progId="PBrush" shapeId="36865" r:id="rId4">
          <objectPr defaultSize="0" autoPict="0" r:id="rId5">
            <anchor moveWithCells="1" sizeWithCells="1">
              <from>
                <xdr:col>0</xdr:col>
                <xdr:colOff>209550</xdr:colOff>
                <xdr:row>1</xdr:row>
                <xdr:rowOff>38100</xdr:rowOff>
              </from>
              <to>
                <xdr:col>0</xdr:col>
                <xdr:colOff>1390650</xdr:colOff>
                <xdr:row>6</xdr:row>
                <xdr:rowOff>85725</xdr:rowOff>
              </to>
            </anchor>
          </objectPr>
        </oleObject>
      </mc:Choice>
      <mc:Fallback>
        <oleObject progId="PBrush" shapeId="36865"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5">
    <tabColor rgb="FFFF0000"/>
    <pageSetUpPr fitToPage="1"/>
  </sheetPr>
  <dimension ref="A1:D44"/>
  <sheetViews>
    <sheetView showGridLines="0" topLeftCell="A40" workbookViewId="0">
      <selection activeCell="B47" sqref="B47"/>
    </sheetView>
  </sheetViews>
  <sheetFormatPr baseColWidth="10" defaultRowHeight="12.75" customHeight="1" x14ac:dyDescent="0.2"/>
  <cols>
    <col min="1" max="1" width="52.7109375" style="26" customWidth="1"/>
    <col min="2" max="2" width="33.5703125" style="26" customWidth="1"/>
    <col min="3" max="3" width="10.7109375" style="26" customWidth="1"/>
    <col min="4" max="4" width="0" style="26" hidden="1" customWidth="1"/>
    <col min="5" max="5" width="15" style="26" customWidth="1"/>
    <col min="6" max="16384" width="11.42578125" style="26"/>
  </cols>
  <sheetData>
    <row r="1" spans="1:3" ht="14.65" customHeight="1" x14ac:dyDescent="0.2"/>
    <row r="2" spans="1:3" ht="14.65" customHeight="1" x14ac:dyDescent="0.2"/>
    <row r="3" spans="1:3" ht="14.65" customHeight="1" x14ac:dyDescent="0.2"/>
    <row r="4" spans="1:3" ht="14.65" customHeight="1" x14ac:dyDescent="0.2"/>
    <row r="5" spans="1:3" ht="14.65" customHeight="1" x14ac:dyDescent="0.2"/>
    <row r="6" spans="1:3" ht="14.65" customHeight="1" x14ac:dyDescent="0.2"/>
    <row r="7" spans="1:3" ht="14.65" customHeight="1" x14ac:dyDescent="0.2"/>
    <row r="8" spans="1:3" ht="39.75" customHeight="1" x14ac:dyDescent="0.2">
      <c r="A8" s="896" t="s">
        <v>682</v>
      </c>
      <c r="B8" s="896"/>
    </row>
    <row r="9" spans="1:3" ht="14.65" customHeight="1" x14ac:dyDescent="0.2"/>
    <row r="10" spans="1:3" ht="14.65" customHeight="1" x14ac:dyDescent="0.2">
      <c r="A10" s="361" t="s">
        <v>289</v>
      </c>
      <c r="B10" s="362"/>
    </row>
    <row r="11" spans="1:3" ht="14.65" customHeight="1" x14ac:dyDescent="0.2">
      <c r="A11" s="165"/>
      <c r="B11" s="165"/>
    </row>
    <row r="12" spans="1:3" ht="17.100000000000001" customHeight="1" x14ac:dyDescent="0.25">
      <c r="A12" s="323" t="s">
        <v>290</v>
      </c>
      <c r="B12" s="363" t="s">
        <v>291</v>
      </c>
    </row>
    <row r="13" spans="1:3" ht="14.65" customHeight="1" x14ac:dyDescent="0.2">
      <c r="A13" s="69"/>
      <c r="B13" s="92"/>
      <c r="C13" s="84"/>
    </row>
    <row r="14" spans="1:3" ht="28.35" customHeight="1" x14ac:dyDescent="0.2">
      <c r="A14" s="48" t="s">
        <v>292</v>
      </c>
      <c r="B14" s="364" t="s">
        <v>293</v>
      </c>
      <c r="C14" s="84"/>
    </row>
    <row r="15" spans="1:3" ht="25.5" customHeight="1" x14ac:dyDescent="0.2">
      <c r="A15" s="48" t="s">
        <v>292</v>
      </c>
      <c r="B15" s="364" t="s">
        <v>473</v>
      </c>
      <c r="C15" s="84"/>
    </row>
    <row r="16" spans="1:3" ht="14.65" customHeight="1" x14ac:dyDescent="0.2">
      <c r="A16" s="49"/>
      <c r="B16" s="365"/>
      <c r="C16" s="366"/>
    </row>
    <row r="17" spans="1:4" ht="28.35" customHeight="1" x14ac:dyDescent="0.2">
      <c r="A17" s="49" t="s">
        <v>294</v>
      </c>
      <c r="B17" s="364" t="s">
        <v>293</v>
      </c>
      <c r="C17" s="366"/>
    </row>
    <row r="18" spans="1:4" ht="28.35" customHeight="1" x14ac:dyDescent="0.2">
      <c r="A18" s="49" t="s">
        <v>294</v>
      </c>
      <c r="B18" s="364" t="s">
        <v>473</v>
      </c>
      <c r="C18" s="366"/>
    </row>
    <row r="19" spans="1:4" ht="14.65" customHeight="1" x14ac:dyDescent="0.2">
      <c r="A19" s="49"/>
      <c r="B19" s="364"/>
      <c r="C19" s="366"/>
    </row>
    <row r="20" spans="1:4" ht="28.35" customHeight="1" x14ac:dyDescent="0.2">
      <c r="A20" s="49" t="s">
        <v>295</v>
      </c>
      <c r="B20" s="364" t="s">
        <v>296</v>
      </c>
      <c r="C20" s="366"/>
    </row>
    <row r="21" spans="1:4" ht="14.65" customHeight="1" x14ac:dyDescent="0.2">
      <c r="A21" s="49"/>
      <c r="B21" s="364"/>
      <c r="C21" s="366"/>
    </row>
    <row r="22" spans="1:4" ht="14.65" customHeight="1" x14ac:dyDescent="0.2">
      <c r="A22" s="49"/>
      <c r="B22" s="364"/>
      <c r="C22" s="366"/>
    </row>
    <row r="23" spans="1:4" ht="14.65" customHeight="1" x14ac:dyDescent="0.2">
      <c r="A23" s="49"/>
      <c r="B23" s="364"/>
      <c r="C23" s="366"/>
    </row>
    <row r="24" spans="1:4" s="24" customFormat="1" ht="14.65" customHeight="1" x14ac:dyDescent="0.2">
      <c r="A24" s="367"/>
      <c r="B24" s="368"/>
      <c r="C24" s="369"/>
    </row>
    <row r="25" spans="1:4" ht="14.65" customHeight="1" x14ac:dyDescent="0.2">
      <c r="A25" s="27"/>
      <c r="B25" s="5"/>
      <c r="C25" s="370"/>
    </row>
    <row r="26" spans="1:4" ht="14.65" customHeight="1" x14ac:dyDescent="0.2">
      <c r="A26" s="27"/>
      <c r="B26" s="5"/>
      <c r="C26" s="370"/>
    </row>
    <row r="27" spans="1:4" ht="14.65" customHeight="1" x14ac:dyDescent="0.2">
      <c r="A27" s="27"/>
      <c r="B27" s="370"/>
      <c r="C27" s="370"/>
    </row>
    <row r="28" spans="1:4" ht="14.65" customHeight="1" x14ac:dyDescent="0.2">
      <c r="A28" s="27"/>
      <c r="B28" s="370"/>
      <c r="C28" s="370"/>
    </row>
    <row r="29" spans="1:4" ht="14.65" customHeight="1" x14ac:dyDescent="0.2">
      <c r="A29" s="27"/>
      <c r="B29" s="370"/>
      <c r="C29" s="370"/>
    </row>
    <row r="30" spans="1:4" s="24" customFormat="1" ht="14.65" customHeight="1" x14ac:dyDescent="0.2">
      <c r="A30" s="17"/>
      <c r="B30" s="193"/>
      <c r="C30" s="193"/>
    </row>
    <row r="31" spans="1:4" ht="14.65" customHeight="1" x14ac:dyDescent="0.2">
      <c r="A31" s="27"/>
      <c r="B31" s="370"/>
      <c r="C31" s="370"/>
    </row>
    <row r="32" spans="1:4" s="24" customFormat="1" ht="14.65" customHeight="1" x14ac:dyDescent="0.2">
      <c r="A32" s="17"/>
      <c r="B32" s="372"/>
      <c r="C32" s="372"/>
      <c r="D32" s="60"/>
    </row>
    <row r="33" spans="1:3" ht="14.65" customHeight="1" x14ac:dyDescent="0.2">
      <c r="A33" s="27"/>
      <c r="B33" s="370"/>
      <c r="C33" s="370"/>
    </row>
    <row r="34" spans="1:3" s="24" customFormat="1" ht="14.65" customHeight="1" x14ac:dyDescent="0.2">
      <c r="A34" s="17"/>
      <c r="B34" s="193"/>
      <c r="C34" s="372"/>
    </row>
    <row r="35" spans="1:3" ht="14.65" customHeight="1" x14ac:dyDescent="0.2">
      <c r="A35" s="27"/>
      <c r="B35" s="156"/>
      <c r="C35" s="370"/>
    </row>
    <row r="36" spans="1:3" s="24" customFormat="1" ht="14.65" customHeight="1" x14ac:dyDescent="0.2">
      <c r="A36" s="17"/>
      <c r="B36" s="372"/>
      <c r="C36" s="193"/>
    </row>
    <row r="37" spans="1:3" ht="14.65" customHeight="1" x14ac:dyDescent="0.2">
      <c r="A37" s="27"/>
      <c r="B37" s="373"/>
      <c r="C37" s="370"/>
    </row>
    <row r="38" spans="1:3" ht="14.65" customHeight="1" x14ac:dyDescent="0.2">
      <c r="A38" s="27"/>
      <c r="B38" s="370"/>
      <c r="C38" s="370"/>
    </row>
    <row r="39" spans="1:3" s="24" customFormat="1" ht="14.65" customHeight="1" x14ac:dyDescent="0.2">
      <c r="A39" s="17"/>
      <c r="B39" s="372"/>
      <c r="C39" s="372"/>
    </row>
    <row r="40" spans="1:3" ht="14.65" customHeight="1" x14ac:dyDescent="0.2">
      <c r="A40" s="27"/>
      <c r="B40" s="370"/>
      <c r="C40" s="370"/>
    </row>
    <row r="41" spans="1:3" s="24" customFormat="1" ht="14.65" customHeight="1" x14ac:dyDescent="0.2">
      <c r="A41" s="17"/>
      <c r="B41" s="372"/>
      <c r="C41" s="372"/>
    </row>
    <row r="42" spans="1:3" ht="14.65" customHeight="1" x14ac:dyDescent="0.2">
      <c r="A42" s="17"/>
      <c r="B42" s="372"/>
      <c r="C42" s="372"/>
    </row>
    <row r="43" spans="1:3" ht="14.65" customHeight="1" x14ac:dyDescent="0.2">
      <c r="A43" s="17"/>
      <c r="B43" s="372"/>
      <c r="C43" s="372"/>
    </row>
    <row r="44" spans="1:3" s="24" customFormat="1" ht="12.75" customHeight="1" x14ac:dyDescent="0.2"/>
  </sheetData>
  <sheetProtection selectLockedCells="1" selectUnlockedCells="1"/>
  <mergeCells count="1">
    <mergeCell ref="A8:B8"/>
  </mergeCells>
  <pageMargins left="0.70866141732283472" right="0.70866141732283472" top="0.31496062992125984" bottom="0.74803149606299213" header="0.31496062992125984" footer="0.31496062992125984"/>
  <pageSetup paperSize="9" scale="91" firstPageNumber="0" fitToHeight="0" orientation="portrait" r:id="rId1"/>
  <headerFooter>
    <oddFooter>&amp;LLic. Martín Heisecke Rivarola
  Representante Legal</oddFooter>
  </headerFooter>
  <colBreaks count="1" manualBreakCount="1">
    <brk id="4" max="1048575" man="1"/>
  </colBreaks>
  <drawing r:id="rId2"/>
  <legacyDrawing r:id="rId3"/>
  <oleObjects>
    <mc:AlternateContent xmlns:mc="http://schemas.openxmlformats.org/markup-compatibility/2006">
      <mc:Choice Requires="x14">
        <oleObject progId="PBrush" shapeId="35841" r:id="rId4">
          <objectPr defaultSize="0" autoPict="0" r:id="rId5">
            <anchor moveWithCells="1" sizeWithCells="1">
              <from>
                <xdr:col>0</xdr:col>
                <xdr:colOff>57150</xdr:colOff>
                <xdr:row>0</xdr:row>
                <xdr:rowOff>85725</xdr:rowOff>
              </from>
              <to>
                <xdr:col>0</xdr:col>
                <xdr:colOff>1390650</xdr:colOff>
                <xdr:row>6</xdr:row>
                <xdr:rowOff>66675</xdr:rowOff>
              </to>
            </anchor>
          </objectPr>
        </oleObject>
      </mc:Choice>
      <mc:Fallback>
        <oleObject progId="PBrush" shapeId="3584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2819-D824-469E-B5A6-2E2B3F200B8B}">
  <sheetPr codeName="Hoja7">
    <tabColor rgb="FFFF0000"/>
    <pageSetUpPr fitToPage="1"/>
  </sheetPr>
  <dimension ref="A7:A23"/>
  <sheetViews>
    <sheetView workbookViewId="0">
      <selection sqref="A1:A23"/>
    </sheetView>
  </sheetViews>
  <sheetFormatPr baseColWidth="10" defaultRowHeight="12.75" x14ac:dyDescent="0.2"/>
  <cols>
    <col min="1" max="1" width="93.140625" customWidth="1"/>
  </cols>
  <sheetData>
    <row r="7" spans="1:1" x14ac:dyDescent="0.2">
      <c r="A7" s="652" t="s">
        <v>645</v>
      </c>
    </row>
    <row r="8" spans="1:1" x14ac:dyDescent="0.2">
      <c r="A8" s="653"/>
    </row>
    <row r="9" spans="1:1" ht="40.5" x14ac:dyDescent="0.2">
      <c r="A9" s="654" t="s">
        <v>689</v>
      </c>
    </row>
    <row r="10" spans="1:1" x14ac:dyDescent="0.2">
      <c r="A10" s="655"/>
    </row>
    <row r="11" spans="1:1" ht="27.75" x14ac:dyDescent="0.2">
      <c r="A11" s="654" t="s">
        <v>690</v>
      </c>
    </row>
    <row r="12" spans="1:1" x14ac:dyDescent="0.2">
      <c r="A12" s="655"/>
    </row>
    <row r="13" spans="1:1" ht="15" x14ac:dyDescent="0.2">
      <c r="A13" s="654" t="s">
        <v>637</v>
      </c>
    </row>
    <row r="14" spans="1:1" x14ac:dyDescent="0.2">
      <c r="A14" s="655"/>
    </row>
    <row r="15" spans="1:1" ht="25.5" x14ac:dyDescent="0.2">
      <c r="A15" s="796" t="s">
        <v>691</v>
      </c>
    </row>
    <row r="16" spans="1:1" ht="25.5" x14ac:dyDescent="0.2">
      <c r="A16" s="653" t="s">
        <v>638</v>
      </c>
    </row>
    <row r="17" spans="1:1" x14ac:dyDescent="0.2">
      <c r="A17" s="653" t="s">
        <v>639</v>
      </c>
    </row>
    <row r="18" spans="1:1" x14ac:dyDescent="0.2">
      <c r="A18" s="655"/>
    </row>
    <row r="19" spans="1:1" x14ac:dyDescent="0.2">
      <c r="A19" s="796" t="s">
        <v>692</v>
      </c>
    </row>
    <row r="20" spans="1:1" x14ac:dyDescent="0.2">
      <c r="A20" s="655"/>
    </row>
    <row r="21" spans="1:1" x14ac:dyDescent="0.2">
      <c r="A21" s="655"/>
    </row>
    <row r="22" spans="1:1" x14ac:dyDescent="0.2">
      <c r="A22" s="653"/>
    </row>
    <row r="23" spans="1:1" x14ac:dyDescent="0.2">
      <c r="A23" s="656" t="s">
        <v>640</v>
      </c>
    </row>
  </sheetData>
  <pageMargins left="0.70866141732283472" right="0.70866141732283472" top="0.74803149606299213" bottom="0.74803149606299213" header="0.31496062992125984" footer="0.31496062992125984"/>
  <pageSetup paperSize="9" scale="95" fitToHeight="0" orientation="portrait" r:id="rId1"/>
  <drawing r:id="rId2"/>
  <legacyDrawing r:id="rId3"/>
  <oleObjects>
    <mc:AlternateContent xmlns:mc="http://schemas.openxmlformats.org/markup-compatibility/2006">
      <mc:Choice Requires="x14">
        <oleObject progId="PBrush" shapeId="78849" r:id="rId4">
          <objectPr defaultSize="0" autoPict="0" r:id="rId5">
            <anchor moveWithCells="1" sizeWithCells="1">
              <from>
                <xdr:col>0</xdr:col>
                <xdr:colOff>0</xdr:colOff>
                <xdr:row>0</xdr:row>
                <xdr:rowOff>114300</xdr:rowOff>
              </from>
              <to>
                <xdr:col>0</xdr:col>
                <xdr:colOff>1466850</xdr:colOff>
                <xdr:row>4</xdr:row>
                <xdr:rowOff>114300</xdr:rowOff>
              </to>
            </anchor>
          </objectPr>
        </oleObject>
      </mc:Choice>
      <mc:Fallback>
        <oleObject progId="PBrush" shapeId="78849" r:id="rId4"/>
      </mc:Fallback>
    </mc:AlternateContent>
    <mc:AlternateContent xmlns:mc="http://schemas.openxmlformats.org/markup-compatibility/2006">
      <mc:Choice Requires="x14">
        <oleObject progId="PBrush" shapeId="78850" r:id="rId6">
          <objectPr defaultSize="0" autoPict="0" r:id="rId5">
            <anchor moveWithCells="1" sizeWithCells="1">
              <from>
                <xdr:col>0</xdr:col>
                <xdr:colOff>0</xdr:colOff>
                <xdr:row>0</xdr:row>
                <xdr:rowOff>114300</xdr:rowOff>
              </from>
              <to>
                <xdr:col>0</xdr:col>
                <xdr:colOff>1466850</xdr:colOff>
                <xdr:row>4</xdr:row>
                <xdr:rowOff>114300</xdr:rowOff>
              </to>
            </anchor>
          </objectPr>
        </oleObject>
      </mc:Choice>
      <mc:Fallback>
        <oleObject progId="PBrush" shapeId="78850" r:id="rId6"/>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6">
    <tabColor rgb="FFFF0000"/>
    <pageSetUpPr fitToPage="1"/>
  </sheetPr>
  <dimension ref="A3:J65505"/>
  <sheetViews>
    <sheetView showGridLines="0" topLeftCell="A31" workbookViewId="0">
      <selection activeCell="B47" sqref="B47"/>
    </sheetView>
  </sheetViews>
  <sheetFormatPr baseColWidth="10" defaultRowHeight="14.1" customHeight="1" x14ac:dyDescent="0.2"/>
  <cols>
    <col min="1" max="1" width="55" style="26" customWidth="1"/>
    <col min="2" max="2" width="19.42578125" style="26" customWidth="1"/>
    <col min="3" max="3" width="8.28515625" style="388" customWidth="1"/>
    <col min="4" max="4" width="19.140625" style="26" bestFit="1" customWidth="1"/>
    <col min="5" max="5" width="6.28515625" style="26" bestFit="1" customWidth="1"/>
    <col min="6" max="6" width="17.85546875" style="26" customWidth="1"/>
    <col min="7" max="8" width="11.42578125" style="26" customWidth="1"/>
    <col min="9" max="9" width="13.28515625" style="26" bestFit="1" customWidth="1"/>
    <col min="10" max="16384" width="11.42578125" style="26"/>
  </cols>
  <sheetData>
    <row r="3" spans="1:6" ht="14.65" customHeight="1" x14ac:dyDescent="0.2"/>
    <row r="4" spans="1:6" ht="14.65" customHeight="1" x14ac:dyDescent="0.2"/>
    <row r="5" spans="1:6" ht="14.65" customHeight="1" x14ac:dyDescent="0.2"/>
    <row r="6" spans="1:6" ht="14.65" customHeight="1" x14ac:dyDescent="0.2"/>
    <row r="7" spans="1:6" ht="14.65" customHeight="1" x14ac:dyDescent="0.2"/>
    <row r="8" spans="1:6" ht="29.85" customHeight="1" x14ac:dyDescent="0.2">
      <c r="A8" s="896" t="s">
        <v>682</v>
      </c>
      <c r="B8" s="896"/>
      <c r="C8" s="896"/>
      <c r="D8" s="896"/>
      <c r="E8" s="896"/>
    </row>
    <row r="10" spans="1:6" ht="16.5" customHeight="1" x14ac:dyDescent="0.25">
      <c r="A10" s="377" t="s">
        <v>313</v>
      </c>
      <c r="B10" s="362"/>
      <c r="C10" s="389"/>
    </row>
    <row r="11" spans="1:6" ht="14.65" customHeight="1" x14ac:dyDescent="0.2">
      <c r="A11" s="165"/>
      <c r="B11" s="27"/>
      <c r="C11" s="390"/>
    </row>
    <row r="12" spans="1:6" ht="16.5" customHeight="1" x14ac:dyDescent="0.25">
      <c r="A12" s="165"/>
      <c r="B12" s="391">
        <v>43921</v>
      </c>
      <c r="C12" s="392"/>
      <c r="D12" s="393">
        <v>43555</v>
      </c>
      <c r="E12" s="394"/>
    </row>
    <row r="13" spans="1:6" ht="16.5" customHeight="1" x14ac:dyDescent="0.25">
      <c r="A13" s="395" t="s">
        <v>314</v>
      </c>
      <c r="B13" s="396">
        <v>114275980290</v>
      </c>
      <c r="C13" s="397"/>
      <c r="D13" s="398">
        <v>105162808712</v>
      </c>
      <c r="E13" s="399"/>
    </row>
    <row r="14" spans="1:6" ht="15.75" x14ac:dyDescent="0.25">
      <c r="A14" s="64"/>
      <c r="B14" s="400"/>
      <c r="C14" s="401"/>
      <c r="D14" s="400"/>
      <c r="E14" s="402"/>
      <c r="F14" s="296"/>
    </row>
    <row r="15" spans="1:6" ht="12.75" x14ac:dyDescent="0.2">
      <c r="A15" s="49"/>
      <c r="B15" s="403">
        <v>0</v>
      </c>
      <c r="C15" s="404">
        <v>0</v>
      </c>
      <c r="D15" s="403">
        <v>0</v>
      </c>
      <c r="E15" s="405">
        <v>0</v>
      </c>
    </row>
    <row r="16" spans="1:6" ht="12.75" x14ac:dyDescent="0.2">
      <c r="A16" s="48"/>
      <c r="B16" s="403">
        <v>0</v>
      </c>
      <c r="C16" s="406">
        <v>0</v>
      </c>
      <c r="D16" s="403">
        <v>0</v>
      </c>
      <c r="E16" s="407">
        <v>0</v>
      </c>
    </row>
    <row r="17" spans="1:6" ht="12.75" x14ac:dyDescent="0.2">
      <c r="A17" s="69"/>
      <c r="B17" s="53"/>
      <c r="C17" s="408"/>
      <c r="D17" s="403"/>
      <c r="E17" s="409"/>
    </row>
    <row r="18" spans="1:6" ht="15.75" x14ac:dyDescent="0.25">
      <c r="A18" s="395" t="s">
        <v>1</v>
      </c>
      <c r="B18" s="396">
        <v>19808713933</v>
      </c>
      <c r="C18" s="410"/>
      <c r="D18" s="398">
        <v>14558295273</v>
      </c>
      <c r="E18" s="411"/>
    </row>
    <row r="19" spans="1:6" ht="16.5" customHeight="1" x14ac:dyDescent="0.25">
      <c r="A19" s="64"/>
      <c r="B19" s="400"/>
      <c r="C19" s="404"/>
      <c r="D19" s="400"/>
      <c r="E19" s="405"/>
    </row>
    <row r="20" spans="1:6" ht="12.75" x14ac:dyDescent="0.2">
      <c r="A20" s="49"/>
      <c r="B20" s="403">
        <v>0</v>
      </c>
      <c r="C20" s="404">
        <v>0</v>
      </c>
      <c r="D20" s="403">
        <v>0</v>
      </c>
      <c r="E20" s="405">
        <v>0</v>
      </c>
    </row>
    <row r="21" spans="1:6" ht="12.75" x14ac:dyDescent="0.2">
      <c r="A21" s="49"/>
      <c r="B21" s="403"/>
      <c r="C21" s="404"/>
      <c r="D21" s="403"/>
      <c r="E21" s="405"/>
    </row>
    <row r="22" spans="1:6" ht="16.5" customHeight="1" x14ac:dyDescent="0.25">
      <c r="A22" s="395" t="s">
        <v>135</v>
      </c>
      <c r="B22" s="397">
        <v>1281218564</v>
      </c>
      <c r="C22" s="410"/>
      <c r="D22" s="398">
        <v>8990562806</v>
      </c>
      <c r="E22" s="411"/>
    </row>
    <row r="23" spans="1:6" ht="16.5" customHeight="1" x14ac:dyDescent="0.25">
      <c r="A23" s="395" t="s">
        <v>276</v>
      </c>
      <c r="B23" s="413" t="s">
        <v>237</v>
      </c>
      <c r="C23" s="410"/>
      <c r="D23" s="412" t="s">
        <v>237</v>
      </c>
      <c r="E23" s="411"/>
    </row>
    <row r="24" spans="1:6" ht="14.1" customHeight="1" x14ac:dyDescent="0.2">
      <c r="A24" s="69" t="s">
        <v>315</v>
      </c>
      <c r="B24" s="496">
        <v>2856493</v>
      </c>
      <c r="C24" s="414">
        <v>2.2295126532368916E-3</v>
      </c>
      <c r="D24" s="403">
        <v>957326</v>
      </c>
      <c r="E24" s="415">
        <v>1.0648120931440607E-4</v>
      </c>
      <c r="F24" s="296"/>
    </row>
    <row r="25" spans="1:6" ht="12.75" x14ac:dyDescent="0.2">
      <c r="A25" s="69" t="s">
        <v>316</v>
      </c>
      <c r="B25" s="496">
        <v>0</v>
      </c>
      <c r="C25" s="414">
        <v>0</v>
      </c>
      <c r="D25" s="403">
        <v>295000</v>
      </c>
      <c r="E25" s="415">
        <v>3.2812183882762814E-5</v>
      </c>
      <c r="F25" s="296"/>
    </row>
    <row r="26" spans="1:6" ht="12.75" x14ac:dyDescent="0.2">
      <c r="A26" s="69" t="s">
        <v>684</v>
      </c>
      <c r="B26" s="797">
        <v>0</v>
      </c>
      <c r="C26" s="414">
        <v>0</v>
      </c>
      <c r="D26" s="417">
        <v>1564741</v>
      </c>
      <c r="E26" s="415">
        <v>1.7404260820643445E-4</v>
      </c>
      <c r="F26" s="296"/>
    </row>
    <row r="27" spans="1:6" ht="12.75" x14ac:dyDescent="0.2">
      <c r="A27" s="69" t="s">
        <v>685</v>
      </c>
      <c r="B27" s="797">
        <v>0</v>
      </c>
      <c r="C27" s="414">
        <v>0</v>
      </c>
      <c r="D27" s="417">
        <v>1030000</v>
      </c>
      <c r="E27" s="415">
        <v>1.1456457423473117E-4</v>
      </c>
      <c r="F27" s="296"/>
    </row>
    <row r="28" spans="1:6" ht="12.75" x14ac:dyDescent="0.2">
      <c r="A28" s="69" t="s">
        <v>686</v>
      </c>
      <c r="B28" s="797">
        <v>0</v>
      </c>
      <c r="C28" s="414">
        <v>0</v>
      </c>
      <c r="D28" s="417">
        <v>28580</v>
      </c>
      <c r="E28" s="415">
        <v>3.1788888656588514E-6</v>
      </c>
      <c r="F28" s="296"/>
    </row>
    <row r="29" spans="1:6" ht="12.75" x14ac:dyDescent="0.2">
      <c r="A29" s="69" t="s">
        <v>591</v>
      </c>
      <c r="B29" s="417">
        <v>112600</v>
      </c>
      <c r="C29" s="414">
        <v>8.7885083126222949E-5</v>
      </c>
      <c r="D29" s="417">
        <v>0</v>
      </c>
      <c r="E29" s="415">
        <v>0</v>
      </c>
      <c r="F29" s="416"/>
    </row>
    <row r="30" spans="1:6" s="24" customFormat="1" ht="14.1" customHeight="1" x14ac:dyDescent="0.2">
      <c r="A30" s="64" t="s">
        <v>317</v>
      </c>
      <c r="B30" s="901"/>
      <c r="C30" s="902"/>
      <c r="D30" s="17"/>
      <c r="E30" s="903"/>
    </row>
    <row r="31" spans="1:6" ht="14.1" customHeight="1" x14ac:dyDescent="0.2">
      <c r="A31" s="69" t="s">
        <v>318</v>
      </c>
      <c r="B31" s="496">
        <v>150000000</v>
      </c>
      <c r="C31" s="414">
        <v>0.11707604324097196</v>
      </c>
      <c r="D31" s="403">
        <v>75000000</v>
      </c>
      <c r="E31" s="415">
        <v>8.342080648160036E-3</v>
      </c>
    </row>
    <row r="32" spans="1:6" s="24" customFormat="1" ht="14.25" customHeight="1" x14ac:dyDescent="0.2">
      <c r="A32" s="64" t="s">
        <v>319</v>
      </c>
      <c r="B32" s="904">
        <v>10653522</v>
      </c>
      <c r="C32" s="902">
        <v>8.3151480156043074E-3</v>
      </c>
      <c r="D32" s="904">
        <v>10653522</v>
      </c>
      <c r="E32" s="903">
        <v>1.1849671961459628E-3</v>
      </c>
    </row>
    <row r="33" spans="1:10" s="24" customFormat="1" ht="14.1" customHeight="1" x14ac:dyDescent="0.2">
      <c r="A33" s="69" t="s">
        <v>320</v>
      </c>
      <c r="B33" s="496">
        <v>0</v>
      </c>
      <c r="C33" s="404">
        <v>0</v>
      </c>
      <c r="D33" s="403">
        <v>0</v>
      </c>
      <c r="E33" s="405">
        <v>0</v>
      </c>
      <c r="F33"/>
      <c r="G33"/>
    </row>
    <row r="34" spans="1:10" s="24" customFormat="1" ht="12.75" x14ac:dyDescent="0.2">
      <c r="A34" s="385" t="s">
        <v>478</v>
      </c>
      <c r="B34" s="905"/>
      <c r="C34" s="902"/>
      <c r="D34" s="904"/>
      <c r="E34" s="903"/>
      <c r="F34" s="906"/>
      <c r="G34" s="906"/>
    </row>
    <row r="35" spans="1:10" s="24" customFormat="1" ht="14.1" customHeight="1" x14ac:dyDescent="0.2">
      <c r="A35" s="69" t="s">
        <v>321</v>
      </c>
      <c r="B35" s="496">
        <v>24000000</v>
      </c>
      <c r="C35" s="414">
        <v>1.8732166918555514E-2</v>
      </c>
      <c r="D35" s="403">
        <v>12970000</v>
      </c>
      <c r="E35" s="415">
        <v>7.8096811440625958E-3</v>
      </c>
      <c r="F35"/>
      <c r="G35"/>
      <c r="H35" s="419"/>
      <c r="I35" s="419"/>
      <c r="J35" s="419"/>
    </row>
    <row r="36" spans="1:10" s="24" customFormat="1" ht="14.1" customHeight="1" x14ac:dyDescent="0.2">
      <c r="A36" s="367" t="s">
        <v>322</v>
      </c>
      <c r="B36" s="904">
        <v>3960000</v>
      </c>
      <c r="C36" s="902">
        <v>3.0908075415616598E-3</v>
      </c>
      <c r="D36" s="904">
        <v>2140050</v>
      </c>
      <c r="E36" s="907">
        <v>1.2885973887703283E-3</v>
      </c>
      <c r="F36" s="906"/>
      <c r="G36" s="908"/>
      <c r="H36" s="419"/>
      <c r="I36" s="909">
        <v>29758239</v>
      </c>
      <c r="J36" s="419" t="s">
        <v>323</v>
      </c>
    </row>
    <row r="37" spans="1:10" ht="14.1" customHeight="1" x14ac:dyDescent="0.2">
      <c r="A37" s="160"/>
      <c r="B37" s="422"/>
      <c r="C37" s="423"/>
      <c r="D37" s="424"/>
      <c r="F37"/>
      <c r="G37" s="416"/>
      <c r="H37" s="420"/>
      <c r="I37" s="421">
        <v>30318154</v>
      </c>
      <c r="J37" s="420" t="s">
        <v>324</v>
      </c>
    </row>
    <row r="38" spans="1:10" ht="14.1" customHeight="1" x14ac:dyDescent="0.2">
      <c r="A38" s="27"/>
      <c r="B38" s="418"/>
      <c r="C38" s="425"/>
      <c r="D38" s="370"/>
      <c r="F38"/>
      <c r="G38" s="416"/>
      <c r="H38" s="420"/>
      <c r="I38" s="421"/>
      <c r="J38" s="420"/>
    </row>
    <row r="39" spans="1:10" s="24" customFormat="1" ht="14.1" customHeight="1" x14ac:dyDescent="0.2">
      <c r="A39" s="17"/>
      <c r="B39" s="901"/>
      <c r="C39" s="910"/>
      <c r="D39" s="372"/>
      <c r="F39" s="906"/>
      <c r="G39" s="908"/>
      <c r="H39" s="419"/>
      <c r="I39" s="909"/>
      <c r="J39" s="419"/>
    </row>
    <row r="40" spans="1:10" ht="14.1" customHeight="1" x14ac:dyDescent="0.2">
      <c r="A40" s="27"/>
      <c r="B40" s="417"/>
      <c r="C40" s="426"/>
      <c r="D40" s="370"/>
      <c r="F40"/>
      <c r="G40" s="416"/>
      <c r="H40" s="420"/>
      <c r="I40" s="427">
        <f>SUM(I36:I38)</f>
        <v>60076393</v>
      </c>
      <c r="J40" s="420"/>
    </row>
    <row r="41" spans="1:10" s="24" customFormat="1" ht="12.75" customHeight="1" x14ac:dyDescent="0.2">
      <c r="A41" s="17"/>
      <c r="B41" s="428"/>
      <c r="C41" s="429"/>
      <c r="D41" s="372"/>
      <c r="H41" s="419"/>
      <c r="I41" s="419"/>
      <c r="J41" s="419"/>
    </row>
    <row r="42" spans="1:10" ht="12.75" customHeight="1" x14ac:dyDescent="0.2">
      <c r="A42" s="27"/>
      <c r="B42" s="418"/>
      <c r="C42" s="425"/>
      <c r="D42" s="370"/>
      <c r="H42" s="420"/>
      <c r="I42" s="420"/>
      <c r="J42" s="420"/>
    </row>
    <row r="43" spans="1:10" ht="12.75" customHeight="1" x14ac:dyDescent="0.2">
      <c r="A43" s="27"/>
      <c r="B43" s="417"/>
      <c r="C43" s="426"/>
      <c r="D43" s="370"/>
      <c r="H43" s="420"/>
      <c r="I43" s="420"/>
      <c r="J43" s="420"/>
    </row>
    <row r="44" spans="1:10" s="24" customFormat="1" ht="12.75" customHeight="1" x14ac:dyDescent="0.2">
      <c r="A44" s="17"/>
      <c r="B44" s="901"/>
      <c r="C44" s="910"/>
      <c r="D44" s="193"/>
    </row>
    <row r="45" spans="1:10" ht="12.75" customHeight="1" x14ac:dyDescent="0.2">
      <c r="A45" s="27"/>
      <c r="B45" s="417"/>
      <c r="C45" s="426"/>
      <c r="D45" s="370"/>
    </row>
    <row r="46" spans="1:10" ht="12.75" customHeight="1" x14ac:dyDescent="0.2">
      <c r="A46" s="27"/>
      <c r="B46" s="417"/>
      <c r="C46" s="426"/>
      <c r="D46" s="370"/>
      <c r="E46" s="78"/>
    </row>
    <row r="47" spans="1:10" ht="12.75" customHeight="1" x14ac:dyDescent="0.2">
      <c r="A47" s="27"/>
      <c r="B47" s="156"/>
      <c r="C47" s="425"/>
      <c r="D47" s="370"/>
    </row>
    <row r="48" spans="1:10" ht="12.75" customHeight="1" x14ac:dyDescent="0.2">
      <c r="A48" s="27"/>
      <c r="B48" s="156"/>
      <c r="C48" s="425"/>
      <c r="D48" s="370"/>
    </row>
    <row r="49" spans="1:4" ht="12.75" customHeight="1" x14ac:dyDescent="0.2">
      <c r="A49" s="27"/>
      <c r="B49" s="370"/>
      <c r="C49" s="426"/>
      <c r="D49" s="370"/>
    </row>
    <row r="50" spans="1:4" ht="12.75" customHeight="1" x14ac:dyDescent="0.2">
      <c r="A50" s="27"/>
      <c r="B50" s="370"/>
      <c r="C50" s="426"/>
      <c r="D50" s="93"/>
    </row>
    <row r="51" spans="1:4" ht="12.75" customHeight="1" x14ac:dyDescent="0.2">
      <c r="A51" s="27"/>
      <c r="B51" s="373"/>
      <c r="C51" s="425"/>
      <c r="D51" s="370"/>
    </row>
    <row r="52" spans="1:4" ht="12.75" customHeight="1" x14ac:dyDescent="0.2">
      <c r="A52" s="27"/>
      <c r="B52" s="156"/>
      <c r="C52" s="425"/>
      <c r="D52" s="370"/>
    </row>
    <row r="53" spans="1:4" ht="12.75" customHeight="1" x14ac:dyDescent="0.2">
      <c r="A53" s="27"/>
      <c r="B53" s="370"/>
      <c r="C53" s="426"/>
      <c r="D53" s="370"/>
    </row>
    <row r="54" spans="1:4" ht="12.75" customHeight="1" x14ac:dyDescent="0.2">
      <c r="A54" s="27"/>
      <c r="B54" s="370"/>
      <c r="C54" s="426"/>
      <c r="D54" s="370"/>
    </row>
    <row r="55" spans="1:4" ht="12.75" customHeight="1" x14ac:dyDescent="0.2">
      <c r="A55" s="27"/>
      <c r="B55" s="370"/>
      <c r="C55" s="426"/>
      <c r="D55" s="370"/>
    </row>
    <row r="56" spans="1:4" ht="12.75" customHeight="1" x14ac:dyDescent="0.2">
      <c r="A56" s="27"/>
      <c r="B56" s="370"/>
      <c r="C56" s="426"/>
      <c r="D56" s="370"/>
    </row>
    <row r="57" spans="1:4" ht="12.75" customHeight="1" x14ac:dyDescent="0.2">
      <c r="A57" s="27"/>
      <c r="B57" s="370"/>
      <c r="C57" s="426"/>
      <c r="D57" s="370"/>
    </row>
    <row r="58" spans="1:4" ht="12.75" customHeight="1" x14ac:dyDescent="0.2">
      <c r="A58" s="27"/>
      <c r="B58" s="370"/>
      <c r="C58" s="426"/>
      <c r="D58" s="370"/>
    </row>
    <row r="59" spans="1:4" ht="12.75" customHeight="1" x14ac:dyDescent="0.2">
      <c r="A59" s="17"/>
      <c r="B59" s="372"/>
      <c r="C59" s="429"/>
      <c r="D59" s="372"/>
    </row>
    <row r="60" spans="1:4" ht="12.75" customHeight="1" x14ac:dyDescent="0.2">
      <c r="A60" s="17"/>
      <c r="B60" s="372"/>
      <c r="C60" s="429"/>
      <c r="D60" s="372"/>
    </row>
    <row r="61" spans="1:4" ht="12.75" customHeight="1" x14ac:dyDescent="0.2">
      <c r="A61" s="17"/>
      <c r="B61" s="372"/>
      <c r="C61" s="429"/>
      <c r="D61" s="372"/>
    </row>
    <row r="62" spans="1:4" ht="12.75" customHeight="1" x14ac:dyDescent="0.2">
      <c r="A62" s="5"/>
      <c r="B62" s="370"/>
      <c r="C62" s="426"/>
      <c r="D62" s="374"/>
    </row>
    <row r="63" spans="1:4" ht="14.1" customHeight="1" x14ac:dyDescent="0.2">
      <c r="A63" s="5"/>
      <c r="B63" s="370"/>
      <c r="C63" s="426"/>
      <c r="D63" s="374"/>
    </row>
    <row r="65501" ht="12.75" customHeight="1" x14ac:dyDescent="0.2"/>
    <row r="65502" ht="12.75" customHeight="1" x14ac:dyDescent="0.2"/>
    <row r="65503" ht="12.75" customHeight="1" x14ac:dyDescent="0.2"/>
    <row r="65504" ht="12.75" customHeight="1" x14ac:dyDescent="0.2"/>
    <row r="65505" ht="12.75" customHeight="1" x14ac:dyDescent="0.2"/>
  </sheetData>
  <sheetProtection selectLockedCells="1" selectUnlockedCells="1"/>
  <mergeCells count="1">
    <mergeCell ref="A8:E8"/>
  </mergeCells>
  <pageMargins left="0.70866141732283472" right="0.70866141732283472" top="0.31496062992125984" bottom="0.74803149606299213" header="0.31496062992125984" footer="0.31496062992125984"/>
  <pageSetup paperSize="9" scale="82" firstPageNumber="0" fitToHeight="0" orientation="portrait" r:id="rId1"/>
  <headerFooter>
    <oddFooter>&amp;LLic. Martín Heisecke Rivarola
  Representante Legal</oddFooter>
  </headerFooter>
  <drawing r:id="rId2"/>
  <legacyDrawing r:id="rId3"/>
  <oleObjects>
    <mc:AlternateContent xmlns:mc="http://schemas.openxmlformats.org/markup-compatibility/2006">
      <mc:Choice Requires="x14">
        <oleObject progId="PBrush" shapeId="37889" r:id="rId4">
          <objectPr defaultSize="0" autoPict="0" r:id="rId5">
            <anchor moveWithCells="1" sizeWithCells="1">
              <from>
                <xdr:col>0</xdr:col>
                <xdr:colOff>0</xdr:colOff>
                <xdr:row>0</xdr:row>
                <xdr:rowOff>0</xdr:rowOff>
              </from>
              <to>
                <xdr:col>0</xdr:col>
                <xdr:colOff>1371600</xdr:colOff>
                <xdr:row>6</xdr:row>
                <xdr:rowOff>123825</xdr:rowOff>
              </to>
            </anchor>
          </objectPr>
        </oleObject>
      </mc:Choice>
      <mc:Fallback>
        <oleObject progId="PBrush" shapeId="37889" r:id="rId4"/>
      </mc:Fallback>
    </mc:AlternateContent>
    <mc:AlternateContent xmlns:mc="http://schemas.openxmlformats.org/markup-compatibility/2006">
      <mc:Choice Requires="x14">
        <oleObject progId="PBrush" shapeId="37892" r:id="rId6">
          <objectPr defaultSize="0" autoPict="0" r:id="rId5">
            <anchor moveWithCells="1" sizeWithCells="1">
              <from>
                <xdr:col>0</xdr:col>
                <xdr:colOff>0</xdr:colOff>
                <xdr:row>0</xdr:row>
                <xdr:rowOff>0</xdr:rowOff>
              </from>
              <to>
                <xdr:col>0</xdr:col>
                <xdr:colOff>1371600</xdr:colOff>
                <xdr:row>6</xdr:row>
                <xdr:rowOff>123825</xdr:rowOff>
              </to>
            </anchor>
          </objectPr>
        </oleObject>
      </mc:Choice>
      <mc:Fallback>
        <oleObject progId="PBrush" shapeId="37892" r:id="rId6"/>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7">
    <tabColor rgb="FFFF0000"/>
    <pageSetUpPr fitToPage="1"/>
  </sheetPr>
  <dimension ref="A7:H51"/>
  <sheetViews>
    <sheetView showGridLines="0" topLeftCell="A13" workbookViewId="0">
      <selection activeCell="B47" sqref="B47"/>
    </sheetView>
  </sheetViews>
  <sheetFormatPr baseColWidth="10" defaultRowHeight="12.75" customHeight="1" x14ac:dyDescent="0.2"/>
  <cols>
    <col min="1" max="1" width="47.85546875" style="26" customWidth="1"/>
    <col min="2" max="2" width="15" style="26" customWidth="1"/>
    <col min="3" max="3" width="14.5703125" style="26" customWidth="1"/>
    <col min="4" max="4" width="10.7109375" style="26" customWidth="1"/>
    <col min="5" max="5" width="6.7109375" style="26" customWidth="1"/>
    <col min="6" max="6" width="15" style="26" customWidth="1"/>
    <col min="7" max="16384" width="11.42578125" style="26"/>
  </cols>
  <sheetData>
    <row r="7" spans="1:4" ht="14.1" customHeight="1" x14ac:dyDescent="0.2"/>
    <row r="8" spans="1:4" ht="14.1" customHeight="1" x14ac:dyDescent="0.2"/>
    <row r="10" spans="1:4" ht="39.75" customHeight="1" x14ac:dyDescent="0.2">
      <c r="A10" s="896" t="s">
        <v>687</v>
      </c>
      <c r="B10" s="896"/>
      <c r="C10" s="896"/>
    </row>
    <row r="11" spans="1:4" ht="12.75" customHeight="1" x14ac:dyDescent="0.2">
      <c r="C11" s="78"/>
    </row>
    <row r="12" spans="1:4" ht="12.75" customHeight="1" x14ac:dyDescent="0.2">
      <c r="A12" s="361" t="s">
        <v>335</v>
      </c>
      <c r="B12" s="897"/>
      <c r="C12" s="897"/>
    </row>
    <row r="13" spans="1:4" ht="12.75" customHeight="1" x14ac:dyDescent="0.2">
      <c r="A13" s="90"/>
      <c r="B13" s="90"/>
      <c r="C13" s="441"/>
      <c r="D13" s="90"/>
    </row>
    <row r="14" spans="1:4" ht="15.75" customHeight="1" x14ac:dyDescent="0.25">
      <c r="A14" s="323"/>
      <c r="B14" s="144" t="s">
        <v>336</v>
      </c>
      <c r="C14" s="144" t="s">
        <v>337</v>
      </c>
      <c r="D14" s="143" t="s">
        <v>273</v>
      </c>
    </row>
    <row r="15" spans="1:4" ht="12.75" customHeight="1" x14ac:dyDescent="0.2">
      <c r="A15" s="69"/>
      <c r="B15" s="92"/>
      <c r="C15" s="434"/>
      <c r="D15" s="92"/>
    </row>
    <row r="16" spans="1:4" ht="12.75" hidden="1" customHeight="1" x14ac:dyDescent="0.2">
      <c r="A16" s="48" t="s">
        <v>338</v>
      </c>
      <c r="B16" s="435">
        <v>0</v>
      </c>
      <c r="C16" s="442">
        <v>0</v>
      </c>
      <c r="D16" s="83"/>
    </row>
    <row r="17" spans="1:8" ht="12.75" hidden="1" customHeight="1" x14ac:dyDescent="0.2">
      <c r="A17" s="69"/>
      <c r="B17" s="83"/>
      <c r="C17" s="147"/>
      <c r="D17" s="83"/>
    </row>
    <row r="18" spans="1:8" ht="12.75" customHeight="1" x14ac:dyDescent="0.2">
      <c r="A18" s="49"/>
      <c r="B18" s="437"/>
      <c r="C18" s="436"/>
      <c r="D18" s="383"/>
    </row>
    <row r="19" spans="1:8" ht="12.75" customHeight="1" x14ac:dyDescent="0.2">
      <c r="A19" s="49"/>
      <c r="B19" s="437"/>
      <c r="C19" s="436"/>
      <c r="D19" s="404"/>
    </row>
    <row r="20" spans="1:8" ht="12.75" customHeight="1" x14ac:dyDescent="0.2">
      <c r="A20" s="69"/>
      <c r="B20" s="437"/>
      <c r="C20" s="436"/>
      <c r="D20" s="404"/>
    </row>
    <row r="21" spans="1:8" ht="12.75" hidden="1" customHeight="1" x14ac:dyDescent="0.2">
      <c r="A21" s="69" t="s">
        <v>339</v>
      </c>
      <c r="B21" s="437"/>
      <c r="C21" s="436"/>
      <c r="D21" s="404"/>
    </row>
    <row r="22" spans="1:8" ht="12.75" hidden="1" customHeight="1" x14ac:dyDescent="0.2">
      <c r="A22" s="49" t="s">
        <v>340</v>
      </c>
      <c r="B22" s="437"/>
      <c r="C22" s="436"/>
      <c r="D22" s="404"/>
    </row>
    <row r="23" spans="1:8" ht="12.75" hidden="1" customHeight="1" x14ac:dyDescent="0.2">
      <c r="A23" s="69"/>
      <c r="B23" s="437"/>
      <c r="C23" s="436"/>
      <c r="D23" s="404"/>
    </row>
    <row r="24" spans="1:8" ht="13.5" customHeight="1" x14ac:dyDescent="0.25">
      <c r="A24" s="443"/>
      <c r="B24" s="437"/>
      <c r="C24" s="436"/>
      <c r="D24" s="383"/>
    </row>
    <row r="25" spans="1:8" ht="12.75" customHeight="1" x14ac:dyDescent="0.2">
      <c r="A25" s="49"/>
      <c r="B25" s="437"/>
      <c r="C25" s="436"/>
      <c r="D25" s="383"/>
    </row>
    <row r="26" spans="1:8" ht="12.75" customHeight="1" x14ac:dyDescent="0.2">
      <c r="A26" s="69"/>
      <c r="B26" s="5"/>
      <c r="C26" s="436"/>
      <c r="D26" s="438"/>
    </row>
    <row r="27" spans="1:8" s="24" customFormat="1" ht="12.75" customHeight="1" x14ac:dyDescent="0.2">
      <c r="A27" s="444" t="s">
        <v>195</v>
      </c>
      <c r="B27" s="445">
        <f>+B18+B24+B25</f>
        <v>0</v>
      </c>
      <c r="C27" s="446"/>
      <c r="D27" s="445"/>
    </row>
    <row r="28" spans="1:8" ht="12.75" customHeight="1" x14ac:dyDescent="0.2">
      <c r="A28" s="27"/>
      <c r="B28" s="5"/>
      <c r="C28" s="440"/>
      <c r="D28" s="370"/>
    </row>
    <row r="29" spans="1:8" ht="12.75" customHeight="1" x14ac:dyDescent="0.2">
      <c r="A29" s="27"/>
      <c r="B29" s="5"/>
      <c r="C29" s="440"/>
      <c r="D29" s="370"/>
    </row>
    <row r="30" spans="1:8" s="24" customFormat="1" ht="12.75" customHeight="1" x14ac:dyDescent="0.2">
      <c r="A30" s="17"/>
      <c r="B30" s="17"/>
      <c r="C30" s="900"/>
      <c r="D30" s="372"/>
    </row>
    <row r="31" spans="1:8" ht="12.75" customHeight="1" x14ac:dyDescent="0.2">
      <c r="A31" s="27"/>
      <c r="B31" s="370"/>
      <c r="C31" s="440"/>
      <c r="D31" s="370"/>
    </row>
    <row r="32" spans="1:8" s="24" customFormat="1" ht="12.75" customHeight="1" x14ac:dyDescent="0.2">
      <c r="B32" s="811"/>
      <c r="H32" s="811"/>
    </row>
    <row r="33" spans="1:8" ht="12.75" customHeight="1" x14ac:dyDescent="0.2">
      <c r="A33" s="1"/>
      <c r="B33" s="1"/>
      <c r="C33" s="1"/>
      <c r="E33" s="1"/>
      <c r="F33" s="1"/>
      <c r="G33" s="1"/>
      <c r="H33" s="371"/>
    </row>
    <row r="34" spans="1:8" s="24" customFormat="1" ht="12.75" customHeight="1" x14ac:dyDescent="0.2">
      <c r="A34" s="17"/>
      <c r="B34" s="17"/>
      <c r="C34" s="900"/>
      <c r="D34" s="372"/>
    </row>
    <row r="35" spans="1:8" ht="12.75" customHeight="1" x14ac:dyDescent="0.2">
      <c r="A35" s="27"/>
      <c r="B35" s="370"/>
      <c r="C35" s="440"/>
      <c r="D35" s="370"/>
    </row>
    <row r="36" spans="1:8" s="24" customFormat="1" ht="12.75" customHeight="1" x14ac:dyDescent="0.2">
      <c r="A36" s="17"/>
      <c r="B36" s="372"/>
      <c r="C36" s="372"/>
      <c r="D36" s="372"/>
    </row>
    <row r="37" spans="1:8" ht="12.75" customHeight="1" x14ac:dyDescent="0.2">
      <c r="A37" s="17"/>
      <c r="B37" s="372"/>
      <c r="C37" s="372"/>
      <c r="D37" s="372"/>
    </row>
    <row r="38" spans="1:8" ht="12.75" customHeight="1" x14ac:dyDescent="0.2">
      <c r="A38" s="27"/>
      <c r="B38" s="370"/>
      <c r="C38" s="370"/>
      <c r="D38" s="370"/>
    </row>
    <row r="39" spans="1:8" s="24" customFormat="1" ht="12.75" customHeight="1" x14ac:dyDescent="0.2">
      <c r="A39" s="17"/>
      <c r="B39" s="372"/>
      <c r="C39" s="372"/>
      <c r="D39" s="372"/>
      <c r="E39" s="60"/>
    </row>
    <row r="40" spans="1:8" ht="12.75" customHeight="1" x14ac:dyDescent="0.2">
      <c r="A40" s="27"/>
      <c r="B40" s="370"/>
      <c r="C40" s="370"/>
      <c r="D40" s="370"/>
    </row>
    <row r="41" spans="1:8" s="24" customFormat="1" ht="12.75" customHeight="1" x14ac:dyDescent="0.2">
      <c r="A41" s="17"/>
      <c r="B41" s="193"/>
      <c r="C41" s="372"/>
      <c r="D41" s="372"/>
    </row>
    <row r="42" spans="1:8" ht="12.75" customHeight="1" x14ac:dyDescent="0.2">
      <c r="A42" s="27"/>
      <c r="B42" s="156"/>
      <c r="C42" s="370"/>
      <c r="D42" s="370"/>
    </row>
    <row r="43" spans="1:8" ht="12.75" customHeight="1" x14ac:dyDescent="0.2">
      <c r="A43" s="27"/>
      <c r="B43" s="370"/>
      <c r="C43" s="370"/>
      <c r="D43" s="93"/>
    </row>
    <row r="44" spans="1:8" s="24" customFormat="1" ht="12.75" customHeight="1" x14ac:dyDescent="0.2">
      <c r="A44" s="17"/>
      <c r="B44" s="372"/>
      <c r="C44" s="372"/>
      <c r="D44" s="372"/>
    </row>
    <row r="45" spans="1:8" ht="12.75" customHeight="1" x14ac:dyDescent="0.2">
      <c r="A45" s="27"/>
      <c r="B45" s="370"/>
      <c r="C45" s="370"/>
      <c r="D45" s="370"/>
    </row>
    <row r="46" spans="1:8" ht="12.75" customHeight="1" x14ac:dyDescent="0.2">
      <c r="A46" s="27"/>
      <c r="B46" s="370"/>
      <c r="C46" s="370"/>
      <c r="D46" s="370"/>
    </row>
    <row r="47" spans="1:8" ht="12.75" customHeight="1" x14ac:dyDescent="0.2">
      <c r="A47" s="27"/>
      <c r="B47" s="370"/>
      <c r="C47" s="370"/>
      <c r="D47" s="370"/>
    </row>
    <row r="48" spans="1:8" ht="12.75" customHeight="1" x14ac:dyDescent="0.2">
      <c r="A48" s="17"/>
      <c r="B48" s="372"/>
      <c r="C48" s="372"/>
      <c r="D48" s="372"/>
    </row>
    <row r="49" spans="1:4" ht="12.75" customHeight="1" x14ac:dyDescent="0.2">
      <c r="A49" s="17"/>
      <c r="B49" s="372"/>
      <c r="C49" s="372"/>
      <c r="D49" s="372"/>
    </row>
    <row r="50" spans="1:4" ht="12.75" customHeight="1" x14ac:dyDescent="0.2">
      <c r="A50" s="5"/>
      <c r="B50" s="370"/>
      <c r="C50" s="370"/>
      <c r="D50" s="374"/>
    </row>
    <row r="51" spans="1:4" ht="12.75" customHeight="1" x14ac:dyDescent="0.2">
      <c r="A51" s="5"/>
      <c r="B51" s="370"/>
      <c r="C51" s="370"/>
      <c r="D51" s="374"/>
    </row>
  </sheetData>
  <sheetProtection selectLockedCells="1" selectUnlockedCells="1"/>
  <mergeCells count="2">
    <mergeCell ref="A10:C10"/>
    <mergeCell ref="B12:C12"/>
  </mergeCells>
  <pageMargins left="0.70866141732283472" right="0.70866141732283472" top="0.31496062992125984" bottom="0.74803149606299213" header="0.31496062992125984" footer="0.31496062992125984"/>
  <pageSetup paperSize="9" firstPageNumber="0" fitToHeight="0" orientation="portrait" r:id="rId1"/>
  <headerFooter>
    <oddFooter>&amp;LLic. Martín Heisecke Rivarola
  Representante Legal</oddFooter>
  </headerFooter>
  <colBreaks count="1" manualBreakCount="1">
    <brk id="5" max="1048575" man="1"/>
  </colBreaks>
  <drawing r:id="rId2"/>
  <legacyDrawing r:id="rId3"/>
  <oleObjects>
    <mc:AlternateContent xmlns:mc="http://schemas.openxmlformats.org/markup-compatibility/2006">
      <mc:Choice Requires="x14">
        <oleObject progId="PBrush" shapeId="41985" r:id="rId4">
          <objectPr defaultSize="0" autoPict="0" r:id="rId5">
            <anchor moveWithCells="1" sizeWithCells="1">
              <from>
                <xdr:col>0</xdr:col>
                <xdr:colOff>0</xdr:colOff>
                <xdr:row>0</xdr:row>
                <xdr:rowOff>0</xdr:rowOff>
              </from>
              <to>
                <xdr:col>0</xdr:col>
                <xdr:colOff>1352550</xdr:colOff>
                <xdr:row>6</xdr:row>
                <xdr:rowOff>133350</xdr:rowOff>
              </to>
            </anchor>
          </objectPr>
        </oleObject>
      </mc:Choice>
      <mc:Fallback>
        <oleObject progId="PBrush" shapeId="41985"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8">
    <tabColor rgb="FFFF0000"/>
    <pageSetUpPr fitToPage="1"/>
  </sheetPr>
  <dimension ref="A8:H48"/>
  <sheetViews>
    <sheetView showGridLines="0" workbookViewId="0">
      <selection activeCell="B47" sqref="B47"/>
    </sheetView>
  </sheetViews>
  <sheetFormatPr baseColWidth="10" defaultRowHeight="12.75" customHeight="1" x14ac:dyDescent="0.2"/>
  <cols>
    <col min="1" max="1" width="26.7109375" style="26" customWidth="1"/>
    <col min="2" max="2" width="22.42578125" style="26" customWidth="1"/>
    <col min="3" max="3" width="21.5703125" style="26" customWidth="1"/>
    <col min="4" max="4" width="28.42578125" style="26" customWidth="1"/>
    <col min="5" max="6" width="15" style="26" customWidth="1"/>
    <col min="7" max="16384" width="11.42578125" style="26"/>
  </cols>
  <sheetData>
    <row r="8" spans="1:4" ht="39.75" customHeight="1" x14ac:dyDescent="0.25">
      <c r="A8" s="377" t="s">
        <v>688</v>
      </c>
      <c r="B8" s="377"/>
      <c r="C8" s="377"/>
    </row>
    <row r="10" spans="1:4" ht="12.75" customHeight="1" x14ac:dyDescent="0.2">
      <c r="A10" s="361" t="s">
        <v>325</v>
      </c>
      <c r="B10" s="431"/>
      <c r="C10" s="431"/>
      <c r="D10" s="27"/>
    </row>
    <row r="11" spans="1:4" ht="12.75" customHeight="1" x14ac:dyDescent="0.2">
      <c r="A11" s="27"/>
      <c r="B11" s="27"/>
      <c r="C11" s="27"/>
      <c r="D11" s="27"/>
    </row>
    <row r="12" spans="1:4" ht="33" customHeight="1" x14ac:dyDescent="0.2">
      <c r="A12" s="898" t="s">
        <v>326</v>
      </c>
      <c r="B12" s="898"/>
      <c r="C12" s="898"/>
      <c r="D12" s="898"/>
    </row>
    <row r="13" spans="1:4" ht="72" customHeight="1" x14ac:dyDescent="0.2">
      <c r="A13" s="432" t="s">
        <v>327</v>
      </c>
      <c r="B13" s="433" t="s">
        <v>328</v>
      </c>
      <c r="C13" s="433" t="s">
        <v>329</v>
      </c>
      <c r="D13" s="432" t="s">
        <v>330</v>
      </c>
    </row>
    <row r="14" spans="1:4" ht="12.75" customHeight="1" x14ac:dyDescent="0.2">
      <c r="A14" s="90"/>
      <c r="B14" s="92"/>
      <c r="C14" s="434"/>
      <c r="D14" s="92"/>
    </row>
    <row r="15" spans="1:4" ht="12.75" customHeight="1" x14ac:dyDescent="0.2">
      <c r="A15" s="69"/>
      <c r="B15" s="435"/>
      <c r="C15" s="436"/>
      <c r="D15" s="83"/>
    </row>
    <row r="16" spans="1:4" ht="12.75" customHeight="1" x14ac:dyDescent="0.2">
      <c r="A16" s="69"/>
      <c r="B16" s="83"/>
      <c r="C16" s="147"/>
      <c r="D16" s="83"/>
    </row>
    <row r="17" spans="1:8" ht="12.75" customHeight="1" x14ac:dyDescent="0.2">
      <c r="A17" s="49"/>
      <c r="B17" s="437"/>
      <c r="C17" s="436"/>
      <c r="D17" s="437"/>
    </row>
    <row r="18" spans="1:8" ht="12.75" customHeight="1" x14ac:dyDescent="0.2">
      <c r="A18" s="66"/>
      <c r="B18" s="438"/>
      <c r="C18" s="439"/>
      <c r="D18" s="438"/>
    </row>
    <row r="19" spans="1:8" ht="12.75" customHeight="1" x14ac:dyDescent="0.2">
      <c r="A19" s="27"/>
      <c r="B19" s="370"/>
      <c r="C19" s="440"/>
      <c r="D19" s="370"/>
    </row>
    <row r="20" spans="1:8" ht="12.75" customHeight="1" x14ac:dyDescent="0.2">
      <c r="A20" s="27"/>
      <c r="B20" s="370"/>
      <c r="C20" s="440"/>
      <c r="D20" s="370"/>
    </row>
    <row r="21" spans="1:8" ht="12.75" customHeight="1" x14ac:dyDescent="0.2">
      <c r="A21" s="5"/>
      <c r="B21" s="370"/>
      <c r="C21" s="440"/>
      <c r="D21" s="370"/>
    </row>
    <row r="22" spans="1:8" ht="12.75" customHeight="1" x14ac:dyDescent="0.2">
      <c r="A22" s="898" t="s">
        <v>331</v>
      </c>
      <c r="B22" s="898"/>
      <c r="C22" s="898"/>
      <c r="D22" s="898"/>
    </row>
    <row r="23" spans="1:8" ht="25.5" customHeight="1" x14ac:dyDescent="0.2">
      <c r="A23" s="432" t="s">
        <v>327</v>
      </c>
      <c r="B23" s="433" t="s">
        <v>332</v>
      </c>
      <c r="C23" s="433" t="s">
        <v>333</v>
      </c>
      <c r="D23" s="432" t="s">
        <v>334</v>
      </c>
    </row>
    <row r="24" spans="1:8" ht="12.75" customHeight="1" x14ac:dyDescent="0.2">
      <c r="A24" s="90"/>
      <c r="B24" s="92"/>
      <c r="C24" s="434"/>
      <c r="D24" s="92"/>
    </row>
    <row r="25" spans="1:8" ht="12.75" customHeight="1" x14ac:dyDescent="0.2">
      <c r="A25" s="69"/>
      <c r="B25" s="435"/>
      <c r="C25" s="436"/>
      <c r="D25" s="83"/>
    </row>
    <row r="26" spans="1:8" ht="12.75" customHeight="1" x14ac:dyDescent="0.2">
      <c r="A26" s="69"/>
      <c r="B26" s="83"/>
      <c r="C26" s="147"/>
      <c r="D26" s="83"/>
    </row>
    <row r="27" spans="1:8" ht="12.75" customHeight="1" x14ac:dyDescent="0.2">
      <c r="A27" s="49"/>
      <c r="B27" s="437"/>
      <c r="C27" s="436"/>
      <c r="D27" s="437"/>
    </row>
    <row r="28" spans="1:8" ht="12.75" customHeight="1" x14ac:dyDescent="0.2">
      <c r="A28" s="66"/>
      <c r="B28" s="438"/>
      <c r="C28" s="439"/>
      <c r="D28" s="438"/>
    </row>
    <row r="29" spans="1:8" ht="12.75" customHeight="1" x14ac:dyDescent="0.2">
      <c r="A29" s="27"/>
      <c r="B29" s="370"/>
      <c r="C29" s="440"/>
      <c r="D29" s="370"/>
      <c r="E29" s="1"/>
      <c r="F29" s="24"/>
      <c r="G29" s="24"/>
      <c r="H29" s="59"/>
    </row>
    <row r="30" spans="1:8" s="24" customFormat="1" ht="12.75" customHeight="1" x14ac:dyDescent="0.2">
      <c r="A30" s="17"/>
      <c r="B30" s="372"/>
      <c r="C30" s="900"/>
      <c r="D30" s="372"/>
      <c r="H30" s="811"/>
    </row>
    <row r="31" spans="1:8" ht="12.75" customHeight="1" x14ac:dyDescent="0.2">
      <c r="A31" s="1"/>
      <c r="B31" s="1"/>
      <c r="C31" s="1"/>
      <c r="E31" s="1"/>
      <c r="F31" s="1"/>
      <c r="G31" s="1"/>
      <c r="H31" s="371"/>
    </row>
    <row r="32" spans="1:8" s="24" customFormat="1" ht="12.75" customHeight="1" x14ac:dyDescent="0.2">
      <c r="B32" s="17"/>
      <c r="C32" s="900"/>
      <c r="D32" s="372"/>
    </row>
    <row r="33" spans="1:4" ht="12.75" customHeight="1" x14ac:dyDescent="0.2">
      <c r="A33" s="1"/>
      <c r="B33" s="370"/>
      <c r="C33" s="440"/>
      <c r="D33" s="370"/>
    </row>
    <row r="34" spans="1:4" s="24" customFormat="1" ht="12.75" customHeight="1" x14ac:dyDescent="0.2">
      <c r="A34" s="17"/>
      <c r="B34" s="372"/>
      <c r="C34" s="372"/>
      <c r="D34" s="372"/>
    </row>
    <row r="35" spans="1:4" ht="12.75" customHeight="1" x14ac:dyDescent="0.2">
      <c r="A35" s="17"/>
      <c r="B35" s="372"/>
      <c r="C35" s="372"/>
      <c r="D35" s="372"/>
    </row>
    <row r="36" spans="1:4" s="24" customFormat="1" ht="12.75" customHeight="1" x14ac:dyDescent="0.2">
      <c r="A36" s="17"/>
      <c r="B36" s="372"/>
      <c r="C36" s="372"/>
      <c r="D36" s="372"/>
    </row>
    <row r="37" spans="1:4" ht="12.75" customHeight="1" x14ac:dyDescent="0.2">
      <c r="A37" s="27"/>
      <c r="B37" s="370"/>
      <c r="C37" s="370"/>
      <c r="D37" s="370"/>
    </row>
    <row r="38" spans="1:4" ht="12.75" customHeight="1" x14ac:dyDescent="0.2">
      <c r="A38" s="27"/>
      <c r="B38" s="370"/>
      <c r="C38" s="370"/>
      <c r="D38" s="370"/>
    </row>
    <row r="39" spans="1:4" s="24" customFormat="1" ht="12.75" customHeight="1" x14ac:dyDescent="0.2">
      <c r="A39" s="17"/>
      <c r="B39" s="193"/>
      <c r="C39" s="372"/>
      <c r="D39" s="372"/>
    </row>
    <row r="40" spans="1:4" ht="12.75" customHeight="1" x14ac:dyDescent="0.2">
      <c r="A40" s="27"/>
      <c r="B40" s="156"/>
      <c r="C40" s="370"/>
      <c r="D40" s="370"/>
    </row>
    <row r="41" spans="1:4" s="24" customFormat="1" ht="12.75" customHeight="1" x14ac:dyDescent="0.2">
      <c r="A41" s="17"/>
      <c r="B41" s="372"/>
      <c r="C41" s="372"/>
      <c r="D41" s="193"/>
    </row>
    <row r="42" spans="1:4" ht="12.75" customHeight="1" x14ac:dyDescent="0.2">
      <c r="A42" s="27"/>
      <c r="B42" s="373"/>
      <c r="C42" s="370"/>
      <c r="D42" s="370"/>
    </row>
    <row r="43" spans="1:4" ht="12.75" customHeight="1" x14ac:dyDescent="0.2">
      <c r="A43" s="27"/>
      <c r="B43" s="370"/>
      <c r="C43" s="370"/>
      <c r="D43" s="370"/>
    </row>
    <row r="44" spans="1:4" s="24" customFormat="1" ht="12.75" customHeight="1" x14ac:dyDescent="0.2">
      <c r="A44" s="17"/>
      <c r="B44" s="372"/>
      <c r="C44" s="372"/>
      <c r="D44" s="372"/>
    </row>
    <row r="45" spans="1:4" ht="12.75" customHeight="1" x14ac:dyDescent="0.2">
      <c r="A45" s="27"/>
      <c r="B45" s="370"/>
      <c r="C45" s="370"/>
      <c r="D45" s="370"/>
    </row>
    <row r="46" spans="1:4" ht="12.75" customHeight="1" x14ac:dyDescent="0.2">
      <c r="A46" s="17"/>
      <c r="B46" s="372"/>
      <c r="C46" s="372"/>
      <c r="D46" s="372"/>
    </row>
    <row r="47" spans="1:4" ht="12.75" customHeight="1" x14ac:dyDescent="0.2">
      <c r="A47" s="17"/>
      <c r="B47" s="372"/>
      <c r="C47" s="372"/>
      <c r="D47" s="372"/>
    </row>
    <row r="48" spans="1:4" ht="12.75" customHeight="1" x14ac:dyDescent="0.2">
      <c r="A48" s="5"/>
      <c r="B48" s="370"/>
      <c r="C48" s="370"/>
      <c r="D48" s="374"/>
    </row>
  </sheetData>
  <sheetProtection selectLockedCells="1" selectUnlockedCells="1"/>
  <mergeCells count="2">
    <mergeCell ref="A12:D12"/>
    <mergeCell ref="A22:D22"/>
  </mergeCells>
  <pageMargins left="0.70866141732283472" right="0.70866141732283472" top="0.31496062992125984" bottom="0.74803149606299213" header="0.31496062992125984" footer="0.31496062992125984"/>
  <pageSetup paperSize="9" scale="89" firstPageNumber="0" fitToHeight="0" orientation="portrait" r:id="rId1"/>
  <headerFooter>
    <oddFooter>&amp;LLic. Martín Heisecke Rivarola
  Representante Legal</oddFooter>
  </headerFooter>
  <colBreaks count="1" manualBreakCount="1">
    <brk id="5" max="1048575" man="1"/>
  </colBreaks>
  <drawing r:id="rId2"/>
  <legacyDrawing r:id="rId3"/>
  <oleObjects>
    <mc:AlternateContent xmlns:mc="http://schemas.openxmlformats.org/markup-compatibility/2006">
      <mc:Choice Requires="x14">
        <oleObject progId="PBrush" shapeId="40961" r:id="rId4">
          <objectPr defaultSize="0" autoPict="0" r:id="rId5">
            <anchor moveWithCells="1" sizeWithCells="1">
              <from>
                <xdr:col>0</xdr:col>
                <xdr:colOff>0</xdr:colOff>
                <xdr:row>0</xdr:row>
                <xdr:rowOff>0</xdr:rowOff>
              </from>
              <to>
                <xdr:col>0</xdr:col>
                <xdr:colOff>1285875</xdr:colOff>
                <xdr:row>6</xdr:row>
                <xdr:rowOff>133350</xdr:rowOff>
              </to>
            </anchor>
          </objectPr>
        </oleObject>
      </mc:Choice>
      <mc:Fallback>
        <oleObject progId="PBrush" shapeId="40961"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E8A4-2FAD-44C1-8A85-C1261DE16179}">
  <sheetPr codeName="Hoja30">
    <tabColor rgb="FFFF0000"/>
    <pageSetUpPr fitToPage="1"/>
  </sheetPr>
  <dimension ref="A17:K157"/>
  <sheetViews>
    <sheetView showGridLines="0" tabSelected="1" topLeftCell="A148" zoomScaleNormal="100" workbookViewId="0">
      <selection activeCell="K158" sqref="A1:K158"/>
    </sheetView>
  </sheetViews>
  <sheetFormatPr baseColWidth="10" defaultColWidth="14.7109375" defaultRowHeight="11.25" x14ac:dyDescent="0.2"/>
  <cols>
    <col min="1" max="1" width="4.85546875" style="635" customWidth="1"/>
    <col min="2" max="2" width="23.7109375" style="636" bestFit="1" customWidth="1"/>
    <col min="3" max="3" width="10" style="635" customWidth="1"/>
    <col min="4" max="4" width="6.140625" style="635" bestFit="1" customWidth="1"/>
    <col min="5" max="5" width="6.85546875" style="635" customWidth="1"/>
    <col min="6" max="6" width="10" style="635" customWidth="1"/>
    <col min="7" max="7" width="6.7109375" style="635" customWidth="1"/>
    <col min="8" max="8" width="9.85546875" style="635" customWidth="1"/>
    <col min="9" max="9" width="13.85546875" style="635" bestFit="1" customWidth="1"/>
    <col min="10" max="10" width="14.7109375" style="635" customWidth="1"/>
    <col min="11" max="11" width="9" style="635" customWidth="1"/>
    <col min="12" max="16384" width="14.7109375" style="635"/>
  </cols>
  <sheetData>
    <row r="17" spans="1:11" ht="15" x14ac:dyDescent="0.25">
      <c r="A17" s="700" t="s">
        <v>594</v>
      </c>
      <c r="B17" s="700"/>
      <c r="C17" s="700"/>
      <c r="D17" s="637"/>
      <c r="E17" s="637"/>
      <c r="F17" s="638"/>
      <c r="G17" s="637"/>
      <c r="H17" s="639"/>
      <c r="I17" s="640"/>
      <c r="J17" s="641"/>
      <c r="K17" s="642"/>
    </row>
    <row r="18" spans="1:11" x14ac:dyDescent="0.2">
      <c r="A18" s="701"/>
      <c r="B18" s="702"/>
      <c r="C18" s="701"/>
      <c r="D18" s="703"/>
      <c r="E18" s="703"/>
      <c r="F18" s="701"/>
      <c r="G18" s="703"/>
      <c r="H18" s="704"/>
      <c r="I18" s="705"/>
      <c r="J18" s="706"/>
      <c r="K18" s="707" t="s">
        <v>595</v>
      </c>
    </row>
    <row r="19" spans="1:11" x14ac:dyDescent="0.2">
      <c r="A19" s="708"/>
      <c r="B19" s="709"/>
      <c r="C19" s="708"/>
      <c r="D19" s="710"/>
      <c r="E19" s="710"/>
      <c r="F19" s="708"/>
      <c r="G19" s="710"/>
      <c r="H19" s="710"/>
      <c r="I19" s="710"/>
      <c r="J19" s="711"/>
      <c r="K19" s="712" t="s">
        <v>596</v>
      </c>
    </row>
    <row r="20" spans="1:11" x14ac:dyDescent="0.2">
      <c r="A20" s="713" t="s">
        <v>597</v>
      </c>
      <c r="B20" s="714" t="s">
        <v>598</v>
      </c>
      <c r="C20" s="713" t="s">
        <v>599</v>
      </c>
      <c r="D20" s="715" t="s">
        <v>40</v>
      </c>
      <c r="E20" s="715" t="s">
        <v>600</v>
      </c>
      <c r="F20" s="713" t="s">
        <v>120</v>
      </c>
      <c r="G20" s="715" t="s">
        <v>601</v>
      </c>
      <c r="H20" s="715" t="s">
        <v>602</v>
      </c>
      <c r="I20" s="715" t="s">
        <v>603</v>
      </c>
      <c r="J20" s="716"/>
      <c r="K20" s="717" t="s">
        <v>604</v>
      </c>
    </row>
    <row r="21" spans="1:11" ht="15" x14ac:dyDescent="0.25">
      <c r="A21" s="718">
        <v>1</v>
      </c>
      <c r="B21" s="719" t="s">
        <v>605</v>
      </c>
      <c r="C21" s="720" t="s">
        <v>606</v>
      </c>
      <c r="D21" s="721">
        <v>1</v>
      </c>
      <c r="E21" s="721">
        <v>1000</v>
      </c>
      <c r="F21" s="718" t="s">
        <v>607</v>
      </c>
      <c r="G21" s="722">
        <v>5000</v>
      </c>
      <c r="H21" s="722">
        <v>1000</v>
      </c>
      <c r="I21" s="721">
        <v>1000000000</v>
      </c>
      <c r="J21" s="706"/>
      <c r="K21" s="723"/>
    </row>
    <row r="22" spans="1:11" ht="15" x14ac:dyDescent="0.25">
      <c r="A22" s="724">
        <v>2</v>
      </c>
      <c r="B22" s="725" t="s">
        <v>605</v>
      </c>
      <c r="C22" s="726" t="s">
        <v>606</v>
      </c>
      <c r="D22" s="727">
        <v>1001</v>
      </c>
      <c r="E22" s="727">
        <v>2000</v>
      </c>
      <c r="F22" s="724" t="s">
        <v>607</v>
      </c>
      <c r="G22" s="728">
        <v>5000</v>
      </c>
      <c r="H22" s="728">
        <v>1000</v>
      </c>
      <c r="I22" s="727">
        <v>1000000000</v>
      </c>
      <c r="J22" s="729"/>
      <c r="K22" s="730"/>
    </row>
    <row r="23" spans="1:11" ht="15" x14ac:dyDescent="0.25">
      <c r="A23" s="724">
        <v>3</v>
      </c>
      <c r="B23" s="725" t="s">
        <v>605</v>
      </c>
      <c r="C23" s="726" t="s">
        <v>606</v>
      </c>
      <c r="D23" s="727">
        <v>2001</v>
      </c>
      <c r="E23" s="727">
        <v>3000</v>
      </c>
      <c r="F23" s="724" t="s">
        <v>607</v>
      </c>
      <c r="G23" s="728">
        <v>5000</v>
      </c>
      <c r="H23" s="728">
        <v>1000</v>
      </c>
      <c r="I23" s="727">
        <v>1000000000</v>
      </c>
      <c r="J23" s="729"/>
      <c r="K23" s="730"/>
    </row>
    <row r="24" spans="1:11" ht="15" x14ac:dyDescent="0.25">
      <c r="A24" s="724">
        <v>4</v>
      </c>
      <c r="B24" s="725" t="s">
        <v>605</v>
      </c>
      <c r="C24" s="726" t="s">
        <v>606</v>
      </c>
      <c r="D24" s="727">
        <v>3001</v>
      </c>
      <c r="E24" s="727">
        <v>4000</v>
      </c>
      <c r="F24" s="724" t="s">
        <v>607</v>
      </c>
      <c r="G24" s="728">
        <v>5000</v>
      </c>
      <c r="H24" s="728">
        <v>1000</v>
      </c>
      <c r="I24" s="727">
        <v>1000000000</v>
      </c>
      <c r="J24" s="729"/>
      <c r="K24" s="730"/>
    </row>
    <row r="25" spans="1:11" ht="15" x14ac:dyDescent="0.25">
      <c r="A25" s="724">
        <v>5</v>
      </c>
      <c r="B25" s="725" t="s">
        <v>605</v>
      </c>
      <c r="C25" s="726" t="s">
        <v>606</v>
      </c>
      <c r="D25" s="727">
        <v>4001</v>
      </c>
      <c r="E25" s="727">
        <v>5000</v>
      </c>
      <c r="F25" s="724" t="s">
        <v>607</v>
      </c>
      <c r="G25" s="728">
        <v>5000</v>
      </c>
      <c r="H25" s="728">
        <v>1000</v>
      </c>
      <c r="I25" s="727">
        <v>1000000000</v>
      </c>
      <c r="J25" s="729"/>
      <c r="K25" s="730"/>
    </row>
    <row r="26" spans="1:11" ht="15" x14ac:dyDescent="0.25">
      <c r="A26" s="724">
        <v>61</v>
      </c>
      <c r="B26" s="725" t="s">
        <v>605</v>
      </c>
      <c r="C26" s="726" t="s">
        <v>608</v>
      </c>
      <c r="D26" s="727">
        <v>25001</v>
      </c>
      <c r="E26" s="727">
        <v>26000</v>
      </c>
      <c r="F26" s="724" t="s">
        <v>607</v>
      </c>
      <c r="G26" s="728">
        <v>5000</v>
      </c>
      <c r="H26" s="728">
        <v>1000</v>
      </c>
      <c r="I26" s="727">
        <v>1000000000</v>
      </c>
      <c r="J26" s="729"/>
      <c r="K26" s="730"/>
    </row>
    <row r="27" spans="1:11" ht="15" x14ac:dyDescent="0.25">
      <c r="A27" s="724">
        <v>62</v>
      </c>
      <c r="B27" s="725" t="s">
        <v>605</v>
      </c>
      <c r="C27" s="726" t="s">
        <v>608</v>
      </c>
      <c r="D27" s="727">
        <v>26001</v>
      </c>
      <c r="E27" s="727">
        <v>27000</v>
      </c>
      <c r="F27" s="724" t="s">
        <v>607</v>
      </c>
      <c r="G27" s="728">
        <v>5000</v>
      </c>
      <c r="H27" s="728">
        <v>1000</v>
      </c>
      <c r="I27" s="727">
        <v>1000000000</v>
      </c>
      <c r="J27" s="729"/>
      <c r="K27" s="730"/>
    </row>
    <row r="28" spans="1:11" ht="15" x14ac:dyDescent="0.25">
      <c r="A28" s="724">
        <v>63</v>
      </c>
      <c r="B28" s="725" t="s">
        <v>605</v>
      </c>
      <c r="C28" s="726" t="s">
        <v>608</v>
      </c>
      <c r="D28" s="727">
        <v>27001</v>
      </c>
      <c r="E28" s="727">
        <v>28000</v>
      </c>
      <c r="F28" s="724" t="s">
        <v>607</v>
      </c>
      <c r="G28" s="728">
        <v>5000</v>
      </c>
      <c r="H28" s="728">
        <v>1000</v>
      </c>
      <c r="I28" s="727">
        <v>1000000000</v>
      </c>
      <c r="J28" s="729"/>
      <c r="K28" s="730"/>
    </row>
    <row r="29" spans="1:11" ht="15" x14ac:dyDescent="0.25">
      <c r="A29" s="724">
        <v>64</v>
      </c>
      <c r="B29" s="725" t="s">
        <v>605</v>
      </c>
      <c r="C29" s="726" t="s">
        <v>608</v>
      </c>
      <c r="D29" s="727">
        <v>28001</v>
      </c>
      <c r="E29" s="727">
        <v>29000</v>
      </c>
      <c r="F29" s="724" t="s">
        <v>607</v>
      </c>
      <c r="G29" s="728">
        <v>5000</v>
      </c>
      <c r="H29" s="728">
        <v>1000</v>
      </c>
      <c r="I29" s="727">
        <v>1000000000</v>
      </c>
      <c r="J29" s="729"/>
      <c r="K29" s="730"/>
    </row>
    <row r="30" spans="1:11" ht="15" x14ac:dyDescent="0.25">
      <c r="A30" s="731">
        <v>65</v>
      </c>
      <c r="B30" s="732" t="s">
        <v>605</v>
      </c>
      <c r="C30" s="733" t="s">
        <v>608</v>
      </c>
      <c r="D30" s="734">
        <v>29001</v>
      </c>
      <c r="E30" s="734">
        <v>30000</v>
      </c>
      <c r="F30" s="731" t="s">
        <v>607</v>
      </c>
      <c r="G30" s="735">
        <v>5000</v>
      </c>
      <c r="H30" s="735">
        <v>1000</v>
      </c>
      <c r="I30" s="734">
        <v>1000000000</v>
      </c>
      <c r="J30" s="736">
        <v>10000000000</v>
      </c>
      <c r="K30" s="737">
        <v>0.2</v>
      </c>
    </row>
    <row r="31" spans="1:11" ht="15" x14ac:dyDescent="0.25">
      <c r="A31" s="738">
        <v>6</v>
      </c>
      <c r="B31" s="739" t="s">
        <v>605</v>
      </c>
      <c r="C31" s="740" t="s">
        <v>606</v>
      </c>
      <c r="D31" s="741">
        <v>5001</v>
      </c>
      <c r="E31" s="741">
        <v>6000</v>
      </c>
      <c r="F31" s="738" t="s">
        <v>609</v>
      </c>
      <c r="G31" s="742">
        <v>1000</v>
      </c>
      <c r="H31" s="742">
        <v>1000</v>
      </c>
      <c r="I31" s="741">
        <v>1000000000</v>
      </c>
      <c r="J31" s="743"/>
      <c r="K31" s="744"/>
    </row>
    <row r="32" spans="1:11" ht="15" x14ac:dyDescent="0.25">
      <c r="A32" s="745">
        <v>7</v>
      </c>
      <c r="B32" s="746" t="s">
        <v>605</v>
      </c>
      <c r="C32" s="747" t="s">
        <v>606</v>
      </c>
      <c r="D32" s="748">
        <v>6001</v>
      </c>
      <c r="E32" s="748">
        <v>7000</v>
      </c>
      <c r="F32" s="745" t="s">
        <v>609</v>
      </c>
      <c r="G32" s="749">
        <v>1000</v>
      </c>
      <c r="H32" s="749">
        <v>1000</v>
      </c>
      <c r="I32" s="748">
        <v>1000000000</v>
      </c>
      <c r="J32" s="750"/>
      <c r="K32" s="751"/>
    </row>
    <row r="33" spans="1:11" ht="15" x14ac:dyDescent="0.25">
      <c r="A33" s="745">
        <v>8</v>
      </c>
      <c r="B33" s="746" t="s">
        <v>605</v>
      </c>
      <c r="C33" s="747" t="s">
        <v>606</v>
      </c>
      <c r="D33" s="748">
        <v>7001</v>
      </c>
      <c r="E33" s="748">
        <v>8000</v>
      </c>
      <c r="F33" s="745" t="s">
        <v>609</v>
      </c>
      <c r="G33" s="749">
        <v>1000</v>
      </c>
      <c r="H33" s="749">
        <v>1000</v>
      </c>
      <c r="I33" s="748">
        <v>1000000000</v>
      </c>
      <c r="J33" s="750"/>
      <c r="K33" s="751"/>
    </row>
    <row r="34" spans="1:11" ht="15" x14ac:dyDescent="0.25">
      <c r="A34" s="745">
        <v>9</v>
      </c>
      <c r="B34" s="746" t="s">
        <v>605</v>
      </c>
      <c r="C34" s="747" t="s">
        <v>606</v>
      </c>
      <c r="D34" s="748">
        <v>8001</v>
      </c>
      <c r="E34" s="748">
        <v>9000</v>
      </c>
      <c r="F34" s="745" t="s">
        <v>609</v>
      </c>
      <c r="G34" s="749">
        <v>1000</v>
      </c>
      <c r="H34" s="749">
        <v>1000</v>
      </c>
      <c r="I34" s="748">
        <v>1000000000</v>
      </c>
      <c r="J34" s="750"/>
      <c r="K34" s="751"/>
    </row>
    <row r="35" spans="1:11" ht="15" x14ac:dyDescent="0.25">
      <c r="A35" s="745">
        <v>10</v>
      </c>
      <c r="B35" s="746" t="s">
        <v>605</v>
      </c>
      <c r="C35" s="747" t="s">
        <v>606</v>
      </c>
      <c r="D35" s="748">
        <v>9001</v>
      </c>
      <c r="E35" s="748">
        <v>10000</v>
      </c>
      <c r="F35" s="745" t="s">
        <v>609</v>
      </c>
      <c r="G35" s="749">
        <v>1000</v>
      </c>
      <c r="H35" s="749">
        <v>1000</v>
      </c>
      <c r="I35" s="748">
        <v>1000000000</v>
      </c>
      <c r="J35" s="750"/>
      <c r="K35" s="751"/>
    </row>
    <row r="36" spans="1:11" ht="15" x14ac:dyDescent="0.25">
      <c r="A36" s="745">
        <v>11</v>
      </c>
      <c r="B36" s="746" t="s">
        <v>605</v>
      </c>
      <c r="C36" s="747" t="s">
        <v>606</v>
      </c>
      <c r="D36" s="748">
        <v>10001</v>
      </c>
      <c r="E36" s="748">
        <v>11000</v>
      </c>
      <c r="F36" s="745" t="s">
        <v>609</v>
      </c>
      <c r="G36" s="749">
        <v>1000</v>
      </c>
      <c r="H36" s="749">
        <v>1000</v>
      </c>
      <c r="I36" s="748">
        <v>1000000000</v>
      </c>
      <c r="J36" s="750"/>
      <c r="K36" s="751"/>
    </row>
    <row r="37" spans="1:11" ht="15" x14ac:dyDescent="0.25">
      <c r="A37" s="745">
        <v>12</v>
      </c>
      <c r="B37" s="746" t="s">
        <v>605</v>
      </c>
      <c r="C37" s="747" t="s">
        <v>606</v>
      </c>
      <c r="D37" s="748">
        <v>11001</v>
      </c>
      <c r="E37" s="748">
        <v>12000</v>
      </c>
      <c r="F37" s="745" t="s">
        <v>609</v>
      </c>
      <c r="G37" s="749">
        <v>1000</v>
      </c>
      <c r="H37" s="749">
        <v>1000</v>
      </c>
      <c r="I37" s="748">
        <v>1000000000</v>
      </c>
      <c r="J37" s="750"/>
      <c r="K37" s="751"/>
    </row>
    <row r="38" spans="1:11" ht="15" x14ac:dyDescent="0.25">
      <c r="A38" s="745">
        <v>13</v>
      </c>
      <c r="B38" s="746" t="s">
        <v>605</v>
      </c>
      <c r="C38" s="747" t="s">
        <v>606</v>
      </c>
      <c r="D38" s="748">
        <v>12001</v>
      </c>
      <c r="E38" s="748">
        <v>13000</v>
      </c>
      <c r="F38" s="745" t="s">
        <v>609</v>
      </c>
      <c r="G38" s="749">
        <v>1000</v>
      </c>
      <c r="H38" s="749">
        <v>1000</v>
      </c>
      <c r="I38" s="748">
        <v>1000000000</v>
      </c>
      <c r="J38" s="750"/>
      <c r="K38" s="751"/>
    </row>
    <row r="39" spans="1:11" ht="15" x14ac:dyDescent="0.25">
      <c r="A39" s="745">
        <v>14</v>
      </c>
      <c r="B39" s="746" t="s">
        <v>605</v>
      </c>
      <c r="C39" s="747" t="s">
        <v>606</v>
      </c>
      <c r="D39" s="748">
        <v>13001</v>
      </c>
      <c r="E39" s="748">
        <v>14000</v>
      </c>
      <c r="F39" s="745" t="s">
        <v>609</v>
      </c>
      <c r="G39" s="749">
        <v>1000</v>
      </c>
      <c r="H39" s="749">
        <v>1000</v>
      </c>
      <c r="I39" s="748">
        <v>1000000000</v>
      </c>
      <c r="J39" s="750"/>
      <c r="K39" s="751"/>
    </row>
    <row r="40" spans="1:11" ht="15" x14ac:dyDescent="0.25">
      <c r="A40" s="745">
        <v>15</v>
      </c>
      <c r="B40" s="746" t="s">
        <v>605</v>
      </c>
      <c r="C40" s="747" t="s">
        <v>606</v>
      </c>
      <c r="D40" s="748">
        <v>14001</v>
      </c>
      <c r="E40" s="748">
        <v>15000</v>
      </c>
      <c r="F40" s="745" t="s">
        <v>609</v>
      </c>
      <c r="G40" s="749">
        <v>1000</v>
      </c>
      <c r="H40" s="749">
        <v>1000</v>
      </c>
      <c r="I40" s="748">
        <v>1000000000</v>
      </c>
      <c r="J40" s="750"/>
      <c r="K40" s="751"/>
    </row>
    <row r="41" spans="1:11" ht="15" x14ac:dyDescent="0.25">
      <c r="A41" s="745">
        <v>16</v>
      </c>
      <c r="B41" s="746" t="s">
        <v>605</v>
      </c>
      <c r="C41" s="747" t="s">
        <v>606</v>
      </c>
      <c r="D41" s="748">
        <v>15001</v>
      </c>
      <c r="E41" s="748">
        <v>15500</v>
      </c>
      <c r="F41" s="745" t="s">
        <v>609</v>
      </c>
      <c r="G41" s="749">
        <v>500</v>
      </c>
      <c r="H41" s="749">
        <v>500</v>
      </c>
      <c r="I41" s="748">
        <v>500000000</v>
      </c>
      <c r="J41" s="750"/>
      <c r="K41" s="751"/>
    </row>
    <row r="42" spans="1:11" ht="15" x14ac:dyDescent="0.25">
      <c r="A42" s="745">
        <v>17</v>
      </c>
      <c r="B42" s="746" t="s">
        <v>605</v>
      </c>
      <c r="C42" s="747" t="s">
        <v>606</v>
      </c>
      <c r="D42" s="748">
        <v>15501</v>
      </c>
      <c r="E42" s="748">
        <v>16000</v>
      </c>
      <c r="F42" s="745" t="s">
        <v>609</v>
      </c>
      <c r="G42" s="749">
        <v>500</v>
      </c>
      <c r="H42" s="749">
        <v>500</v>
      </c>
      <c r="I42" s="748">
        <v>500000000</v>
      </c>
      <c r="J42" s="750"/>
      <c r="K42" s="751"/>
    </row>
    <row r="43" spans="1:11" ht="15" x14ac:dyDescent="0.25">
      <c r="A43" s="745">
        <v>18</v>
      </c>
      <c r="B43" s="746" t="s">
        <v>605</v>
      </c>
      <c r="C43" s="747" t="s">
        <v>606</v>
      </c>
      <c r="D43" s="748">
        <v>16001</v>
      </c>
      <c r="E43" s="748">
        <v>16500</v>
      </c>
      <c r="F43" s="745" t="s">
        <v>609</v>
      </c>
      <c r="G43" s="749">
        <v>500</v>
      </c>
      <c r="H43" s="749">
        <v>500</v>
      </c>
      <c r="I43" s="748">
        <v>500000000</v>
      </c>
      <c r="J43" s="750"/>
      <c r="K43" s="751"/>
    </row>
    <row r="44" spans="1:11" ht="15" x14ac:dyDescent="0.25">
      <c r="A44" s="745">
        <v>19</v>
      </c>
      <c r="B44" s="746" t="s">
        <v>605</v>
      </c>
      <c r="C44" s="747" t="s">
        <v>606</v>
      </c>
      <c r="D44" s="748">
        <v>16501</v>
      </c>
      <c r="E44" s="748">
        <v>17000</v>
      </c>
      <c r="F44" s="745" t="s">
        <v>609</v>
      </c>
      <c r="G44" s="749">
        <v>500</v>
      </c>
      <c r="H44" s="749">
        <v>500</v>
      </c>
      <c r="I44" s="748">
        <v>500000000</v>
      </c>
      <c r="J44" s="750"/>
      <c r="K44" s="751"/>
    </row>
    <row r="45" spans="1:11" ht="15" x14ac:dyDescent="0.25">
      <c r="A45" s="745">
        <v>20</v>
      </c>
      <c r="B45" s="746" t="s">
        <v>605</v>
      </c>
      <c r="C45" s="747" t="s">
        <v>606</v>
      </c>
      <c r="D45" s="748">
        <v>17001</v>
      </c>
      <c r="E45" s="748">
        <v>17500</v>
      </c>
      <c r="F45" s="745" t="s">
        <v>609</v>
      </c>
      <c r="G45" s="749">
        <v>500</v>
      </c>
      <c r="H45" s="749">
        <v>500</v>
      </c>
      <c r="I45" s="748">
        <v>500000000</v>
      </c>
      <c r="J45" s="750"/>
      <c r="K45" s="751"/>
    </row>
    <row r="46" spans="1:11" ht="15" x14ac:dyDescent="0.25">
      <c r="A46" s="745">
        <v>21</v>
      </c>
      <c r="B46" s="746" t="s">
        <v>605</v>
      </c>
      <c r="C46" s="747" t="s">
        <v>606</v>
      </c>
      <c r="D46" s="748">
        <v>17501</v>
      </c>
      <c r="E46" s="748">
        <v>17600</v>
      </c>
      <c r="F46" s="745" t="s">
        <v>609</v>
      </c>
      <c r="G46" s="749">
        <v>100</v>
      </c>
      <c r="H46" s="749">
        <v>100</v>
      </c>
      <c r="I46" s="748">
        <v>100000000</v>
      </c>
      <c r="J46" s="750"/>
      <c r="K46" s="751"/>
    </row>
    <row r="47" spans="1:11" ht="15" x14ac:dyDescent="0.25">
      <c r="A47" s="745">
        <v>22</v>
      </c>
      <c r="B47" s="746" t="s">
        <v>605</v>
      </c>
      <c r="C47" s="747" t="s">
        <v>606</v>
      </c>
      <c r="D47" s="748">
        <v>17601</v>
      </c>
      <c r="E47" s="748">
        <v>17700</v>
      </c>
      <c r="F47" s="745" t="s">
        <v>609</v>
      </c>
      <c r="G47" s="749">
        <v>100</v>
      </c>
      <c r="H47" s="749">
        <v>100</v>
      </c>
      <c r="I47" s="748">
        <v>100000000</v>
      </c>
      <c r="J47" s="750"/>
      <c r="K47" s="751"/>
    </row>
    <row r="48" spans="1:11" ht="15" x14ac:dyDescent="0.25">
      <c r="A48" s="745">
        <v>23</v>
      </c>
      <c r="B48" s="746" t="s">
        <v>605</v>
      </c>
      <c r="C48" s="747" t="s">
        <v>606</v>
      </c>
      <c r="D48" s="748">
        <v>17701</v>
      </c>
      <c r="E48" s="748">
        <v>17800</v>
      </c>
      <c r="F48" s="745" t="s">
        <v>609</v>
      </c>
      <c r="G48" s="749">
        <v>100</v>
      </c>
      <c r="H48" s="749">
        <v>100</v>
      </c>
      <c r="I48" s="748">
        <v>100000000</v>
      </c>
      <c r="J48" s="750"/>
      <c r="K48" s="751"/>
    </row>
    <row r="49" spans="1:11" ht="15" x14ac:dyDescent="0.25">
      <c r="A49" s="745">
        <v>24</v>
      </c>
      <c r="B49" s="746" t="s">
        <v>605</v>
      </c>
      <c r="C49" s="747" t="s">
        <v>606</v>
      </c>
      <c r="D49" s="748">
        <v>17801</v>
      </c>
      <c r="E49" s="748">
        <v>17900</v>
      </c>
      <c r="F49" s="745" t="s">
        <v>609</v>
      </c>
      <c r="G49" s="749">
        <v>100</v>
      </c>
      <c r="H49" s="749">
        <v>100</v>
      </c>
      <c r="I49" s="748">
        <v>100000000</v>
      </c>
      <c r="J49" s="750"/>
      <c r="K49" s="751"/>
    </row>
    <row r="50" spans="1:11" ht="15" x14ac:dyDescent="0.25">
      <c r="A50" s="745">
        <v>25</v>
      </c>
      <c r="B50" s="746" t="s">
        <v>605</v>
      </c>
      <c r="C50" s="747" t="s">
        <v>606</v>
      </c>
      <c r="D50" s="748">
        <v>17901</v>
      </c>
      <c r="E50" s="748">
        <v>18000</v>
      </c>
      <c r="F50" s="745" t="s">
        <v>609</v>
      </c>
      <c r="G50" s="749">
        <v>100</v>
      </c>
      <c r="H50" s="749">
        <v>100</v>
      </c>
      <c r="I50" s="748">
        <v>100000000</v>
      </c>
      <c r="J50" s="750"/>
      <c r="K50" s="751"/>
    </row>
    <row r="51" spans="1:11" ht="15" x14ac:dyDescent="0.25">
      <c r="A51" s="745">
        <v>26</v>
      </c>
      <c r="B51" s="746" t="s">
        <v>605</v>
      </c>
      <c r="C51" s="747" t="s">
        <v>606</v>
      </c>
      <c r="D51" s="748">
        <v>18001</v>
      </c>
      <c r="E51" s="748">
        <v>18100</v>
      </c>
      <c r="F51" s="745" t="s">
        <v>609</v>
      </c>
      <c r="G51" s="749">
        <v>100</v>
      </c>
      <c r="H51" s="749">
        <v>100</v>
      </c>
      <c r="I51" s="748">
        <v>100000000</v>
      </c>
      <c r="J51" s="750"/>
      <c r="K51" s="751"/>
    </row>
    <row r="52" spans="1:11" ht="15" x14ac:dyDescent="0.25">
      <c r="A52" s="745">
        <v>27</v>
      </c>
      <c r="B52" s="746" t="s">
        <v>605</v>
      </c>
      <c r="C52" s="747" t="s">
        <v>606</v>
      </c>
      <c r="D52" s="748">
        <v>18101</v>
      </c>
      <c r="E52" s="748">
        <v>18200</v>
      </c>
      <c r="F52" s="745" t="s">
        <v>609</v>
      </c>
      <c r="G52" s="749">
        <v>100</v>
      </c>
      <c r="H52" s="749">
        <v>100</v>
      </c>
      <c r="I52" s="748">
        <v>100000000</v>
      </c>
      <c r="J52" s="750"/>
      <c r="K52" s="751"/>
    </row>
    <row r="53" spans="1:11" ht="15" x14ac:dyDescent="0.25">
      <c r="A53" s="745">
        <v>28</v>
      </c>
      <c r="B53" s="746" t="s">
        <v>605</v>
      </c>
      <c r="C53" s="747" t="s">
        <v>606</v>
      </c>
      <c r="D53" s="748">
        <v>18201</v>
      </c>
      <c r="E53" s="748">
        <v>18300</v>
      </c>
      <c r="F53" s="745" t="s">
        <v>609</v>
      </c>
      <c r="G53" s="749">
        <v>100</v>
      </c>
      <c r="H53" s="749">
        <v>100</v>
      </c>
      <c r="I53" s="748">
        <v>100000000</v>
      </c>
      <c r="J53" s="750"/>
      <c r="K53" s="751"/>
    </row>
    <row r="54" spans="1:11" ht="15" x14ac:dyDescent="0.25">
      <c r="A54" s="745">
        <v>29</v>
      </c>
      <c r="B54" s="746" t="s">
        <v>605</v>
      </c>
      <c r="C54" s="747" t="s">
        <v>606</v>
      </c>
      <c r="D54" s="748">
        <v>18301</v>
      </c>
      <c r="E54" s="748">
        <v>18400</v>
      </c>
      <c r="F54" s="745" t="s">
        <v>609</v>
      </c>
      <c r="G54" s="749">
        <v>100</v>
      </c>
      <c r="H54" s="749">
        <v>100</v>
      </c>
      <c r="I54" s="748">
        <v>100000000</v>
      </c>
      <c r="J54" s="750"/>
      <c r="K54" s="751"/>
    </row>
    <row r="55" spans="1:11" ht="15" x14ac:dyDescent="0.25">
      <c r="A55" s="745">
        <v>30</v>
      </c>
      <c r="B55" s="746" t="s">
        <v>605</v>
      </c>
      <c r="C55" s="747" t="s">
        <v>606</v>
      </c>
      <c r="D55" s="748">
        <v>18401</v>
      </c>
      <c r="E55" s="748">
        <v>18500</v>
      </c>
      <c r="F55" s="745" t="s">
        <v>609</v>
      </c>
      <c r="G55" s="749">
        <v>100</v>
      </c>
      <c r="H55" s="749">
        <v>100</v>
      </c>
      <c r="I55" s="748">
        <v>100000000</v>
      </c>
      <c r="J55" s="750"/>
      <c r="K55" s="751"/>
    </row>
    <row r="56" spans="1:11" ht="15" x14ac:dyDescent="0.25">
      <c r="A56" s="745">
        <v>31</v>
      </c>
      <c r="B56" s="746" t="s">
        <v>605</v>
      </c>
      <c r="C56" s="747" t="s">
        <v>606</v>
      </c>
      <c r="D56" s="748">
        <v>18501</v>
      </c>
      <c r="E56" s="748">
        <v>18550</v>
      </c>
      <c r="F56" s="745" t="s">
        <v>609</v>
      </c>
      <c r="G56" s="749">
        <v>50</v>
      </c>
      <c r="H56" s="749">
        <v>50</v>
      </c>
      <c r="I56" s="748">
        <v>50000000</v>
      </c>
      <c r="J56" s="750"/>
      <c r="K56" s="751"/>
    </row>
    <row r="57" spans="1:11" ht="15" x14ac:dyDescent="0.25">
      <c r="A57" s="745">
        <v>32</v>
      </c>
      <c r="B57" s="746" t="s">
        <v>605</v>
      </c>
      <c r="C57" s="747" t="s">
        <v>606</v>
      </c>
      <c r="D57" s="748">
        <v>18551</v>
      </c>
      <c r="E57" s="748">
        <v>18600</v>
      </c>
      <c r="F57" s="745" t="s">
        <v>609</v>
      </c>
      <c r="G57" s="749">
        <v>50</v>
      </c>
      <c r="H57" s="749">
        <v>50</v>
      </c>
      <c r="I57" s="748">
        <v>50000000</v>
      </c>
      <c r="J57" s="750"/>
      <c r="K57" s="752"/>
    </row>
    <row r="58" spans="1:11" ht="15" x14ac:dyDescent="0.25">
      <c r="A58" s="745">
        <v>33</v>
      </c>
      <c r="B58" s="746" t="s">
        <v>605</v>
      </c>
      <c r="C58" s="747" t="s">
        <v>606</v>
      </c>
      <c r="D58" s="748">
        <v>18601</v>
      </c>
      <c r="E58" s="748">
        <v>18650</v>
      </c>
      <c r="F58" s="745" t="s">
        <v>609</v>
      </c>
      <c r="G58" s="749">
        <v>50</v>
      </c>
      <c r="H58" s="749">
        <v>50</v>
      </c>
      <c r="I58" s="748">
        <v>50000000</v>
      </c>
      <c r="J58" s="750"/>
      <c r="K58" s="752"/>
    </row>
    <row r="59" spans="1:11" ht="15" x14ac:dyDescent="0.25">
      <c r="A59" s="745">
        <v>34</v>
      </c>
      <c r="B59" s="746" t="s">
        <v>605</v>
      </c>
      <c r="C59" s="747" t="s">
        <v>606</v>
      </c>
      <c r="D59" s="748">
        <v>18651</v>
      </c>
      <c r="E59" s="748">
        <v>18700</v>
      </c>
      <c r="F59" s="745" t="s">
        <v>609</v>
      </c>
      <c r="G59" s="749">
        <v>50</v>
      </c>
      <c r="H59" s="749">
        <v>50</v>
      </c>
      <c r="I59" s="748">
        <v>50000000</v>
      </c>
      <c r="J59" s="750"/>
      <c r="K59" s="752"/>
    </row>
    <row r="60" spans="1:11" ht="15" x14ac:dyDescent="0.25">
      <c r="A60" s="745">
        <v>35</v>
      </c>
      <c r="B60" s="746" t="s">
        <v>605</v>
      </c>
      <c r="C60" s="747" t="s">
        <v>606</v>
      </c>
      <c r="D60" s="748">
        <v>18701</v>
      </c>
      <c r="E60" s="748">
        <v>18750</v>
      </c>
      <c r="F60" s="745" t="s">
        <v>609</v>
      </c>
      <c r="G60" s="749">
        <v>50</v>
      </c>
      <c r="H60" s="749">
        <v>50</v>
      </c>
      <c r="I60" s="748">
        <v>50000000</v>
      </c>
      <c r="J60" s="750"/>
      <c r="K60" s="752"/>
    </row>
    <row r="61" spans="1:11" ht="15" x14ac:dyDescent="0.25">
      <c r="A61" s="745">
        <v>66</v>
      </c>
      <c r="B61" s="746" t="s">
        <v>605</v>
      </c>
      <c r="C61" s="747" t="s">
        <v>608</v>
      </c>
      <c r="D61" s="748">
        <v>30001</v>
      </c>
      <c r="E61" s="748">
        <v>31000</v>
      </c>
      <c r="F61" s="745" t="s">
        <v>609</v>
      </c>
      <c r="G61" s="749">
        <v>1000</v>
      </c>
      <c r="H61" s="749">
        <v>1000</v>
      </c>
      <c r="I61" s="748">
        <v>1000000000</v>
      </c>
      <c r="J61" s="750"/>
      <c r="K61" s="751"/>
    </row>
    <row r="62" spans="1:11" ht="15" x14ac:dyDescent="0.25">
      <c r="A62" s="745">
        <v>67</v>
      </c>
      <c r="B62" s="746" t="s">
        <v>605</v>
      </c>
      <c r="C62" s="747" t="s">
        <v>608</v>
      </c>
      <c r="D62" s="748">
        <v>31001</v>
      </c>
      <c r="E62" s="748">
        <v>32000</v>
      </c>
      <c r="F62" s="745" t="s">
        <v>609</v>
      </c>
      <c r="G62" s="749">
        <v>1000</v>
      </c>
      <c r="H62" s="749">
        <v>1000</v>
      </c>
      <c r="I62" s="748">
        <v>1000000000</v>
      </c>
      <c r="J62" s="750"/>
      <c r="K62" s="751"/>
    </row>
    <row r="63" spans="1:11" ht="15" x14ac:dyDescent="0.25">
      <c r="A63" s="745">
        <v>68</v>
      </c>
      <c r="B63" s="746" t="s">
        <v>605</v>
      </c>
      <c r="C63" s="747" t="s">
        <v>608</v>
      </c>
      <c r="D63" s="748">
        <v>32001</v>
      </c>
      <c r="E63" s="748">
        <v>33000</v>
      </c>
      <c r="F63" s="745" t="s">
        <v>609</v>
      </c>
      <c r="G63" s="749">
        <v>1000</v>
      </c>
      <c r="H63" s="749">
        <v>1000</v>
      </c>
      <c r="I63" s="748">
        <v>1000000000</v>
      </c>
      <c r="J63" s="750"/>
      <c r="K63" s="751"/>
    </row>
    <row r="64" spans="1:11" ht="15" x14ac:dyDescent="0.25">
      <c r="A64" s="745">
        <v>69</v>
      </c>
      <c r="B64" s="746" t="s">
        <v>605</v>
      </c>
      <c r="C64" s="747" t="s">
        <v>608</v>
      </c>
      <c r="D64" s="748">
        <v>33001</v>
      </c>
      <c r="E64" s="748">
        <v>34000</v>
      </c>
      <c r="F64" s="745" t="s">
        <v>609</v>
      </c>
      <c r="G64" s="749">
        <v>1000</v>
      </c>
      <c r="H64" s="749">
        <v>1000</v>
      </c>
      <c r="I64" s="748">
        <v>1000000000</v>
      </c>
      <c r="J64" s="750"/>
      <c r="K64" s="751"/>
    </row>
    <row r="65" spans="1:11" ht="15" x14ac:dyDescent="0.25">
      <c r="A65" s="745">
        <v>70</v>
      </c>
      <c r="B65" s="746" t="s">
        <v>605</v>
      </c>
      <c r="C65" s="747" t="s">
        <v>608</v>
      </c>
      <c r="D65" s="748">
        <v>34001</v>
      </c>
      <c r="E65" s="748">
        <v>35000</v>
      </c>
      <c r="F65" s="745" t="s">
        <v>609</v>
      </c>
      <c r="G65" s="749">
        <v>1000</v>
      </c>
      <c r="H65" s="749">
        <v>1000</v>
      </c>
      <c r="I65" s="748">
        <v>1000000000</v>
      </c>
      <c r="J65" s="750"/>
      <c r="K65" s="751"/>
    </row>
    <row r="66" spans="1:11" ht="15" x14ac:dyDescent="0.25">
      <c r="A66" s="745">
        <v>71</v>
      </c>
      <c r="B66" s="746" t="s">
        <v>605</v>
      </c>
      <c r="C66" s="747" t="s">
        <v>608</v>
      </c>
      <c r="D66" s="748">
        <v>35001</v>
      </c>
      <c r="E66" s="748">
        <v>36000</v>
      </c>
      <c r="F66" s="745" t="s">
        <v>609</v>
      </c>
      <c r="G66" s="749">
        <v>1000</v>
      </c>
      <c r="H66" s="749">
        <v>1000</v>
      </c>
      <c r="I66" s="748">
        <v>1000000000</v>
      </c>
      <c r="J66" s="750"/>
      <c r="K66" s="751"/>
    </row>
    <row r="67" spans="1:11" ht="15" x14ac:dyDescent="0.25">
      <c r="A67" s="745">
        <v>102</v>
      </c>
      <c r="B67" s="746" t="s">
        <v>605</v>
      </c>
      <c r="C67" s="747" t="s">
        <v>608</v>
      </c>
      <c r="D67" s="748">
        <v>43501</v>
      </c>
      <c r="E67" s="748">
        <v>43550</v>
      </c>
      <c r="F67" s="745" t="s">
        <v>609</v>
      </c>
      <c r="G67" s="749">
        <v>50</v>
      </c>
      <c r="H67" s="749">
        <v>50</v>
      </c>
      <c r="I67" s="748">
        <v>50000000</v>
      </c>
      <c r="J67" s="750"/>
      <c r="K67" s="752"/>
    </row>
    <row r="68" spans="1:11" ht="15" x14ac:dyDescent="0.25">
      <c r="A68" s="745">
        <v>103</v>
      </c>
      <c r="B68" s="746" t="s">
        <v>605</v>
      </c>
      <c r="C68" s="747" t="s">
        <v>608</v>
      </c>
      <c r="D68" s="748">
        <v>43551</v>
      </c>
      <c r="E68" s="748">
        <v>43600</v>
      </c>
      <c r="F68" s="745" t="s">
        <v>609</v>
      </c>
      <c r="G68" s="749">
        <v>50</v>
      </c>
      <c r="H68" s="749">
        <v>50</v>
      </c>
      <c r="I68" s="748">
        <v>50000000</v>
      </c>
      <c r="J68" s="750"/>
      <c r="K68" s="752"/>
    </row>
    <row r="69" spans="1:11" ht="15" x14ac:dyDescent="0.25">
      <c r="A69" s="745">
        <v>104</v>
      </c>
      <c r="B69" s="746" t="s">
        <v>605</v>
      </c>
      <c r="C69" s="747" t="s">
        <v>608</v>
      </c>
      <c r="D69" s="748">
        <v>43601</v>
      </c>
      <c r="E69" s="748">
        <v>43650</v>
      </c>
      <c r="F69" s="745" t="s">
        <v>609</v>
      </c>
      <c r="G69" s="749">
        <v>50</v>
      </c>
      <c r="H69" s="749">
        <v>50</v>
      </c>
      <c r="I69" s="748">
        <v>50000000</v>
      </c>
      <c r="J69" s="750"/>
      <c r="K69" s="752"/>
    </row>
    <row r="70" spans="1:11" ht="15" x14ac:dyDescent="0.25">
      <c r="A70" s="745">
        <v>105</v>
      </c>
      <c r="B70" s="746" t="s">
        <v>605</v>
      </c>
      <c r="C70" s="747" t="s">
        <v>608</v>
      </c>
      <c r="D70" s="748">
        <v>43651</v>
      </c>
      <c r="E70" s="748">
        <v>43700</v>
      </c>
      <c r="F70" s="745" t="s">
        <v>609</v>
      </c>
      <c r="G70" s="749">
        <v>50</v>
      </c>
      <c r="H70" s="749">
        <v>50</v>
      </c>
      <c r="I70" s="748">
        <v>50000000</v>
      </c>
      <c r="J70" s="750"/>
      <c r="K70" s="752"/>
    </row>
    <row r="71" spans="1:11" ht="15" x14ac:dyDescent="0.25">
      <c r="A71" s="753">
        <v>106</v>
      </c>
      <c r="B71" s="754" t="s">
        <v>605</v>
      </c>
      <c r="C71" s="755" t="s">
        <v>608</v>
      </c>
      <c r="D71" s="756">
        <v>43701</v>
      </c>
      <c r="E71" s="756">
        <v>43750</v>
      </c>
      <c r="F71" s="753" t="s">
        <v>609</v>
      </c>
      <c r="G71" s="757">
        <v>50</v>
      </c>
      <c r="H71" s="757">
        <v>50</v>
      </c>
      <c r="I71" s="756">
        <v>50000000</v>
      </c>
      <c r="J71" s="758">
        <v>20000000000</v>
      </c>
      <c r="K71" s="759">
        <v>0.4</v>
      </c>
    </row>
    <row r="72" spans="1:11" ht="15" x14ac:dyDescent="0.25">
      <c r="A72" s="738">
        <v>72</v>
      </c>
      <c r="B72" s="760" t="s">
        <v>610</v>
      </c>
      <c r="C72" s="740" t="s">
        <v>608</v>
      </c>
      <c r="D72" s="741">
        <v>36001</v>
      </c>
      <c r="E72" s="741">
        <v>37000</v>
      </c>
      <c r="F72" s="738" t="s">
        <v>609</v>
      </c>
      <c r="G72" s="742">
        <v>1000</v>
      </c>
      <c r="H72" s="742">
        <v>1000</v>
      </c>
      <c r="I72" s="741">
        <v>1000000000</v>
      </c>
      <c r="J72" s="743"/>
      <c r="K72" s="744"/>
    </row>
    <row r="73" spans="1:11" ht="15" x14ac:dyDescent="0.25">
      <c r="A73" s="745">
        <v>73</v>
      </c>
      <c r="B73" s="761" t="s">
        <v>610</v>
      </c>
      <c r="C73" s="747" t="s">
        <v>608</v>
      </c>
      <c r="D73" s="748">
        <v>37001</v>
      </c>
      <c r="E73" s="748">
        <v>38000</v>
      </c>
      <c r="F73" s="745" t="s">
        <v>609</v>
      </c>
      <c r="G73" s="749">
        <v>1000</v>
      </c>
      <c r="H73" s="749">
        <v>1000</v>
      </c>
      <c r="I73" s="748">
        <v>1000000000</v>
      </c>
      <c r="J73" s="750"/>
      <c r="K73" s="751"/>
    </row>
    <row r="74" spans="1:11" ht="15" x14ac:dyDescent="0.25">
      <c r="A74" s="745">
        <v>74</v>
      </c>
      <c r="B74" s="761" t="s">
        <v>610</v>
      </c>
      <c r="C74" s="747" t="s">
        <v>608</v>
      </c>
      <c r="D74" s="748">
        <v>38001</v>
      </c>
      <c r="E74" s="748">
        <v>39000</v>
      </c>
      <c r="F74" s="745" t="s">
        <v>609</v>
      </c>
      <c r="G74" s="749">
        <v>1000</v>
      </c>
      <c r="H74" s="749">
        <v>1000</v>
      </c>
      <c r="I74" s="748">
        <v>1000000000</v>
      </c>
      <c r="J74" s="750"/>
      <c r="K74" s="751"/>
    </row>
    <row r="75" spans="1:11" ht="15" x14ac:dyDescent="0.25">
      <c r="A75" s="745">
        <v>75</v>
      </c>
      <c r="B75" s="761" t="s">
        <v>610</v>
      </c>
      <c r="C75" s="747" t="s">
        <v>608</v>
      </c>
      <c r="D75" s="748">
        <v>39001</v>
      </c>
      <c r="E75" s="748">
        <v>40000</v>
      </c>
      <c r="F75" s="745" t="s">
        <v>609</v>
      </c>
      <c r="G75" s="749">
        <v>1000</v>
      </c>
      <c r="H75" s="749">
        <v>1000</v>
      </c>
      <c r="I75" s="748">
        <v>1000000000</v>
      </c>
      <c r="J75" s="750"/>
      <c r="K75" s="751"/>
    </row>
    <row r="76" spans="1:11" ht="15" x14ac:dyDescent="0.25">
      <c r="A76" s="745">
        <v>76</v>
      </c>
      <c r="B76" s="761" t="s">
        <v>610</v>
      </c>
      <c r="C76" s="747" t="s">
        <v>608</v>
      </c>
      <c r="D76" s="748">
        <v>40001</v>
      </c>
      <c r="E76" s="748">
        <v>40500</v>
      </c>
      <c r="F76" s="745" t="s">
        <v>609</v>
      </c>
      <c r="G76" s="749">
        <v>500</v>
      </c>
      <c r="H76" s="749">
        <v>500</v>
      </c>
      <c r="I76" s="748">
        <v>500000000</v>
      </c>
      <c r="J76" s="750"/>
      <c r="K76" s="751"/>
    </row>
    <row r="77" spans="1:11" ht="15" x14ac:dyDescent="0.25">
      <c r="A77" s="745">
        <v>77</v>
      </c>
      <c r="B77" s="761" t="s">
        <v>610</v>
      </c>
      <c r="C77" s="747" t="s">
        <v>608</v>
      </c>
      <c r="D77" s="748">
        <v>40501</v>
      </c>
      <c r="E77" s="748">
        <v>41000</v>
      </c>
      <c r="F77" s="745" t="s">
        <v>609</v>
      </c>
      <c r="G77" s="749">
        <v>500</v>
      </c>
      <c r="H77" s="749">
        <v>500</v>
      </c>
      <c r="I77" s="748">
        <v>500000000</v>
      </c>
      <c r="J77" s="750"/>
      <c r="K77" s="751"/>
    </row>
    <row r="78" spans="1:11" ht="15" x14ac:dyDescent="0.25">
      <c r="A78" s="745">
        <v>78</v>
      </c>
      <c r="B78" s="761" t="s">
        <v>610</v>
      </c>
      <c r="C78" s="747" t="s">
        <v>608</v>
      </c>
      <c r="D78" s="748">
        <v>41001</v>
      </c>
      <c r="E78" s="748">
        <v>41500</v>
      </c>
      <c r="F78" s="745" t="s">
        <v>609</v>
      </c>
      <c r="G78" s="749">
        <v>500</v>
      </c>
      <c r="H78" s="749">
        <v>500</v>
      </c>
      <c r="I78" s="748">
        <v>500000000</v>
      </c>
      <c r="J78" s="750"/>
      <c r="K78" s="751"/>
    </row>
    <row r="79" spans="1:11" ht="15" x14ac:dyDescent="0.25">
      <c r="A79" s="745">
        <v>79</v>
      </c>
      <c r="B79" s="761" t="s">
        <v>610</v>
      </c>
      <c r="C79" s="747" t="s">
        <v>608</v>
      </c>
      <c r="D79" s="748">
        <v>41501</v>
      </c>
      <c r="E79" s="748">
        <v>42000</v>
      </c>
      <c r="F79" s="745" t="s">
        <v>609</v>
      </c>
      <c r="G79" s="749">
        <v>500</v>
      </c>
      <c r="H79" s="749">
        <v>500</v>
      </c>
      <c r="I79" s="748">
        <v>500000000</v>
      </c>
      <c r="J79" s="750"/>
      <c r="K79" s="751"/>
    </row>
    <row r="80" spans="1:11" ht="15" x14ac:dyDescent="0.25">
      <c r="A80" s="745">
        <v>80</v>
      </c>
      <c r="B80" s="761" t="s">
        <v>610</v>
      </c>
      <c r="C80" s="747" t="s">
        <v>608</v>
      </c>
      <c r="D80" s="748">
        <v>42001</v>
      </c>
      <c r="E80" s="748">
        <v>42500</v>
      </c>
      <c r="F80" s="745" t="s">
        <v>609</v>
      </c>
      <c r="G80" s="749">
        <v>500</v>
      </c>
      <c r="H80" s="749">
        <v>500</v>
      </c>
      <c r="I80" s="748">
        <v>500000000</v>
      </c>
      <c r="J80" s="750"/>
      <c r="K80" s="751"/>
    </row>
    <row r="81" spans="1:11" ht="15" x14ac:dyDescent="0.25">
      <c r="A81" s="745">
        <v>81</v>
      </c>
      <c r="B81" s="761" t="s">
        <v>610</v>
      </c>
      <c r="C81" s="747" t="s">
        <v>608</v>
      </c>
      <c r="D81" s="748">
        <v>42501</v>
      </c>
      <c r="E81" s="748">
        <v>42600</v>
      </c>
      <c r="F81" s="745" t="s">
        <v>609</v>
      </c>
      <c r="G81" s="749">
        <v>100</v>
      </c>
      <c r="H81" s="749">
        <v>100</v>
      </c>
      <c r="I81" s="748">
        <v>100000000</v>
      </c>
      <c r="J81" s="750"/>
      <c r="K81" s="751"/>
    </row>
    <row r="82" spans="1:11" ht="15" x14ac:dyDescent="0.25">
      <c r="A82" s="745">
        <v>82</v>
      </c>
      <c r="B82" s="761" t="s">
        <v>610</v>
      </c>
      <c r="C82" s="747" t="s">
        <v>608</v>
      </c>
      <c r="D82" s="748">
        <v>42601</v>
      </c>
      <c r="E82" s="748">
        <v>42700</v>
      </c>
      <c r="F82" s="745" t="s">
        <v>609</v>
      </c>
      <c r="G82" s="749">
        <v>100</v>
      </c>
      <c r="H82" s="749">
        <v>100</v>
      </c>
      <c r="I82" s="748">
        <v>100000000</v>
      </c>
      <c r="J82" s="750"/>
      <c r="K82" s="751"/>
    </row>
    <row r="83" spans="1:11" ht="15" x14ac:dyDescent="0.25">
      <c r="A83" s="745">
        <v>83</v>
      </c>
      <c r="B83" s="761" t="s">
        <v>610</v>
      </c>
      <c r="C83" s="747" t="s">
        <v>608</v>
      </c>
      <c r="D83" s="748">
        <v>42701</v>
      </c>
      <c r="E83" s="748">
        <v>42800</v>
      </c>
      <c r="F83" s="745" t="s">
        <v>609</v>
      </c>
      <c r="G83" s="749">
        <v>100</v>
      </c>
      <c r="H83" s="749">
        <v>100</v>
      </c>
      <c r="I83" s="748">
        <v>100000000</v>
      </c>
      <c r="J83" s="750"/>
      <c r="K83" s="751"/>
    </row>
    <row r="84" spans="1:11" ht="15" x14ac:dyDescent="0.25">
      <c r="A84" s="745">
        <v>84</v>
      </c>
      <c r="B84" s="761" t="s">
        <v>610</v>
      </c>
      <c r="C84" s="747" t="s">
        <v>608</v>
      </c>
      <c r="D84" s="748">
        <v>42801</v>
      </c>
      <c r="E84" s="748">
        <v>42900</v>
      </c>
      <c r="F84" s="745" t="s">
        <v>609</v>
      </c>
      <c r="G84" s="749">
        <v>100</v>
      </c>
      <c r="H84" s="749">
        <v>100</v>
      </c>
      <c r="I84" s="748">
        <v>100000000</v>
      </c>
      <c r="J84" s="750"/>
      <c r="K84" s="751"/>
    </row>
    <row r="85" spans="1:11" ht="15" x14ac:dyDescent="0.25">
      <c r="A85" s="745">
        <v>85</v>
      </c>
      <c r="B85" s="761" t="s">
        <v>610</v>
      </c>
      <c r="C85" s="747" t="s">
        <v>608</v>
      </c>
      <c r="D85" s="748">
        <v>42901</v>
      </c>
      <c r="E85" s="748">
        <v>43000</v>
      </c>
      <c r="F85" s="745" t="s">
        <v>609</v>
      </c>
      <c r="G85" s="749">
        <v>100</v>
      </c>
      <c r="H85" s="749">
        <v>100</v>
      </c>
      <c r="I85" s="748">
        <v>100000000</v>
      </c>
      <c r="J85" s="750"/>
      <c r="K85" s="751"/>
    </row>
    <row r="86" spans="1:11" ht="15" x14ac:dyDescent="0.25">
      <c r="A86" s="745">
        <v>86</v>
      </c>
      <c r="B86" s="761" t="s">
        <v>610</v>
      </c>
      <c r="C86" s="747" t="s">
        <v>608</v>
      </c>
      <c r="D86" s="748">
        <v>43001</v>
      </c>
      <c r="E86" s="748">
        <v>43100</v>
      </c>
      <c r="F86" s="745" t="s">
        <v>609</v>
      </c>
      <c r="G86" s="749">
        <v>100</v>
      </c>
      <c r="H86" s="749">
        <v>100</v>
      </c>
      <c r="I86" s="748">
        <v>100000000</v>
      </c>
      <c r="J86" s="750"/>
      <c r="K86" s="751"/>
    </row>
    <row r="87" spans="1:11" ht="15" x14ac:dyDescent="0.25">
      <c r="A87" s="745">
        <v>87</v>
      </c>
      <c r="B87" s="761" t="s">
        <v>610</v>
      </c>
      <c r="C87" s="747" t="s">
        <v>608</v>
      </c>
      <c r="D87" s="748">
        <v>43101</v>
      </c>
      <c r="E87" s="748">
        <v>43200</v>
      </c>
      <c r="F87" s="745" t="s">
        <v>609</v>
      </c>
      <c r="G87" s="749">
        <v>100</v>
      </c>
      <c r="H87" s="749">
        <v>100</v>
      </c>
      <c r="I87" s="748">
        <v>100000000</v>
      </c>
      <c r="J87" s="750"/>
      <c r="K87" s="751"/>
    </row>
    <row r="88" spans="1:11" ht="15" x14ac:dyDescent="0.25">
      <c r="A88" s="745">
        <v>88</v>
      </c>
      <c r="B88" s="761" t="s">
        <v>610</v>
      </c>
      <c r="C88" s="747" t="s">
        <v>608</v>
      </c>
      <c r="D88" s="748">
        <v>43201</v>
      </c>
      <c r="E88" s="748">
        <v>43300</v>
      </c>
      <c r="F88" s="745" t="s">
        <v>609</v>
      </c>
      <c r="G88" s="749">
        <v>100</v>
      </c>
      <c r="H88" s="749">
        <v>100</v>
      </c>
      <c r="I88" s="748">
        <v>100000000</v>
      </c>
      <c r="J88" s="750"/>
      <c r="K88" s="751"/>
    </row>
    <row r="89" spans="1:11" ht="15" x14ac:dyDescent="0.25">
      <c r="A89" s="745">
        <v>89</v>
      </c>
      <c r="B89" s="761" t="s">
        <v>610</v>
      </c>
      <c r="C89" s="747" t="s">
        <v>608</v>
      </c>
      <c r="D89" s="748">
        <v>43301</v>
      </c>
      <c r="E89" s="748">
        <v>43400</v>
      </c>
      <c r="F89" s="745" t="s">
        <v>609</v>
      </c>
      <c r="G89" s="749">
        <v>100</v>
      </c>
      <c r="H89" s="749">
        <v>100</v>
      </c>
      <c r="I89" s="748">
        <v>100000000</v>
      </c>
      <c r="J89" s="750"/>
      <c r="K89" s="751"/>
    </row>
    <row r="90" spans="1:11" ht="15" x14ac:dyDescent="0.25">
      <c r="A90" s="745">
        <v>90</v>
      </c>
      <c r="B90" s="761" t="s">
        <v>610</v>
      </c>
      <c r="C90" s="747" t="s">
        <v>608</v>
      </c>
      <c r="D90" s="748">
        <v>43401</v>
      </c>
      <c r="E90" s="748">
        <v>43420</v>
      </c>
      <c r="F90" s="745" t="s">
        <v>609</v>
      </c>
      <c r="G90" s="749">
        <v>20</v>
      </c>
      <c r="H90" s="749">
        <v>20</v>
      </c>
      <c r="I90" s="748">
        <v>20000000</v>
      </c>
      <c r="J90" s="750"/>
      <c r="K90" s="751"/>
    </row>
    <row r="91" spans="1:11" ht="15" x14ac:dyDescent="0.25">
      <c r="A91" s="745">
        <v>91</v>
      </c>
      <c r="B91" s="761" t="s">
        <v>610</v>
      </c>
      <c r="C91" s="747" t="s">
        <v>608</v>
      </c>
      <c r="D91" s="748">
        <v>43421</v>
      </c>
      <c r="E91" s="748">
        <v>43440</v>
      </c>
      <c r="F91" s="745" t="s">
        <v>609</v>
      </c>
      <c r="G91" s="749">
        <v>20</v>
      </c>
      <c r="H91" s="749">
        <v>20</v>
      </c>
      <c r="I91" s="748">
        <v>20000000</v>
      </c>
      <c r="J91" s="750"/>
      <c r="K91" s="751"/>
    </row>
    <row r="92" spans="1:11" ht="15" x14ac:dyDescent="0.25">
      <c r="A92" s="745">
        <v>92</v>
      </c>
      <c r="B92" s="761" t="s">
        <v>610</v>
      </c>
      <c r="C92" s="747" t="s">
        <v>608</v>
      </c>
      <c r="D92" s="748">
        <v>43441</v>
      </c>
      <c r="E92" s="748">
        <v>43460</v>
      </c>
      <c r="F92" s="745" t="s">
        <v>609</v>
      </c>
      <c r="G92" s="749">
        <v>20</v>
      </c>
      <c r="H92" s="749">
        <v>20</v>
      </c>
      <c r="I92" s="748">
        <v>20000000</v>
      </c>
      <c r="J92" s="750"/>
      <c r="K92" s="751"/>
    </row>
    <row r="93" spans="1:11" ht="15" x14ac:dyDescent="0.25">
      <c r="A93" s="745">
        <v>93</v>
      </c>
      <c r="B93" s="761" t="s">
        <v>610</v>
      </c>
      <c r="C93" s="747" t="s">
        <v>608</v>
      </c>
      <c r="D93" s="748">
        <v>43461</v>
      </c>
      <c r="E93" s="748">
        <v>43480</v>
      </c>
      <c r="F93" s="745" t="s">
        <v>609</v>
      </c>
      <c r="G93" s="749">
        <v>20</v>
      </c>
      <c r="H93" s="749">
        <v>20</v>
      </c>
      <c r="I93" s="748">
        <v>20000000</v>
      </c>
      <c r="J93" s="750"/>
      <c r="K93" s="751"/>
    </row>
    <row r="94" spans="1:11" ht="15" x14ac:dyDescent="0.25">
      <c r="A94" s="745">
        <v>94</v>
      </c>
      <c r="B94" s="761" t="s">
        <v>610</v>
      </c>
      <c r="C94" s="747" t="s">
        <v>608</v>
      </c>
      <c r="D94" s="748">
        <v>43481</v>
      </c>
      <c r="E94" s="748">
        <v>43485</v>
      </c>
      <c r="F94" s="745" t="s">
        <v>609</v>
      </c>
      <c r="G94" s="749">
        <v>5</v>
      </c>
      <c r="H94" s="749">
        <v>5</v>
      </c>
      <c r="I94" s="748">
        <v>5000000</v>
      </c>
      <c r="J94" s="750"/>
      <c r="K94" s="751"/>
    </row>
    <row r="95" spans="1:11" ht="15" x14ac:dyDescent="0.25">
      <c r="A95" s="745">
        <v>95</v>
      </c>
      <c r="B95" s="761" t="s">
        <v>610</v>
      </c>
      <c r="C95" s="747" t="s">
        <v>608</v>
      </c>
      <c r="D95" s="748">
        <v>43486</v>
      </c>
      <c r="E95" s="748">
        <v>43490</v>
      </c>
      <c r="F95" s="745" t="s">
        <v>609</v>
      </c>
      <c r="G95" s="749">
        <v>5</v>
      </c>
      <c r="H95" s="749">
        <v>5</v>
      </c>
      <c r="I95" s="748">
        <v>5000000</v>
      </c>
      <c r="J95" s="750"/>
      <c r="K95" s="751"/>
    </row>
    <row r="96" spans="1:11" ht="15" x14ac:dyDescent="0.25">
      <c r="A96" s="745">
        <v>96</v>
      </c>
      <c r="B96" s="761" t="s">
        <v>610</v>
      </c>
      <c r="C96" s="747" t="s">
        <v>608</v>
      </c>
      <c r="D96" s="748">
        <v>43491</v>
      </c>
      <c r="E96" s="748">
        <v>43491</v>
      </c>
      <c r="F96" s="745" t="s">
        <v>609</v>
      </c>
      <c r="G96" s="749">
        <v>1</v>
      </c>
      <c r="H96" s="749">
        <v>1</v>
      </c>
      <c r="I96" s="748">
        <v>1000000</v>
      </c>
      <c r="J96" s="750"/>
      <c r="K96" s="751"/>
    </row>
    <row r="97" spans="1:11" ht="15" x14ac:dyDescent="0.25">
      <c r="A97" s="745">
        <v>97</v>
      </c>
      <c r="B97" s="761" t="s">
        <v>610</v>
      </c>
      <c r="C97" s="747" t="s">
        <v>608</v>
      </c>
      <c r="D97" s="748">
        <v>43492</v>
      </c>
      <c r="E97" s="748">
        <v>43492</v>
      </c>
      <c r="F97" s="745" t="s">
        <v>609</v>
      </c>
      <c r="G97" s="749">
        <v>1</v>
      </c>
      <c r="H97" s="749">
        <v>1</v>
      </c>
      <c r="I97" s="748">
        <v>1000000</v>
      </c>
      <c r="J97" s="750" t="s">
        <v>237</v>
      </c>
      <c r="K97" s="751" t="s">
        <v>237</v>
      </c>
    </row>
    <row r="98" spans="1:11" ht="15" x14ac:dyDescent="0.25">
      <c r="A98" s="745">
        <v>98</v>
      </c>
      <c r="B98" s="761" t="s">
        <v>610</v>
      </c>
      <c r="C98" s="747" t="s">
        <v>608</v>
      </c>
      <c r="D98" s="748">
        <v>43493</v>
      </c>
      <c r="E98" s="748">
        <v>43497</v>
      </c>
      <c r="F98" s="745" t="s">
        <v>609</v>
      </c>
      <c r="G98" s="749">
        <v>5</v>
      </c>
      <c r="H98" s="749">
        <v>5</v>
      </c>
      <c r="I98" s="748">
        <v>5000000</v>
      </c>
      <c r="J98" s="750"/>
      <c r="K98" s="752"/>
    </row>
    <row r="99" spans="1:11" ht="15" x14ac:dyDescent="0.25">
      <c r="A99" s="745">
        <v>99</v>
      </c>
      <c r="B99" s="761" t="s">
        <v>610</v>
      </c>
      <c r="C99" s="747" t="s">
        <v>608</v>
      </c>
      <c r="D99" s="748">
        <v>43498</v>
      </c>
      <c r="E99" s="748">
        <v>43498</v>
      </c>
      <c r="F99" s="745" t="s">
        <v>609</v>
      </c>
      <c r="G99" s="749">
        <v>1</v>
      </c>
      <c r="H99" s="749">
        <v>1</v>
      </c>
      <c r="I99" s="748">
        <v>1000000</v>
      </c>
      <c r="J99" s="750"/>
      <c r="K99" s="752"/>
    </row>
    <row r="100" spans="1:11" ht="15" x14ac:dyDescent="0.25">
      <c r="A100" s="745">
        <v>100</v>
      </c>
      <c r="B100" s="761" t="s">
        <v>610</v>
      </c>
      <c r="C100" s="747" t="s">
        <v>608</v>
      </c>
      <c r="D100" s="748">
        <v>43499</v>
      </c>
      <c r="E100" s="748">
        <v>43499</v>
      </c>
      <c r="F100" s="745" t="s">
        <v>609</v>
      </c>
      <c r="G100" s="749">
        <v>1</v>
      </c>
      <c r="H100" s="749">
        <v>1</v>
      </c>
      <c r="I100" s="748">
        <v>1000000</v>
      </c>
      <c r="J100" s="750"/>
      <c r="K100" s="752"/>
    </row>
    <row r="101" spans="1:11" ht="15" x14ac:dyDescent="0.25">
      <c r="A101" s="745">
        <v>101</v>
      </c>
      <c r="B101" s="761" t="s">
        <v>610</v>
      </c>
      <c r="C101" s="747" t="s">
        <v>608</v>
      </c>
      <c r="D101" s="748">
        <v>43500</v>
      </c>
      <c r="E101" s="748">
        <v>43500</v>
      </c>
      <c r="F101" s="745" t="s">
        <v>609</v>
      </c>
      <c r="G101" s="749">
        <v>1</v>
      </c>
      <c r="H101" s="749">
        <v>1</v>
      </c>
      <c r="I101" s="748">
        <v>1000000</v>
      </c>
      <c r="J101" s="750"/>
      <c r="K101" s="752"/>
    </row>
    <row r="102" spans="1:11" ht="15" x14ac:dyDescent="0.25">
      <c r="A102" s="745">
        <v>36</v>
      </c>
      <c r="B102" s="761" t="s">
        <v>610</v>
      </c>
      <c r="C102" s="747" t="s">
        <v>606</v>
      </c>
      <c r="D102" s="748">
        <v>18751</v>
      </c>
      <c r="E102" s="748">
        <v>18800</v>
      </c>
      <c r="F102" s="745" t="s">
        <v>609</v>
      </c>
      <c r="G102" s="749">
        <v>50</v>
      </c>
      <c r="H102" s="749">
        <v>50</v>
      </c>
      <c r="I102" s="748">
        <v>50000000</v>
      </c>
      <c r="J102" s="750"/>
      <c r="K102" s="751"/>
    </row>
    <row r="103" spans="1:11" ht="15" x14ac:dyDescent="0.25">
      <c r="A103" s="745">
        <v>37</v>
      </c>
      <c r="B103" s="761" t="s">
        <v>610</v>
      </c>
      <c r="C103" s="747" t="s">
        <v>606</v>
      </c>
      <c r="D103" s="748">
        <v>18801</v>
      </c>
      <c r="E103" s="748">
        <v>18850</v>
      </c>
      <c r="F103" s="745" t="s">
        <v>609</v>
      </c>
      <c r="G103" s="749">
        <v>50</v>
      </c>
      <c r="H103" s="749">
        <v>50</v>
      </c>
      <c r="I103" s="748">
        <v>50000000</v>
      </c>
      <c r="J103" s="750"/>
      <c r="K103" s="751"/>
    </row>
    <row r="104" spans="1:11" ht="15" x14ac:dyDescent="0.25">
      <c r="A104" s="745">
        <v>38</v>
      </c>
      <c r="B104" s="761" t="s">
        <v>610</v>
      </c>
      <c r="C104" s="747" t="s">
        <v>606</v>
      </c>
      <c r="D104" s="748">
        <v>18851</v>
      </c>
      <c r="E104" s="748">
        <v>18900</v>
      </c>
      <c r="F104" s="745" t="s">
        <v>609</v>
      </c>
      <c r="G104" s="749">
        <v>50</v>
      </c>
      <c r="H104" s="749">
        <v>50</v>
      </c>
      <c r="I104" s="748">
        <v>50000000</v>
      </c>
      <c r="J104" s="750"/>
      <c r="K104" s="751"/>
    </row>
    <row r="105" spans="1:11" ht="15" x14ac:dyDescent="0.25">
      <c r="A105" s="745">
        <v>39</v>
      </c>
      <c r="B105" s="761" t="s">
        <v>610</v>
      </c>
      <c r="C105" s="747" t="s">
        <v>606</v>
      </c>
      <c r="D105" s="748">
        <v>18901</v>
      </c>
      <c r="E105" s="748">
        <v>18950</v>
      </c>
      <c r="F105" s="745" t="s">
        <v>609</v>
      </c>
      <c r="G105" s="749">
        <v>50</v>
      </c>
      <c r="H105" s="749">
        <v>50</v>
      </c>
      <c r="I105" s="748">
        <v>50000000</v>
      </c>
      <c r="J105" s="750"/>
      <c r="K105" s="751"/>
    </row>
    <row r="106" spans="1:11" ht="15" x14ac:dyDescent="0.25">
      <c r="A106" s="745">
        <v>40</v>
      </c>
      <c r="B106" s="761" t="s">
        <v>610</v>
      </c>
      <c r="C106" s="747" t="s">
        <v>606</v>
      </c>
      <c r="D106" s="748">
        <v>18951</v>
      </c>
      <c r="E106" s="748">
        <v>19000</v>
      </c>
      <c r="F106" s="745" t="s">
        <v>609</v>
      </c>
      <c r="G106" s="749">
        <v>50</v>
      </c>
      <c r="H106" s="749">
        <v>50</v>
      </c>
      <c r="I106" s="748">
        <v>50000000</v>
      </c>
      <c r="J106" s="750"/>
      <c r="K106" s="751"/>
    </row>
    <row r="107" spans="1:11" ht="15" x14ac:dyDescent="0.25">
      <c r="A107" s="745">
        <v>41</v>
      </c>
      <c r="B107" s="761" t="s">
        <v>610</v>
      </c>
      <c r="C107" s="747" t="s">
        <v>606</v>
      </c>
      <c r="D107" s="748">
        <v>19001</v>
      </c>
      <c r="E107" s="748">
        <v>19100</v>
      </c>
      <c r="F107" s="745" t="s">
        <v>609</v>
      </c>
      <c r="G107" s="749">
        <v>100</v>
      </c>
      <c r="H107" s="749">
        <v>100</v>
      </c>
      <c r="I107" s="748">
        <v>100000000</v>
      </c>
      <c r="J107" s="750"/>
      <c r="K107" s="751"/>
    </row>
    <row r="108" spans="1:11" ht="15" x14ac:dyDescent="0.25">
      <c r="A108" s="745">
        <v>42</v>
      </c>
      <c r="B108" s="761" t="s">
        <v>610</v>
      </c>
      <c r="C108" s="747" t="s">
        <v>606</v>
      </c>
      <c r="D108" s="748">
        <v>19101</v>
      </c>
      <c r="E108" s="748">
        <v>19200</v>
      </c>
      <c r="F108" s="745" t="s">
        <v>609</v>
      </c>
      <c r="G108" s="749">
        <v>100</v>
      </c>
      <c r="H108" s="749">
        <v>100</v>
      </c>
      <c r="I108" s="748">
        <v>100000000</v>
      </c>
      <c r="J108" s="750"/>
      <c r="K108" s="751"/>
    </row>
    <row r="109" spans="1:11" ht="15" x14ac:dyDescent="0.25">
      <c r="A109" s="745">
        <v>43</v>
      </c>
      <c r="B109" s="761" t="s">
        <v>610</v>
      </c>
      <c r="C109" s="747" t="s">
        <v>606</v>
      </c>
      <c r="D109" s="748">
        <v>19201</v>
      </c>
      <c r="E109" s="748">
        <v>19300</v>
      </c>
      <c r="F109" s="745" t="s">
        <v>609</v>
      </c>
      <c r="G109" s="749">
        <v>100</v>
      </c>
      <c r="H109" s="749">
        <v>100</v>
      </c>
      <c r="I109" s="748">
        <v>100000000</v>
      </c>
      <c r="J109" s="750"/>
      <c r="K109" s="751"/>
    </row>
    <row r="110" spans="1:11" ht="15" x14ac:dyDescent="0.25">
      <c r="A110" s="745">
        <v>44</v>
      </c>
      <c r="B110" s="761" t="s">
        <v>610</v>
      </c>
      <c r="C110" s="747" t="s">
        <v>606</v>
      </c>
      <c r="D110" s="748">
        <v>19301</v>
      </c>
      <c r="E110" s="748">
        <v>19400</v>
      </c>
      <c r="F110" s="745" t="s">
        <v>609</v>
      </c>
      <c r="G110" s="749">
        <v>100</v>
      </c>
      <c r="H110" s="749">
        <v>100</v>
      </c>
      <c r="I110" s="748">
        <v>100000000</v>
      </c>
      <c r="J110" s="750"/>
      <c r="K110" s="751"/>
    </row>
    <row r="111" spans="1:11" ht="15" x14ac:dyDescent="0.25">
      <c r="A111" s="745">
        <v>45</v>
      </c>
      <c r="B111" s="761" t="s">
        <v>610</v>
      </c>
      <c r="C111" s="747" t="s">
        <v>606</v>
      </c>
      <c r="D111" s="748">
        <v>19401</v>
      </c>
      <c r="E111" s="748">
        <v>19500</v>
      </c>
      <c r="F111" s="745" t="s">
        <v>609</v>
      </c>
      <c r="G111" s="749">
        <v>100</v>
      </c>
      <c r="H111" s="749">
        <v>100</v>
      </c>
      <c r="I111" s="748">
        <v>100000000</v>
      </c>
      <c r="J111" s="750"/>
      <c r="K111" s="751"/>
    </row>
    <row r="112" spans="1:11" ht="15" x14ac:dyDescent="0.25">
      <c r="A112" s="745">
        <v>46</v>
      </c>
      <c r="B112" s="761" t="s">
        <v>610</v>
      </c>
      <c r="C112" s="747" t="s">
        <v>606</v>
      </c>
      <c r="D112" s="748">
        <v>19501</v>
      </c>
      <c r="E112" s="748">
        <v>19600</v>
      </c>
      <c r="F112" s="745" t="s">
        <v>609</v>
      </c>
      <c r="G112" s="749">
        <v>100</v>
      </c>
      <c r="H112" s="749">
        <v>100</v>
      </c>
      <c r="I112" s="748">
        <v>100000000</v>
      </c>
      <c r="J112" s="750"/>
      <c r="K112" s="751"/>
    </row>
    <row r="113" spans="1:11" ht="15" x14ac:dyDescent="0.25">
      <c r="A113" s="745">
        <v>47</v>
      </c>
      <c r="B113" s="761" t="s">
        <v>610</v>
      </c>
      <c r="C113" s="747" t="s">
        <v>606</v>
      </c>
      <c r="D113" s="748">
        <v>19601</v>
      </c>
      <c r="E113" s="748">
        <v>19700</v>
      </c>
      <c r="F113" s="745" t="s">
        <v>609</v>
      </c>
      <c r="G113" s="749">
        <v>100</v>
      </c>
      <c r="H113" s="749">
        <v>100</v>
      </c>
      <c r="I113" s="748">
        <v>100000000</v>
      </c>
      <c r="J113" s="750"/>
      <c r="K113" s="751"/>
    </row>
    <row r="114" spans="1:11" ht="15" x14ac:dyDescent="0.25">
      <c r="A114" s="745">
        <v>48</v>
      </c>
      <c r="B114" s="761" t="s">
        <v>610</v>
      </c>
      <c r="C114" s="747" t="s">
        <v>606</v>
      </c>
      <c r="D114" s="748">
        <v>19701</v>
      </c>
      <c r="E114" s="748">
        <v>19800</v>
      </c>
      <c r="F114" s="745" t="s">
        <v>609</v>
      </c>
      <c r="G114" s="749">
        <v>100</v>
      </c>
      <c r="H114" s="749">
        <v>100</v>
      </c>
      <c r="I114" s="748">
        <v>100000000</v>
      </c>
      <c r="J114" s="750"/>
      <c r="K114" s="751"/>
    </row>
    <row r="115" spans="1:11" ht="15" x14ac:dyDescent="0.25">
      <c r="A115" s="745">
        <v>49</v>
      </c>
      <c r="B115" s="761" t="s">
        <v>610</v>
      </c>
      <c r="C115" s="747" t="s">
        <v>606</v>
      </c>
      <c r="D115" s="748">
        <v>19801</v>
      </c>
      <c r="E115" s="748">
        <v>19900</v>
      </c>
      <c r="F115" s="745" t="s">
        <v>609</v>
      </c>
      <c r="G115" s="749">
        <v>100</v>
      </c>
      <c r="H115" s="749">
        <v>100</v>
      </c>
      <c r="I115" s="748">
        <v>100000000</v>
      </c>
      <c r="J115" s="750"/>
      <c r="K115" s="751"/>
    </row>
    <row r="116" spans="1:11" ht="15" x14ac:dyDescent="0.25">
      <c r="A116" s="745">
        <v>50</v>
      </c>
      <c r="B116" s="761" t="s">
        <v>610</v>
      </c>
      <c r="C116" s="747" t="s">
        <v>606</v>
      </c>
      <c r="D116" s="748">
        <v>19901</v>
      </c>
      <c r="E116" s="748">
        <v>20000</v>
      </c>
      <c r="F116" s="745" t="s">
        <v>609</v>
      </c>
      <c r="G116" s="749">
        <v>100</v>
      </c>
      <c r="H116" s="749">
        <v>100</v>
      </c>
      <c r="I116" s="748">
        <v>100000000</v>
      </c>
      <c r="J116" s="750"/>
      <c r="K116" s="751"/>
    </row>
    <row r="117" spans="1:11" ht="15" x14ac:dyDescent="0.25">
      <c r="A117" s="745">
        <v>107</v>
      </c>
      <c r="B117" s="761" t="s">
        <v>610</v>
      </c>
      <c r="C117" s="747" t="s">
        <v>608</v>
      </c>
      <c r="D117" s="748">
        <v>43751</v>
      </c>
      <c r="E117" s="748">
        <v>43800</v>
      </c>
      <c r="F117" s="745" t="s">
        <v>609</v>
      </c>
      <c r="G117" s="749">
        <v>50</v>
      </c>
      <c r="H117" s="749">
        <v>50</v>
      </c>
      <c r="I117" s="748">
        <v>50000000</v>
      </c>
      <c r="J117" s="750"/>
      <c r="K117" s="751"/>
    </row>
    <row r="118" spans="1:11" ht="15" x14ac:dyDescent="0.25">
      <c r="A118" s="745">
        <v>108</v>
      </c>
      <c r="B118" s="761" t="s">
        <v>610</v>
      </c>
      <c r="C118" s="747" t="s">
        <v>608</v>
      </c>
      <c r="D118" s="748">
        <v>43801</v>
      </c>
      <c r="E118" s="748">
        <v>43850</v>
      </c>
      <c r="F118" s="745" t="s">
        <v>609</v>
      </c>
      <c r="G118" s="749">
        <v>50</v>
      </c>
      <c r="H118" s="749">
        <v>50</v>
      </c>
      <c r="I118" s="748">
        <v>50000000</v>
      </c>
      <c r="J118" s="750"/>
      <c r="K118" s="751"/>
    </row>
    <row r="119" spans="1:11" ht="15" x14ac:dyDescent="0.25">
      <c r="A119" s="745">
        <v>109</v>
      </c>
      <c r="B119" s="761" t="s">
        <v>610</v>
      </c>
      <c r="C119" s="747" t="s">
        <v>608</v>
      </c>
      <c r="D119" s="748">
        <v>43851</v>
      </c>
      <c r="E119" s="748">
        <v>43900</v>
      </c>
      <c r="F119" s="745" t="s">
        <v>609</v>
      </c>
      <c r="G119" s="749">
        <v>50</v>
      </c>
      <c r="H119" s="749">
        <v>50</v>
      </c>
      <c r="I119" s="748">
        <v>50000000</v>
      </c>
      <c r="J119" s="750"/>
      <c r="K119" s="751"/>
    </row>
    <row r="120" spans="1:11" ht="15" x14ac:dyDescent="0.25">
      <c r="A120" s="745">
        <v>110</v>
      </c>
      <c r="B120" s="761" t="s">
        <v>610</v>
      </c>
      <c r="C120" s="747" t="s">
        <v>608</v>
      </c>
      <c r="D120" s="748">
        <v>43901</v>
      </c>
      <c r="E120" s="748">
        <v>43950</v>
      </c>
      <c r="F120" s="745" t="s">
        <v>609</v>
      </c>
      <c r="G120" s="749">
        <v>50</v>
      </c>
      <c r="H120" s="749">
        <v>50</v>
      </c>
      <c r="I120" s="748">
        <v>50000000</v>
      </c>
      <c r="J120" s="750"/>
      <c r="K120" s="751"/>
    </row>
    <row r="121" spans="1:11" ht="15" x14ac:dyDescent="0.25">
      <c r="A121" s="745">
        <v>111</v>
      </c>
      <c r="B121" s="761" t="s">
        <v>610</v>
      </c>
      <c r="C121" s="747" t="s">
        <v>608</v>
      </c>
      <c r="D121" s="748">
        <v>43951</v>
      </c>
      <c r="E121" s="748">
        <v>44000</v>
      </c>
      <c r="F121" s="745" t="s">
        <v>609</v>
      </c>
      <c r="G121" s="749">
        <v>50</v>
      </c>
      <c r="H121" s="749">
        <v>50</v>
      </c>
      <c r="I121" s="748">
        <v>50000000</v>
      </c>
      <c r="J121" s="750"/>
      <c r="K121" s="751"/>
    </row>
    <row r="122" spans="1:11" ht="15" x14ac:dyDescent="0.25">
      <c r="A122" s="745">
        <v>112</v>
      </c>
      <c r="B122" s="761" t="s">
        <v>610</v>
      </c>
      <c r="C122" s="747" t="s">
        <v>608</v>
      </c>
      <c r="D122" s="748">
        <v>44001</v>
      </c>
      <c r="E122" s="748">
        <v>44100</v>
      </c>
      <c r="F122" s="745" t="s">
        <v>609</v>
      </c>
      <c r="G122" s="749">
        <v>100</v>
      </c>
      <c r="H122" s="749">
        <v>100</v>
      </c>
      <c r="I122" s="748">
        <v>100000000</v>
      </c>
      <c r="J122" s="750"/>
      <c r="K122" s="751"/>
    </row>
    <row r="123" spans="1:11" ht="15" x14ac:dyDescent="0.25">
      <c r="A123" s="745">
        <v>113</v>
      </c>
      <c r="B123" s="761" t="s">
        <v>610</v>
      </c>
      <c r="C123" s="747" t="s">
        <v>608</v>
      </c>
      <c r="D123" s="748">
        <v>44101</v>
      </c>
      <c r="E123" s="748">
        <v>44200</v>
      </c>
      <c r="F123" s="745" t="s">
        <v>609</v>
      </c>
      <c r="G123" s="749">
        <v>100</v>
      </c>
      <c r="H123" s="749">
        <v>100</v>
      </c>
      <c r="I123" s="748">
        <v>100000000</v>
      </c>
      <c r="J123" s="750"/>
      <c r="K123" s="751"/>
    </row>
    <row r="124" spans="1:11" ht="15" x14ac:dyDescent="0.25">
      <c r="A124" s="745">
        <v>114</v>
      </c>
      <c r="B124" s="761" t="s">
        <v>610</v>
      </c>
      <c r="C124" s="747" t="s">
        <v>608</v>
      </c>
      <c r="D124" s="748">
        <v>44201</v>
      </c>
      <c r="E124" s="748">
        <v>44300</v>
      </c>
      <c r="F124" s="745" t="s">
        <v>609</v>
      </c>
      <c r="G124" s="749">
        <v>100</v>
      </c>
      <c r="H124" s="749">
        <v>100</v>
      </c>
      <c r="I124" s="748">
        <v>100000000</v>
      </c>
      <c r="J124" s="750"/>
      <c r="K124" s="751"/>
    </row>
    <row r="125" spans="1:11" ht="15" x14ac:dyDescent="0.25">
      <c r="A125" s="745">
        <v>115</v>
      </c>
      <c r="B125" s="761" t="s">
        <v>610</v>
      </c>
      <c r="C125" s="747" t="s">
        <v>608</v>
      </c>
      <c r="D125" s="748">
        <v>44301</v>
      </c>
      <c r="E125" s="748">
        <v>44400</v>
      </c>
      <c r="F125" s="745" t="s">
        <v>609</v>
      </c>
      <c r="G125" s="749">
        <v>100</v>
      </c>
      <c r="H125" s="749">
        <v>100</v>
      </c>
      <c r="I125" s="748">
        <v>100000000</v>
      </c>
      <c r="J125" s="750"/>
      <c r="K125" s="751"/>
    </row>
    <row r="126" spans="1:11" ht="15" x14ac:dyDescent="0.25">
      <c r="A126" s="745">
        <v>116</v>
      </c>
      <c r="B126" s="761" t="s">
        <v>610</v>
      </c>
      <c r="C126" s="747" t="s">
        <v>608</v>
      </c>
      <c r="D126" s="748">
        <v>44401</v>
      </c>
      <c r="E126" s="748">
        <v>44500</v>
      </c>
      <c r="F126" s="745" t="s">
        <v>609</v>
      </c>
      <c r="G126" s="749">
        <v>100</v>
      </c>
      <c r="H126" s="749">
        <v>100</v>
      </c>
      <c r="I126" s="748">
        <v>100000000</v>
      </c>
      <c r="J126" s="750"/>
      <c r="K126" s="751"/>
    </row>
    <row r="127" spans="1:11" ht="15" x14ac:dyDescent="0.25">
      <c r="A127" s="745">
        <v>117</v>
      </c>
      <c r="B127" s="761" t="s">
        <v>610</v>
      </c>
      <c r="C127" s="747" t="s">
        <v>608</v>
      </c>
      <c r="D127" s="748">
        <v>44501</v>
      </c>
      <c r="E127" s="748">
        <v>44600</v>
      </c>
      <c r="F127" s="745" t="s">
        <v>609</v>
      </c>
      <c r="G127" s="749">
        <v>100</v>
      </c>
      <c r="H127" s="749">
        <v>100</v>
      </c>
      <c r="I127" s="748">
        <v>100000000</v>
      </c>
      <c r="J127" s="750"/>
      <c r="K127" s="751"/>
    </row>
    <row r="128" spans="1:11" ht="15" x14ac:dyDescent="0.25">
      <c r="A128" s="745">
        <v>118</v>
      </c>
      <c r="B128" s="761" t="s">
        <v>610</v>
      </c>
      <c r="C128" s="747" t="s">
        <v>608</v>
      </c>
      <c r="D128" s="748">
        <v>44601</v>
      </c>
      <c r="E128" s="748">
        <v>44700</v>
      </c>
      <c r="F128" s="745" t="s">
        <v>609</v>
      </c>
      <c r="G128" s="749">
        <v>100</v>
      </c>
      <c r="H128" s="749">
        <v>100</v>
      </c>
      <c r="I128" s="748">
        <v>100000000</v>
      </c>
      <c r="J128" s="750"/>
      <c r="K128" s="751"/>
    </row>
    <row r="129" spans="1:11" ht="15" x14ac:dyDescent="0.25">
      <c r="A129" s="745">
        <v>119</v>
      </c>
      <c r="B129" s="761" t="s">
        <v>610</v>
      </c>
      <c r="C129" s="747" t="s">
        <v>608</v>
      </c>
      <c r="D129" s="748">
        <v>44701</v>
      </c>
      <c r="E129" s="748">
        <v>44800</v>
      </c>
      <c r="F129" s="745" t="s">
        <v>609</v>
      </c>
      <c r="G129" s="749">
        <v>100</v>
      </c>
      <c r="H129" s="749">
        <v>100</v>
      </c>
      <c r="I129" s="748">
        <v>100000000</v>
      </c>
      <c r="J129" s="750"/>
      <c r="K129" s="751"/>
    </row>
    <row r="130" spans="1:11" ht="15" x14ac:dyDescent="0.25">
      <c r="A130" s="745">
        <v>120</v>
      </c>
      <c r="B130" s="761" t="s">
        <v>610</v>
      </c>
      <c r="C130" s="747" t="s">
        <v>608</v>
      </c>
      <c r="D130" s="748">
        <v>44801</v>
      </c>
      <c r="E130" s="748">
        <v>44900</v>
      </c>
      <c r="F130" s="745" t="s">
        <v>609</v>
      </c>
      <c r="G130" s="749">
        <v>100</v>
      </c>
      <c r="H130" s="749">
        <v>100</v>
      </c>
      <c r="I130" s="748">
        <v>100000000</v>
      </c>
      <c r="J130" s="750"/>
      <c r="K130" s="751"/>
    </row>
    <row r="131" spans="1:11" ht="15" x14ac:dyDescent="0.25">
      <c r="A131" s="753">
        <v>121</v>
      </c>
      <c r="B131" s="762" t="s">
        <v>610</v>
      </c>
      <c r="C131" s="755" t="s">
        <v>608</v>
      </c>
      <c r="D131" s="756">
        <v>44901</v>
      </c>
      <c r="E131" s="756">
        <v>45000</v>
      </c>
      <c r="F131" s="753" t="s">
        <v>609</v>
      </c>
      <c r="G131" s="757">
        <v>100</v>
      </c>
      <c r="H131" s="757">
        <v>100</v>
      </c>
      <c r="I131" s="756">
        <v>100000000</v>
      </c>
      <c r="J131" s="758">
        <v>10000000000</v>
      </c>
      <c r="K131" s="759">
        <v>0.2</v>
      </c>
    </row>
    <row r="132" spans="1:11" ht="15" x14ac:dyDescent="0.25">
      <c r="A132" s="763">
        <v>51</v>
      </c>
      <c r="B132" s="764" t="s">
        <v>610</v>
      </c>
      <c r="C132" s="765" t="s">
        <v>606</v>
      </c>
      <c r="D132" s="766">
        <v>20001</v>
      </c>
      <c r="E132" s="766">
        <v>20500</v>
      </c>
      <c r="F132" s="763" t="s">
        <v>611</v>
      </c>
      <c r="G132" s="767">
        <v>500</v>
      </c>
      <c r="H132" s="767">
        <v>500</v>
      </c>
      <c r="I132" s="768">
        <v>500000000</v>
      </c>
      <c r="J132" s="769"/>
      <c r="K132" s="770"/>
    </row>
    <row r="133" spans="1:11" ht="15" x14ac:dyDescent="0.25">
      <c r="A133" s="724">
        <v>52</v>
      </c>
      <c r="B133" s="771" t="s">
        <v>610</v>
      </c>
      <c r="C133" s="726" t="s">
        <v>606</v>
      </c>
      <c r="D133" s="772">
        <v>20501</v>
      </c>
      <c r="E133" s="772">
        <v>21000</v>
      </c>
      <c r="F133" s="724" t="s">
        <v>611</v>
      </c>
      <c r="G133" s="728">
        <v>500</v>
      </c>
      <c r="H133" s="728">
        <v>500</v>
      </c>
      <c r="I133" s="727">
        <v>500000000</v>
      </c>
      <c r="J133" s="729"/>
      <c r="K133" s="730"/>
    </row>
    <row r="134" spans="1:11" ht="15" x14ac:dyDescent="0.25">
      <c r="A134" s="724">
        <v>53</v>
      </c>
      <c r="B134" s="771" t="s">
        <v>610</v>
      </c>
      <c r="C134" s="726" t="s">
        <v>606</v>
      </c>
      <c r="D134" s="772">
        <v>21001</v>
      </c>
      <c r="E134" s="772">
        <v>21500</v>
      </c>
      <c r="F134" s="724" t="s">
        <v>611</v>
      </c>
      <c r="G134" s="728">
        <v>500</v>
      </c>
      <c r="H134" s="728">
        <v>500</v>
      </c>
      <c r="I134" s="727">
        <v>500000000</v>
      </c>
      <c r="J134" s="729"/>
      <c r="K134" s="730"/>
    </row>
    <row r="135" spans="1:11" ht="15" x14ac:dyDescent="0.25">
      <c r="A135" s="724">
        <v>54</v>
      </c>
      <c r="B135" s="771" t="s">
        <v>610</v>
      </c>
      <c r="C135" s="726" t="s">
        <v>606</v>
      </c>
      <c r="D135" s="772">
        <v>21501</v>
      </c>
      <c r="E135" s="772">
        <v>22000</v>
      </c>
      <c r="F135" s="724" t="s">
        <v>611</v>
      </c>
      <c r="G135" s="728">
        <v>500</v>
      </c>
      <c r="H135" s="728">
        <v>500</v>
      </c>
      <c r="I135" s="727">
        <v>500000000</v>
      </c>
      <c r="J135" s="729"/>
      <c r="K135" s="730"/>
    </row>
    <row r="136" spans="1:11" ht="15" x14ac:dyDescent="0.25">
      <c r="A136" s="724">
        <v>55</v>
      </c>
      <c r="B136" s="771" t="s">
        <v>610</v>
      </c>
      <c r="C136" s="726" t="s">
        <v>606</v>
      </c>
      <c r="D136" s="772">
        <v>22001</v>
      </c>
      <c r="E136" s="772">
        <v>22500</v>
      </c>
      <c r="F136" s="724" t="s">
        <v>611</v>
      </c>
      <c r="G136" s="728">
        <v>500</v>
      </c>
      <c r="H136" s="728">
        <v>500</v>
      </c>
      <c r="I136" s="727">
        <v>500000000</v>
      </c>
      <c r="J136" s="729"/>
      <c r="K136" s="730"/>
    </row>
    <row r="137" spans="1:11" ht="15" x14ac:dyDescent="0.25">
      <c r="A137" s="724">
        <v>56</v>
      </c>
      <c r="B137" s="771" t="s">
        <v>610</v>
      </c>
      <c r="C137" s="726" t="s">
        <v>606</v>
      </c>
      <c r="D137" s="772">
        <v>22501</v>
      </c>
      <c r="E137" s="772">
        <v>23000</v>
      </c>
      <c r="F137" s="724" t="s">
        <v>611</v>
      </c>
      <c r="G137" s="728">
        <v>500</v>
      </c>
      <c r="H137" s="728">
        <v>500</v>
      </c>
      <c r="I137" s="727">
        <v>500000000</v>
      </c>
      <c r="J137" s="729"/>
      <c r="K137" s="730"/>
    </row>
    <row r="138" spans="1:11" ht="15" x14ac:dyDescent="0.25">
      <c r="A138" s="724">
        <v>57</v>
      </c>
      <c r="B138" s="771" t="s">
        <v>610</v>
      </c>
      <c r="C138" s="726" t="s">
        <v>606</v>
      </c>
      <c r="D138" s="772">
        <v>23001</v>
      </c>
      <c r="E138" s="772">
        <v>23500</v>
      </c>
      <c r="F138" s="724" t="s">
        <v>611</v>
      </c>
      <c r="G138" s="728">
        <v>500</v>
      </c>
      <c r="H138" s="728">
        <v>500</v>
      </c>
      <c r="I138" s="727">
        <v>500000000</v>
      </c>
      <c r="J138" s="729"/>
      <c r="K138" s="730"/>
    </row>
    <row r="139" spans="1:11" ht="15" x14ac:dyDescent="0.25">
      <c r="A139" s="724">
        <v>58</v>
      </c>
      <c r="B139" s="771" t="s">
        <v>610</v>
      </c>
      <c r="C139" s="726" t="s">
        <v>606</v>
      </c>
      <c r="D139" s="772">
        <v>23501</v>
      </c>
      <c r="E139" s="772">
        <v>24000</v>
      </c>
      <c r="F139" s="724" t="s">
        <v>611</v>
      </c>
      <c r="G139" s="728">
        <v>500</v>
      </c>
      <c r="H139" s="728">
        <v>500</v>
      </c>
      <c r="I139" s="727">
        <v>500000000</v>
      </c>
      <c r="J139" s="729"/>
      <c r="K139" s="730"/>
    </row>
    <row r="140" spans="1:11" ht="15" x14ac:dyDescent="0.25">
      <c r="A140" s="724">
        <v>59</v>
      </c>
      <c r="B140" s="771" t="s">
        <v>610</v>
      </c>
      <c r="C140" s="726" t="s">
        <v>606</v>
      </c>
      <c r="D140" s="772">
        <v>24001</v>
      </c>
      <c r="E140" s="772">
        <v>24500</v>
      </c>
      <c r="F140" s="724" t="s">
        <v>611</v>
      </c>
      <c r="G140" s="728">
        <v>500</v>
      </c>
      <c r="H140" s="728">
        <v>500</v>
      </c>
      <c r="I140" s="727">
        <v>500000000</v>
      </c>
      <c r="J140" s="729"/>
      <c r="K140" s="730"/>
    </row>
    <row r="141" spans="1:11" ht="15" x14ac:dyDescent="0.25">
      <c r="A141" s="724">
        <v>60</v>
      </c>
      <c r="B141" s="771" t="s">
        <v>610</v>
      </c>
      <c r="C141" s="726" t="s">
        <v>606</v>
      </c>
      <c r="D141" s="772">
        <v>24501</v>
      </c>
      <c r="E141" s="772">
        <v>25000</v>
      </c>
      <c r="F141" s="724" t="s">
        <v>611</v>
      </c>
      <c r="G141" s="728">
        <v>500</v>
      </c>
      <c r="H141" s="728">
        <v>500</v>
      </c>
      <c r="I141" s="727">
        <v>500000000</v>
      </c>
      <c r="J141" s="729"/>
      <c r="K141" s="730"/>
    </row>
    <row r="142" spans="1:11" ht="15" x14ac:dyDescent="0.25">
      <c r="A142" s="724">
        <v>122</v>
      </c>
      <c r="B142" s="771" t="s">
        <v>610</v>
      </c>
      <c r="C142" s="726" t="s">
        <v>608</v>
      </c>
      <c r="D142" s="772">
        <v>45001</v>
      </c>
      <c r="E142" s="772">
        <v>45500</v>
      </c>
      <c r="F142" s="724" t="s">
        <v>611</v>
      </c>
      <c r="G142" s="728">
        <v>500</v>
      </c>
      <c r="H142" s="728">
        <v>500</v>
      </c>
      <c r="I142" s="727">
        <v>500000000</v>
      </c>
      <c r="J142" s="729"/>
      <c r="K142" s="730"/>
    </row>
    <row r="143" spans="1:11" ht="15" x14ac:dyDescent="0.25">
      <c r="A143" s="724">
        <v>123</v>
      </c>
      <c r="B143" s="771" t="s">
        <v>610</v>
      </c>
      <c r="C143" s="726" t="s">
        <v>608</v>
      </c>
      <c r="D143" s="772">
        <v>45501</v>
      </c>
      <c r="E143" s="772">
        <v>46000</v>
      </c>
      <c r="F143" s="724" t="s">
        <v>611</v>
      </c>
      <c r="G143" s="728">
        <v>500</v>
      </c>
      <c r="H143" s="728">
        <v>500</v>
      </c>
      <c r="I143" s="727">
        <v>500000000</v>
      </c>
      <c r="J143" s="729"/>
      <c r="K143" s="730"/>
    </row>
    <row r="144" spans="1:11" ht="15" x14ac:dyDescent="0.25">
      <c r="A144" s="724">
        <v>124</v>
      </c>
      <c r="B144" s="771" t="s">
        <v>610</v>
      </c>
      <c r="C144" s="726" t="s">
        <v>608</v>
      </c>
      <c r="D144" s="772">
        <v>46001</v>
      </c>
      <c r="E144" s="772">
        <v>46500</v>
      </c>
      <c r="F144" s="724" t="s">
        <v>611</v>
      </c>
      <c r="G144" s="728">
        <v>500</v>
      </c>
      <c r="H144" s="728">
        <v>500</v>
      </c>
      <c r="I144" s="727">
        <v>500000000</v>
      </c>
      <c r="J144" s="729"/>
      <c r="K144" s="730"/>
    </row>
    <row r="145" spans="1:11" ht="15" x14ac:dyDescent="0.25">
      <c r="A145" s="724">
        <v>125</v>
      </c>
      <c r="B145" s="771" t="s">
        <v>610</v>
      </c>
      <c r="C145" s="726" t="s">
        <v>608</v>
      </c>
      <c r="D145" s="772">
        <v>46501</v>
      </c>
      <c r="E145" s="772">
        <v>47000</v>
      </c>
      <c r="F145" s="724" t="s">
        <v>611</v>
      </c>
      <c r="G145" s="728">
        <v>500</v>
      </c>
      <c r="H145" s="728">
        <v>500</v>
      </c>
      <c r="I145" s="727">
        <v>500000000</v>
      </c>
      <c r="J145" s="729"/>
      <c r="K145" s="730"/>
    </row>
    <row r="146" spans="1:11" ht="15" x14ac:dyDescent="0.25">
      <c r="A146" s="724">
        <v>126</v>
      </c>
      <c r="B146" s="771" t="s">
        <v>610</v>
      </c>
      <c r="C146" s="726" t="s">
        <v>608</v>
      </c>
      <c r="D146" s="772">
        <v>47001</v>
      </c>
      <c r="E146" s="772">
        <v>47500</v>
      </c>
      <c r="F146" s="724" t="s">
        <v>611</v>
      </c>
      <c r="G146" s="728">
        <v>500</v>
      </c>
      <c r="H146" s="728">
        <v>500</v>
      </c>
      <c r="I146" s="727">
        <v>500000000</v>
      </c>
      <c r="J146" s="729"/>
      <c r="K146" s="730"/>
    </row>
    <row r="147" spans="1:11" ht="15" x14ac:dyDescent="0.25">
      <c r="A147" s="724">
        <v>127</v>
      </c>
      <c r="B147" s="771" t="s">
        <v>610</v>
      </c>
      <c r="C147" s="726" t="s">
        <v>608</v>
      </c>
      <c r="D147" s="772">
        <v>47501</v>
      </c>
      <c r="E147" s="772">
        <v>48000</v>
      </c>
      <c r="F147" s="724" t="s">
        <v>611</v>
      </c>
      <c r="G147" s="728">
        <v>500</v>
      </c>
      <c r="H147" s="728">
        <v>500</v>
      </c>
      <c r="I147" s="727">
        <v>500000000</v>
      </c>
      <c r="J147" s="729"/>
      <c r="K147" s="730"/>
    </row>
    <row r="148" spans="1:11" ht="15" x14ac:dyDescent="0.25">
      <c r="A148" s="724">
        <v>128</v>
      </c>
      <c r="B148" s="771" t="s">
        <v>610</v>
      </c>
      <c r="C148" s="726" t="s">
        <v>608</v>
      </c>
      <c r="D148" s="772">
        <v>48001</v>
      </c>
      <c r="E148" s="772">
        <v>48500</v>
      </c>
      <c r="F148" s="724" t="s">
        <v>611</v>
      </c>
      <c r="G148" s="728">
        <v>500</v>
      </c>
      <c r="H148" s="728">
        <v>500</v>
      </c>
      <c r="I148" s="727">
        <v>500000000</v>
      </c>
      <c r="J148" s="729"/>
      <c r="K148" s="730"/>
    </row>
    <row r="149" spans="1:11" ht="15" x14ac:dyDescent="0.25">
      <c r="A149" s="724">
        <v>129</v>
      </c>
      <c r="B149" s="771" t="s">
        <v>610</v>
      </c>
      <c r="C149" s="726" t="s">
        <v>608</v>
      </c>
      <c r="D149" s="772">
        <v>48501</v>
      </c>
      <c r="E149" s="772">
        <v>49000</v>
      </c>
      <c r="F149" s="724" t="s">
        <v>611</v>
      </c>
      <c r="G149" s="728">
        <v>500</v>
      </c>
      <c r="H149" s="728">
        <v>500</v>
      </c>
      <c r="I149" s="727">
        <v>500000000</v>
      </c>
      <c r="J149" s="729"/>
      <c r="K149" s="773"/>
    </row>
    <row r="150" spans="1:11" ht="15" x14ac:dyDescent="0.25">
      <c r="A150" s="724">
        <v>130</v>
      </c>
      <c r="B150" s="771" t="s">
        <v>610</v>
      </c>
      <c r="C150" s="726" t="s">
        <v>608</v>
      </c>
      <c r="D150" s="772">
        <v>49001</v>
      </c>
      <c r="E150" s="772">
        <v>49500</v>
      </c>
      <c r="F150" s="724" t="s">
        <v>611</v>
      </c>
      <c r="G150" s="728">
        <v>500</v>
      </c>
      <c r="H150" s="728">
        <v>500</v>
      </c>
      <c r="I150" s="727">
        <v>500000000</v>
      </c>
      <c r="J150" s="729"/>
      <c r="K150" s="773"/>
    </row>
    <row r="151" spans="1:11" ht="15" x14ac:dyDescent="0.25">
      <c r="A151" s="724">
        <v>131</v>
      </c>
      <c r="B151" s="771" t="s">
        <v>610</v>
      </c>
      <c r="C151" s="726" t="s">
        <v>608</v>
      </c>
      <c r="D151" s="772">
        <v>49501</v>
      </c>
      <c r="E151" s="772">
        <v>50000</v>
      </c>
      <c r="F151" s="724" t="s">
        <v>611</v>
      </c>
      <c r="G151" s="728">
        <v>500</v>
      </c>
      <c r="H151" s="728">
        <v>500</v>
      </c>
      <c r="I151" s="727">
        <v>500000000</v>
      </c>
      <c r="J151" s="729">
        <v>10000000000</v>
      </c>
      <c r="K151" s="730">
        <v>0.2</v>
      </c>
    </row>
    <row r="152" spans="1:11" x14ac:dyDescent="0.2">
      <c r="A152" s="774"/>
      <c r="B152" s="775"/>
      <c r="C152" s="776" t="s">
        <v>612</v>
      </c>
      <c r="D152" s="777"/>
      <c r="E152" s="777"/>
      <c r="F152" s="774"/>
      <c r="G152" s="778"/>
      <c r="H152" s="779">
        <v>50000</v>
      </c>
      <c r="I152" s="777">
        <v>50000000000</v>
      </c>
      <c r="J152" s="780"/>
      <c r="K152" s="781">
        <v>1</v>
      </c>
    </row>
    <row r="154" spans="1:11" ht="15" x14ac:dyDescent="0.25">
      <c r="A154" s="638"/>
      <c r="B154" s="635"/>
      <c r="C154" s="638"/>
      <c r="D154" s="637"/>
      <c r="E154" s="636"/>
      <c r="F154" s="783" t="s">
        <v>613</v>
      </c>
      <c r="G154" s="784"/>
      <c r="H154" s="784"/>
      <c r="I154" s="785"/>
      <c r="J154" s="782">
        <v>50000000000</v>
      </c>
      <c r="K154" s="642"/>
    </row>
    <row r="155" spans="1:11" ht="15" x14ac:dyDescent="0.25">
      <c r="A155" s="638"/>
      <c r="B155" s="635"/>
      <c r="C155" s="638"/>
      <c r="D155" s="637"/>
      <c r="E155" s="637"/>
      <c r="F155" s="786" t="s">
        <v>614</v>
      </c>
      <c r="G155" s="787"/>
      <c r="H155" s="787"/>
      <c r="I155" s="788"/>
      <c r="J155" s="780">
        <v>10000000000</v>
      </c>
      <c r="K155" s="642"/>
    </row>
    <row r="156" spans="1:11" ht="15" x14ac:dyDescent="0.25">
      <c r="A156" s="638"/>
      <c r="B156" s="635"/>
      <c r="C156" s="638"/>
      <c r="D156" s="637"/>
      <c r="E156" s="637"/>
      <c r="F156" s="786" t="s">
        <v>615</v>
      </c>
      <c r="G156" s="787"/>
      <c r="H156" s="787"/>
      <c r="I156" s="788"/>
      <c r="J156" s="780">
        <v>30000000000</v>
      </c>
      <c r="K156" s="642"/>
    </row>
    <row r="157" spans="1:11" ht="15" x14ac:dyDescent="0.25">
      <c r="A157" s="638"/>
      <c r="B157" s="635"/>
      <c r="C157" s="638"/>
      <c r="D157" s="637"/>
      <c r="E157" s="637"/>
      <c r="F157" s="786" t="s">
        <v>616</v>
      </c>
      <c r="G157" s="787"/>
      <c r="H157" s="787"/>
      <c r="I157" s="788"/>
      <c r="J157" s="780">
        <v>10000000000</v>
      </c>
      <c r="K157" s="642"/>
    </row>
  </sheetData>
  <pageMargins left="0.55118110236220474" right="0.27559055118110237" top="0.35433070866141736" bottom="1" header="0.31496062992125984" footer="0.35433070866141736"/>
  <pageSetup paperSize="9" scale="83" fitToHeight="0" orientation="portrait" r:id="rId1"/>
  <headerFooter scaleWithDoc="0">
    <oddFooter>&amp;LLic. Martín Heisecke Rivarola
           &amp;"Arial,Negrita"Presidente</oddFooter>
  </headerFooter>
  <drawing r:id="rId2"/>
  <legacyDrawing r:id="rId3"/>
  <oleObjects>
    <mc:AlternateContent xmlns:mc="http://schemas.openxmlformats.org/markup-compatibility/2006">
      <mc:Choice Requires="x14">
        <oleObject progId="PBrush" shapeId="70657" r:id="rId4">
          <objectPr defaultSize="0" autoPict="0" r:id="rId5">
            <anchor moveWithCells="1" sizeWithCells="1">
              <from>
                <xdr:col>0</xdr:col>
                <xdr:colOff>38100</xdr:colOff>
                <xdr:row>1</xdr:row>
                <xdr:rowOff>19050</xdr:rowOff>
              </from>
              <to>
                <xdr:col>1</xdr:col>
                <xdr:colOff>1114425</xdr:colOff>
                <xdr:row>9</xdr:row>
                <xdr:rowOff>66675</xdr:rowOff>
              </to>
            </anchor>
          </objectPr>
        </oleObject>
      </mc:Choice>
      <mc:Fallback>
        <oleObject progId="PBrush" shapeId="70657" r:id="rId4"/>
      </mc:Fallback>
    </mc:AlternateContent>
    <mc:AlternateContent xmlns:mc="http://schemas.openxmlformats.org/markup-compatibility/2006">
      <mc:Choice Requires="x14">
        <oleObject progId="Microsoft Word-Dokument" shapeId="70658" r:id="rId6">
          <objectPr defaultSize="0" r:id="rId7">
            <anchor moveWithCells="1" sizeWithCells="1">
              <from>
                <xdr:col>1</xdr:col>
                <xdr:colOff>1552575</xdr:colOff>
                <xdr:row>0</xdr:row>
                <xdr:rowOff>133350</xdr:rowOff>
              </from>
              <to>
                <xdr:col>10</xdr:col>
                <xdr:colOff>447675</xdr:colOff>
                <xdr:row>15</xdr:row>
                <xdr:rowOff>85725</xdr:rowOff>
              </to>
            </anchor>
          </objectPr>
        </oleObject>
      </mc:Choice>
      <mc:Fallback>
        <oleObject progId="Microsoft Word-Dokument" shapeId="706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tabColor rgb="FFFF0000"/>
    <pageSetUpPr fitToPage="1"/>
  </sheetPr>
  <dimension ref="A6:J49"/>
  <sheetViews>
    <sheetView showGridLines="0" topLeftCell="A31" zoomScale="85" zoomScaleNormal="85" workbookViewId="0">
      <selection activeCell="B1" sqref="A1:G47"/>
    </sheetView>
  </sheetViews>
  <sheetFormatPr baseColWidth="10" defaultRowHeight="12.75" customHeight="1" x14ac:dyDescent="0.2"/>
  <cols>
    <col min="1" max="1" width="39.42578125" style="1" customWidth="1"/>
    <col min="2" max="2" width="21.7109375" style="1" customWidth="1"/>
    <col min="3" max="3" width="19.42578125" style="1" bestFit="1" customWidth="1"/>
    <col min="4" max="4" width="1.85546875" style="1" customWidth="1"/>
    <col min="5" max="5" width="45.140625" style="1" customWidth="1"/>
    <col min="6" max="6" width="23" style="1" customWidth="1"/>
    <col min="7" max="7" width="19.42578125" style="1" bestFit="1" customWidth="1"/>
    <col min="8" max="9" width="15.7109375" style="1" bestFit="1" customWidth="1"/>
    <col min="10" max="16384" width="11.42578125" style="1"/>
  </cols>
  <sheetData>
    <row r="6" spans="1:8" ht="14.1" customHeight="1" x14ac:dyDescent="0.2">
      <c r="E6" s="1" t="s">
        <v>237</v>
      </c>
    </row>
    <row r="7" spans="1:8" ht="14.1" customHeight="1" x14ac:dyDescent="0.2"/>
    <row r="8" spans="1:8" ht="26.65" customHeight="1" x14ac:dyDescent="0.25">
      <c r="A8" s="812" t="s">
        <v>708</v>
      </c>
      <c r="B8" s="812"/>
      <c r="C8" s="812"/>
      <c r="D8" s="812"/>
      <c r="E8" s="812"/>
      <c r="F8" s="812"/>
      <c r="G8" s="812"/>
    </row>
    <row r="10" spans="1:8" ht="19.899999999999999" customHeight="1" x14ac:dyDescent="0.25">
      <c r="A10" s="2"/>
      <c r="B10" s="251">
        <v>43921</v>
      </c>
      <c r="C10" s="538">
        <v>43555</v>
      </c>
      <c r="D10" s="559"/>
      <c r="E10" s="560"/>
      <c r="F10" s="548">
        <v>43921</v>
      </c>
      <c r="G10" s="3">
        <v>43555</v>
      </c>
    </row>
    <row r="11" spans="1:8" ht="14.65" customHeight="1" x14ac:dyDescent="0.2">
      <c r="A11" s="4" t="s">
        <v>0</v>
      </c>
      <c r="B11" s="291"/>
      <c r="C11" s="539"/>
      <c r="D11" s="536"/>
      <c r="E11" s="561" t="s">
        <v>1</v>
      </c>
      <c r="F11" s="549"/>
      <c r="G11" s="6"/>
    </row>
    <row r="12" spans="1:8" ht="14.65" customHeight="1" x14ac:dyDescent="0.2">
      <c r="A12" s="7" t="s">
        <v>2</v>
      </c>
      <c r="B12" s="8"/>
      <c r="C12" s="810"/>
      <c r="D12" s="536"/>
      <c r="E12" s="562" t="s">
        <v>3</v>
      </c>
      <c r="F12" s="550"/>
      <c r="G12" s="8"/>
    </row>
    <row r="13" spans="1:8" ht="14.65" customHeight="1" x14ac:dyDescent="0.2">
      <c r="A13" s="9" t="s">
        <v>4</v>
      </c>
      <c r="B13" s="8">
        <v>3274893618</v>
      </c>
      <c r="C13" s="156">
        <v>3781443574</v>
      </c>
      <c r="D13" s="536"/>
      <c r="E13" s="563" t="s">
        <v>5</v>
      </c>
      <c r="F13" s="550">
        <v>5016731078</v>
      </c>
      <c r="G13" s="8">
        <v>10021831848</v>
      </c>
      <c r="H13" s="20"/>
    </row>
    <row r="14" spans="1:8" ht="14.65" customHeight="1" x14ac:dyDescent="0.2">
      <c r="A14" s="9" t="s">
        <v>6</v>
      </c>
      <c r="B14" s="8">
        <v>42768975887</v>
      </c>
      <c r="C14" s="810">
        <v>32649277054</v>
      </c>
      <c r="D14" s="536"/>
      <c r="E14" s="563" t="s">
        <v>7</v>
      </c>
      <c r="F14" s="550">
        <v>315692913</v>
      </c>
      <c r="G14" s="8">
        <v>1195072433</v>
      </c>
    </row>
    <row r="15" spans="1:8" ht="14.65" customHeight="1" x14ac:dyDescent="0.2">
      <c r="A15" s="9" t="s">
        <v>287</v>
      </c>
      <c r="B15" s="8">
        <v>3600000000</v>
      </c>
      <c r="C15" s="810">
        <v>6387590000</v>
      </c>
      <c r="D15" s="536"/>
      <c r="E15" s="563" t="s">
        <v>8</v>
      </c>
      <c r="F15" s="550">
        <v>2562353773</v>
      </c>
      <c r="G15" s="8">
        <v>2100350523</v>
      </c>
    </row>
    <row r="16" spans="1:8" ht="14.65" customHeight="1" x14ac:dyDescent="0.2">
      <c r="A16" s="9" t="s">
        <v>9</v>
      </c>
      <c r="B16" s="20">
        <v>912036266</v>
      </c>
      <c r="C16" s="539">
        <v>3462679423</v>
      </c>
      <c r="D16" s="536"/>
      <c r="E16" s="563" t="s">
        <v>10</v>
      </c>
      <c r="F16" s="551">
        <v>695331053</v>
      </c>
      <c r="G16" s="295">
        <v>654963466</v>
      </c>
    </row>
    <row r="17" spans="1:10" ht="14.65" customHeight="1" x14ac:dyDescent="0.2">
      <c r="A17" s="9" t="s">
        <v>11</v>
      </c>
      <c r="B17" s="292">
        <v>19390763616</v>
      </c>
      <c r="C17" s="539">
        <v>16397666491</v>
      </c>
      <c r="D17" s="536"/>
      <c r="E17" s="563" t="s">
        <v>283</v>
      </c>
      <c r="F17" s="550">
        <v>11030037559</v>
      </c>
      <c r="G17" s="8">
        <v>0</v>
      </c>
    </row>
    <row r="18" spans="1:10" ht="14.65" customHeight="1" x14ac:dyDescent="0.2">
      <c r="A18" s="9" t="s">
        <v>12</v>
      </c>
      <c r="B18" s="292">
        <v>2409994365</v>
      </c>
      <c r="C18" s="539">
        <v>1576556845</v>
      </c>
      <c r="D18" s="536"/>
      <c r="E18" s="563" t="s">
        <v>575</v>
      </c>
      <c r="F18" s="550">
        <v>108897534</v>
      </c>
      <c r="G18" s="8">
        <v>275744633</v>
      </c>
    </row>
    <row r="19" spans="1:10" ht="14.65" customHeight="1" x14ac:dyDescent="0.2">
      <c r="A19" s="9" t="s">
        <v>13</v>
      </c>
      <c r="B19" s="293">
        <v>1991102592</v>
      </c>
      <c r="C19" s="539">
        <v>344692638</v>
      </c>
      <c r="D19" s="536"/>
      <c r="E19" s="563"/>
      <c r="F19" s="552"/>
      <c r="G19" s="8"/>
    </row>
    <row r="20" spans="1:10" ht="14.65" customHeight="1" x14ac:dyDescent="0.2">
      <c r="A20" s="9" t="s">
        <v>646</v>
      </c>
      <c r="B20" s="292">
        <v>162322192</v>
      </c>
      <c r="C20" s="539">
        <v>355823081</v>
      </c>
      <c r="D20" s="536"/>
      <c r="E20" s="564"/>
      <c r="F20" s="550"/>
      <c r="G20" s="8"/>
    </row>
    <row r="21" spans="1:10" ht="14.65" customHeight="1" x14ac:dyDescent="0.2">
      <c r="A21" s="9" t="s">
        <v>284</v>
      </c>
      <c r="B21" s="292">
        <v>122510539</v>
      </c>
      <c r="C21" s="539">
        <v>142087891</v>
      </c>
      <c r="D21" s="536"/>
      <c r="E21" s="563"/>
      <c r="F21" s="550"/>
      <c r="G21" s="8"/>
    </row>
    <row r="22" spans="1:10" ht="14.65" customHeight="1" x14ac:dyDescent="0.2">
      <c r="A22" s="301"/>
      <c r="B22" s="536"/>
      <c r="C22" s="539"/>
      <c r="D22" s="536"/>
      <c r="E22" s="563"/>
      <c r="F22" s="550"/>
      <c r="G22" s="8"/>
    </row>
    <row r="23" spans="1:10" ht="8.25" customHeight="1" x14ac:dyDescent="0.2">
      <c r="A23" s="10"/>
      <c r="B23" s="292"/>
      <c r="C23" s="539"/>
      <c r="D23" s="536"/>
      <c r="E23" s="563"/>
      <c r="F23" s="550"/>
      <c r="G23" s="8"/>
    </row>
    <row r="24" spans="1:10" ht="14.65" customHeight="1" x14ac:dyDescent="0.2">
      <c r="A24" s="11" t="s">
        <v>14</v>
      </c>
      <c r="B24" s="537">
        <v>74632599075</v>
      </c>
      <c r="C24" s="540">
        <v>65097816997</v>
      </c>
      <c r="D24" s="565"/>
      <c r="E24" s="561" t="s">
        <v>15</v>
      </c>
      <c r="F24" s="553">
        <v>19729043910</v>
      </c>
      <c r="G24" s="12">
        <v>14247962903</v>
      </c>
      <c r="I24" s="20"/>
      <c r="J24" s="20"/>
    </row>
    <row r="25" spans="1:10" ht="8.25" customHeight="1" x14ac:dyDescent="0.2">
      <c r="A25" s="9"/>
      <c r="B25" s="292"/>
      <c r="C25" s="539"/>
      <c r="D25" s="536"/>
      <c r="E25" s="566"/>
      <c r="F25" s="554"/>
      <c r="G25" s="14"/>
      <c r="I25" s="20"/>
    </row>
    <row r="26" spans="1:10" ht="14.65" customHeight="1" x14ac:dyDescent="0.2">
      <c r="A26" s="7" t="s">
        <v>16</v>
      </c>
      <c r="B26" s="292"/>
      <c r="C26" s="539"/>
      <c r="D26" s="536"/>
      <c r="E26" s="562" t="s">
        <v>17</v>
      </c>
      <c r="F26" s="555"/>
      <c r="G26" s="15"/>
    </row>
    <row r="27" spans="1:10" ht="14.65" customHeight="1" x14ac:dyDescent="0.2">
      <c r="A27" s="9" t="s">
        <v>288</v>
      </c>
      <c r="B27" s="292">
        <v>38762345453</v>
      </c>
      <c r="C27" s="539">
        <v>37879333925</v>
      </c>
      <c r="D27" s="536"/>
      <c r="E27" s="563" t="s">
        <v>19</v>
      </c>
      <c r="F27" s="46">
        <v>79670023</v>
      </c>
      <c r="G27" s="16">
        <v>310332370</v>
      </c>
    </row>
    <row r="28" spans="1:10" ht="14.65" customHeight="1" x14ac:dyDescent="0.2">
      <c r="A28" s="9" t="s">
        <v>18</v>
      </c>
      <c r="B28" s="292">
        <v>220793697</v>
      </c>
      <c r="C28" s="539">
        <v>1322269172</v>
      </c>
      <c r="D28" s="536"/>
      <c r="E28" s="563"/>
      <c r="F28" s="278"/>
      <c r="G28" s="279"/>
    </row>
    <row r="29" spans="1:10" ht="14.65" customHeight="1" x14ac:dyDescent="0.2">
      <c r="A29" s="9" t="s">
        <v>13</v>
      </c>
      <c r="B29" s="293">
        <v>67063456</v>
      </c>
      <c r="C29" s="539">
        <v>76102994</v>
      </c>
      <c r="D29" s="536"/>
      <c r="E29" s="563"/>
      <c r="F29" s="46"/>
      <c r="G29" s="16"/>
    </row>
    <row r="30" spans="1:10" ht="14.65" customHeight="1" x14ac:dyDescent="0.2">
      <c r="A30" s="9" t="s">
        <v>275</v>
      </c>
      <c r="B30" s="293">
        <v>593178609</v>
      </c>
      <c r="C30" s="539">
        <v>787285624</v>
      </c>
      <c r="D30" s="536"/>
      <c r="E30" s="563"/>
      <c r="F30" s="550"/>
      <c r="G30" s="8"/>
    </row>
    <row r="31" spans="1:10" ht="14.65" customHeight="1" x14ac:dyDescent="0.2">
      <c r="A31" s="301"/>
      <c r="B31" s="536"/>
      <c r="C31" s="301"/>
      <c r="D31" s="536"/>
      <c r="E31" s="563"/>
      <c r="F31" s="550"/>
      <c r="G31" s="8"/>
    </row>
    <row r="32" spans="1:10" ht="14.65" customHeight="1" x14ac:dyDescent="0.2">
      <c r="A32" s="9"/>
      <c r="B32" s="292"/>
      <c r="C32" s="539"/>
      <c r="D32" s="536"/>
      <c r="E32" s="563"/>
      <c r="F32" s="46"/>
      <c r="G32" s="16"/>
    </row>
    <row r="33" spans="1:9" ht="8.25" customHeight="1" x14ac:dyDescent="0.2">
      <c r="A33" s="9"/>
      <c r="B33" s="292"/>
      <c r="C33" s="539"/>
      <c r="D33" s="536"/>
      <c r="E33" s="563"/>
      <c r="F33" s="46"/>
      <c r="G33" s="16"/>
    </row>
    <row r="34" spans="1:9" ht="14.65" customHeight="1" x14ac:dyDescent="0.2">
      <c r="A34" s="11" t="s">
        <v>20</v>
      </c>
      <c r="B34" s="546">
        <v>39643381215</v>
      </c>
      <c r="C34" s="540">
        <v>40064991715</v>
      </c>
      <c r="D34" s="567"/>
      <c r="E34" s="561" t="s">
        <v>21</v>
      </c>
      <c r="F34" s="553">
        <v>79670023</v>
      </c>
      <c r="G34" s="12">
        <v>310332370</v>
      </c>
    </row>
    <row r="35" spans="1:9" ht="8.25" customHeight="1" x14ac:dyDescent="0.2">
      <c r="A35" s="18"/>
      <c r="B35" s="294"/>
      <c r="C35" s="541"/>
      <c r="D35" s="568"/>
      <c r="E35" s="569"/>
      <c r="F35" s="556"/>
      <c r="G35" s="19"/>
    </row>
    <row r="36" spans="1:9" ht="14.65" customHeight="1" x14ac:dyDescent="0.2">
      <c r="A36" s="9"/>
      <c r="B36" s="292"/>
      <c r="C36" s="539"/>
      <c r="D36" s="536"/>
      <c r="E36" s="561" t="s">
        <v>22</v>
      </c>
      <c r="F36" s="553">
        <v>19808713933</v>
      </c>
      <c r="G36" s="12">
        <v>14558295273</v>
      </c>
      <c r="H36" s="20"/>
    </row>
    <row r="37" spans="1:9" ht="6.2" customHeight="1" x14ac:dyDescent="0.2">
      <c r="A37" s="9"/>
      <c r="B37" s="292"/>
      <c r="C37" s="539"/>
      <c r="D37" s="536"/>
      <c r="E37" s="570"/>
      <c r="F37" s="550"/>
      <c r="G37" s="8"/>
    </row>
    <row r="38" spans="1:9" ht="14.65" customHeight="1" x14ac:dyDescent="0.2">
      <c r="A38" s="9"/>
      <c r="B38" s="292"/>
      <c r="C38" s="539"/>
      <c r="D38" s="536"/>
      <c r="E38" s="562" t="s">
        <v>23</v>
      </c>
      <c r="F38" s="550"/>
      <c r="G38" s="8"/>
    </row>
    <row r="39" spans="1:9" ht="14.65" customHeight="1" x14ac:dyDescent="0.2">
      <c r="A39" s="9"/>
      <c r="B39" s="292"/>
      <c r="C39" s="539"/>
      <c r="D39" s="536"/>
      <c r="E39" s="563" t="s">
        <v>474</v>
      </c>
      <c r="F39" s="550">
        <v>50000000000</v>
      </c>
      <c r="G39" s="8">
        <v>50000000000</v>
      </c>
    </row>
    <row r="40" spans="1:9" ht="14.65" customHeight="1" x14ac:dyDescent="0.2">
      <c r="A40" s="9"/>
      <c r="B40" s="292"/>
      <c r="C40" s="539"/>
      <c r="D40" s="536"/>
      <c r="E40" s="563" t="s">
        <v>475</v>
      </c>
      <c r="F40" s="550">
        <v>15550399822</v>
      </c>
      <c r="G40" s="8">
        <v>7762366002</v>
      </c>
      <c r="H40" s="20"/>
    </row>
    <row r="41" spans="1:9" ht="14.65" customHeight="1" x14ac:dyDescent="0.2">
      <c r="A41" s="9"/>
      <c r="B41" s="292"/>
      <c r="C41" s="539"/>
      <c r="D41" s="536"/>
      <c r="E41" s="563" t="s">
        <v>476</v>
      </c>
      <c r="F41" s="550">
        <v>3072306364</v>
      </c>
      <c r="G41" s="8">
        <v>3162088424</v>
      </c>
      <c r="I41" s="20"/>
    </row>
    <row r="42" spans="1:9" ht="14.65" customHeight="1" x14ac:dyDescent="0.2">
      <c r="A42" s="21"/>
      <c r="B42" s="292"/>
      <c r="C42" s="539"/>
      <c r="D42" s="536"/>
      <c r="E42" s="563" t="s">
        <v>477</v>
      </c>
      <c r="F42" s="550">
        <v>4704453932</v>
      </c>
      <c r="G42" s="8">
        <v>3863135918</v>
      </c>
      <c r="I42" s="20"/>
    </row>
    <row r="43" spans="1:9" ht="14.65" customHeight="1" x14ac:dyDescent="0.2">
      <c r="A43" s="21"/>
      <c r="B43" s="292"/>
      <c r="C43" s="539"/>
      <c r="D43" s="536"/>
      <c r="E43" s="563" t="s">
        <v>666</v>
      </c>
      <c r="F43" s="550">
        <v>19858887675</v>
      </c>
      <c r="G43" s="550">
        <v>16826360289</v>
      </c>
      <c r="I43" s="20"/>
    </row>
    <row r="44" spans="1:9" ht="14.65" customHeight="1" x14ac:dyDescent="0.2">
      <c r="A44" s="21"/>
      <c r="B44" s="292"/>
      <c r="C44" s="539"/>
      <c r="D44" s="568"/>
      <c r="E44" s="563" t="s">
        <v>670</v>
      </c>
      <c r="F44" s="550">
        <v>1281218564</v>
      </c>
      <c r="G44" s="8">
        <v>8990562806</v>
      </c>
      <c r="H44" s="20"/>
      <c r="I44" s="20"/>
    </row>
    <row r="45" spans="1:9" ht="14.65" customHeight="1" x14ac:dyDescent="0.2">
      <c r="A45" s="10"/>
      <c r="B45" s="292"/>
      <c r="C45" s="539"/>
      <c r="D45" s="536"/>
      <c r="E45" s="562" t="s">
        <v>24</v>
      </c>
      <c r="F45" s="555">
        <v>94467266357</v>
      </c>
      <c r="G45" s="15">
        <v>90604513439</v>
      </c>
      <c r="I45" s="20"/>
    </row>
    <row r="46" spans="1:9" ht="8.25" customHeight="1" x14ac:dyDescent="0.2">
      <c r="A46" s="22"/>
      <c r="B46" s="292"/>
      <c r="C46" s="542"/>
      <c r="D46" s="568"/>
      <c r="E46" s="563"/>
      <c r="F46" s="557"/>
      <c r="G46" s="23"/>
    </row>
    <row r="47" spans="1:9" ht="27.95" customHeight="1" x14ac:dyDescent="0.25">
      <c r="A47" s="249" t="s">
        <v>25</v>
      </c>
      <c r="B47" s="547">
        <v>114275980290</v>
      </c>
      <c r="C47" s="543">
        <v>105162808712</v>
      </c>
      <c r="D47" s="798" t="s">
        <v>26</v>
      </c>
      <c r="E47" s="799"/>
      <c r="F47" s="558">
        <v>114275980290</v>
      </c>
      <c r="G47" s="250">
        <v>105162808712</v>
      </c>
      <c r="H47" s="612"/>
    </row>
    <row r="49" spans="2:9" ht="12.75" customHeight="1" x14ac:dyDescent="0.2">
      <c r="B49" s="20"/>
      <c r="D49" s="24"/>
      <c r="G49" s="467"/>
      <c r="I49" s="612"/>
    </row>
  </sheetData>
  <sheetProtection selectLockedCells="1" selectUnlockedCells="1"/>
  <mergeCells count="1">
    <mergeCell ref="A8:G8"/>
  </mergeCells>
  <pageMargins left="0.70866141732283472" right="0.70866141732283472" top="0.48" bottom="0.74803149606299213" header="0.31496062992125984" footer="4.45"/>
  <pageSetup paperSize="9" scale="52" firstPageNumber="0" fitToHeight="0" orientation="portrait" r:id="rId1"/>
  <headerFooter>
    <oddFooter xml:space="preserve">&amp;L   C.P. Juan Achucarro
     Contador General&amp;CLic. Victor Persano
Sindico&amp;RLic. Marín Heisecke Rivarola
Representante Legal&amp;K00+000___&amp;K000000      </oddFooter>
  </headerFooter>
  <drawing r:id="rId2"/>
  <legacyDrawing r:id="rId3"/>
  <oleObjects>
    <mc:AlternateContent xmlns:mc="http://schemas.openxmlformats.org/markup-compatibility/2006">
      <mc:Choice Requires="x14">
        <oleObject progId="PBrush" shapeId="46081" r:id="rId4">
          <objectPr defaultSize="0" autoPict="0" r:id="rId5">
            <anchor moveWithCells="1" sizeWithCells="1">
              <from>
                <xdr:col>0</xdr:col>
                <xdr:colOff>57150</xdr:colOff>
                <xdr:row>0</xdr:row>
                <xdr:rowOff>38100</xdr:rowOff>
              </from>
              <to>
                <xdr:col>0</xdr:col>
                <xdr:colOff>1371600</xdr:colOff>
                <xdr:row>6</xdr:row>
                <xdr:rowOff>114300</xdr:rowOff>
              </to>
            </anchor>
          </objectPr>
        </oleObject>
      </mc:Choice>
      <mc:Fallback>
        <oleObject progId="PBrush" shapeId="46081" r:id="rId4"/>
      </mc:Fallback>
    </mc:AlternateContent>
    <mc:AlternateContent xmlns:mc="http://schemas.openxmlformats.org/markup-compatibility/2006">
      <mc:Choice Requires="x14">
        <oleObject progId="PBrush" shapeId="46083" r:id="rId6">
          <objectPr defaultSize="0" autoPict="0" r:id="rId5">
            <anchor moveWithCells="1" sizeWithCells="1">
              <from>
                <xdr:col>0</xdr:col>
                <xdr:colOff>57150</xdr:colOff>
                <xdr:row>0</xdr:row>
                <xdr:rowOff>38100</xdr:rowOff>
              </from>
              <to>
                <xdr:col>0</xdr:col>
                <xdr:colOff>1371600</xdr:colOff>
                <xdr:row>6</xdr:row>
                <xdr:rowOff>114300</xdr:rowOff>
              </to>
            </anchor>
          </objectPr>
        </oleObject>
      </mc:Choice>
      <mc:Fallback>
        <oleObject progId="PBrush" shapeId="46083"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rgb="FFFF0000"/>
    <pageSetUpPr fitToPage="1"/>
  </sheetPr>
  <dimension ref="B6:F38"/>
  <sheetViews>
    <sheetView showGridLines="0" topLeftCell="A19" workbookViewId="0">
      <selection activeCell="B1" sqref="A1:G47"/>
    </sheetView>
  </sheetViews>
  <sheetFormatPr baseColWidth="10" defaultRowHeight="12.75" x14ac:dyDescent="0.2"/>
  <cols>
    <col min="1" max="1" width="8.5703125" customWidth="1"/>
    <col min="2" max="2" width="54" customWidth="1"/>
    <col min="3" max="4" width="20.140625" customWidth="1"/>
    <col min="5" max="5" width="13.85546875" bestFit="1" customWidth="1"/>
    <col min="6" max="6" width="12.28515625" bestFit="1" customWidth="1"/>
  </cols>
  <sheetData>
    <row r="6" spans="2:6" ht="18" x14ac:dyDescent="0.25">
      <c r="B6" s="813" t="s">
        <v>62</v>
      </c>
      <c r="C6" s="813"/>
      <c r="D6" s="813"/>
    </row>
    <row r="7" spans="2:6" x14ac:dyDescent="0.2">
      <c r="B7" s="1"/>
      <c r="C7" s="1"/>
      <c r="D7" s="1"/>
    </row>
    <row r="8" spans="2:6" ht="15.75" x14ac:dyDescent="0.25">
      <c r="B8" s="814" t="s">
        <v>703</v>
      </c>
      <c r="C8" s="814"/>
      <c r="D8" s="814"/>
      <c r="E8" s="360"/>
    </row>
    <row r="9" spans="2:6" x14ac:dyDescent="0.2">
      <c r="B9" s="1"/>
      <c r="C9" s="1"/>
      <c r="D9" s="1"/>
    </row>
    <row r="10" spans="2:6" x14ac:dyDescent="0.2">
      <c r="B10" s="1"/>
      <c r="C10" s="1"/>
      <c r="D10" s="1"/>
    </row>
    <row r="11" spans="2:6" x14ac:dyDescent="0.2">
      <c r="B11" s="677"/>
      <c r="C11" s="678"/>
      <c r="D11" s="679"/>
    </row>
    <row r="12" spans="2:6" x14ac:dyDescent="0.2">
      <c r="B12" s="680"/>
      <c r="C12" s="497">
        <v>43921</v>
      </c>
      <c r="D12" s="681">
        <v>43555</v>
      </c>
    </row>
    <row r="13" spans="2:6" x14ac:dyDescent="0.2">
      <c r="B13" s="680"/>
      <c r="C13" s="62"/>
      <c r="D13" s="682"/>
    </row>
    <row r="14" spans="2:6" x14ac:dyDescent="0.2">
      <c r="B14" s="680" t="s">
        <v>63</v>
      </c>
      <c r="C14" s="306">
        <v>10912511301</v>
      </c>
      <c r="D14" s="683">
        <v>21053635282</v>
      </c>
      <c r="E14" s="571"/>
      <c r="F14" s="572"/>
    </row>
    <row r="15" spans="2:6" x14ac:dyDescent="0.2">
      <c r="B15" s="680"/>
      <c r="C15" s="306"/>
      <c r="D15" s="684"/>
    </row>
    <row r="16" spans="2:6" x14ac:dyDescent="0.2">
      <c r="B16" s="680" t="s">
        <v>64</v>
      </c>
      <c r="C16" s="306">
        <v>-3995667161</v>
      </c>
      <c r="D16" s="683">
        <v>-5826045348</v>
      </c>
    </row>
    <row r="17" spans="2:5" x14ac:dyDescent="0.2">
      <c r="B17" s="680"/>
      <c r="C17" s="63"/>
      <c r="D17" s="685"/>
    </row>
    <row r="18" spans="2:5" x14ac:dyDescent="0.2">
      <c r="B18" s="680" t="s">
        <v>65</v>
      </c>
      <c r="C18" s="306">
        <v>-1804731328</v>
      </c>
      <c r="D18" s="684">
        <v>-2209232340</v>
      </c>
    </row>
    <row r="19" spans="2:5" x14ac:dyDescent="0.2">
      <c r="B19" s="680"/>
      <c r="C19" s="63"/>
      <c r="D19" s="685"/>
    </row>
    <row r="20" spans="2:5" x14ac:dyDescent="0.2">
      <c r="B20" s="680" t="s">
        <v>66</v>
      </c>
      <c r="C20" s="306">
        <v>-3621531196</v>
      </c>
      <c r="D20" s="684">
        <v>-2905069813</v>
      </c>
      <c r="E20" s="572"/>
    </row>
    <row r="21" spans="2:5" x14ac:dyDescent="0.2">
      <c r="B21" s="680" t="s">
        <v>272</v>
      </c>
      <c r="C21" s="306"/>
      <c r="D21" s="684"/>
    </row>
    <row r="22" spans="2:5" x14ac:dyDescent="0.2">
      <c r="B22" s="680"/>
      <c r="C22" s="306"/>
      <c r="D22" s="684"/>
    </row>
    <row r="23" spans="2:5" x14ac:dyDescent="0.2">
      <c r="B23" s="686" t="s">
        <v>67</v>
      </c>
      <c r="C23" s="498">
        <v>1490581616</v>
      </c>
      <c r="D23" s="687">
        <v>10113287781</v>
      </c>
    </row>
    <row r="24" spans="2:5" x14ac:dyDescent="0.2">
      <c r="B24" s="680"/>
      <c r="C24" s="62"/>
      <c r="D24" s="682"/>
    </row>
    <row r="25" spans="2:5" x14ac:dyDescent="0.2">
      <c r="B25" s="680" t="s">
        <v>68</v>
      </c>
      <c r="C25" s="306">
        <v>6353995</v>
      </c>
      <c r="D25" s="684">
        <v>-112101754</v>
      </c>
    </row>
    <row r="26" spans="2:5" x14ac:dyDescent="0.2">
      <c r="B26" s="680"/>
      <c r="C26" s="306"/>
      <c r="D26" s="684"/>
    </row>
    <row r="27" spans="2:5" x14ac:dyDescent="0.2">
      <c r="B27" s="680" t="s">
        <v>69</v>
      </c>
      <c r="C27" s="699">
        <v>-215717047</v>
      </c>
      <c r="D27" s="688">
        <v>-1010623221</v>
      </c>
    </row>
    <row r="28" spans="2:5" x14ac:dyDescent="0.2">
      <c r="B28" s="689"/>
      <c r="C28" s="306"/>
      <c r="D28" s="684"/>
    </row>
    <row r="29" spans="2:5" ht="13.5" thickBot="1" x14ac:dyDescent="0.25">
      <c r="B29" s="686" t="s">
        <v>70</v>
      </c>
      <c r="C29" s="499">
        <v>1281218564</v>
      </c>
      <c r="D29" s="690">
        <v>8990562806</v>
      </c>
    </row>
    <row r="30" spans="2:5" ht="13.5" thickTop="1" x14ac:dyDescent="0.2">
      <c r="B30" s="691"/>
      <c r="C30" s="692"/>
      <c r="D30" s="693"/>
    </row>
    <row r="31" spans="2:5" x14ac:dyDescent="0.2">
      <c r="B31" s="1"/>
      <c r="C31" s="65"/>
      <c r="D31" s="65"/>
    </row>
    <row r="32" spans="2:5" x14ac:dyDescent="0.2">
      <c r="B32" s="1" t="s">
        <v>71</v>
      </c>
      <c r="C32" s="1"/>
      <c r="D32" s="1"/>
    </row>
    <row r="33" spans="2:4" x14ac:dyDescent="0.2">
      <c r="B33" s="1"/>
      <c r="C33" s="1"/>
      <c r="D33" s="1"/>
    </row>
    <row r="34" spans="2:4" x14ac:dyDescent="0.2">
      <c r="B34" s="1"/>
      <c r="C34" s="1"/>
      <c r="D34" s="1"/>
    </row>
    <row r="35" spans="2:4" x14ac:dyDescent="0.2">
      <c r="B35" s="1"/>
      <c r="C35" s="1"/>
      <c r="D35" s="1"/>
    </row>
    <row r="36" spans="2:4" x14ac:dyDescent="0.2">
      <c r="B36" s="1"/>
      <c r="C36" s="1"/>
      <c r="D36" s="1"/>
    </row>
    <row r="37" spans="2:4" x14ac:dyDescent="0.2">
      <c r="B37" s="1"/>
      <c r="C37" s="1"/>
      <c r="D37" s="1"/>
    </row>
    <row r="38" spans="2:4" x14ac:dyDescent="0.2">
      <c r="B38" s="1"/>
      <c r="C38" s="1"/>
      <c r="D38" s="1"/>
    </row>
  </sheetData>
  <mergeCells count="2">
    <mergeCell ref="B6:D6"/>
    <mergeCell ref="B8:D8"/>
  </mergeCells>
  <pageMargins left="0.70866141732283472" right="0.70866141732283472" top="0.74803149606299213" bottom="0.74803149606299213" header="0.31496062992125984" footer="4.04"/>
  <pageSetup paperSize="9" scale="94" fitToHeight="0" orientation="portrait" r:id="rId1"/>
  <headerFooter>
    <oddFooter xml:space="preserve">&amp;L   C.P. Juan Achucarro
     Contador General&amp;CLic. Victor Persano
Sindico&amp;RLic. Marín Heisecke Rivarola
Representante Legal&amp;K00+000___&amp;K000000      </oddFooter>
  </headerFooter>
  <drawing r:id="rId2"/>
  <legacyDrawing r:id="rId3"/>
  <oleObjects>
    <mc:AlternateContent xmlns:mc="http://schemas.openxmlformats.org/markup-compatibility/2006">
      <mc:Choice Requires="x14">
        <oleObject progId="PBrush" shapeId="34817" r:id="rId4">
          <objectPr defaultSize="0" autoPict="0" r:id="rId5">
            <anchor moveWithCells="1" sizeWithCells="1">
              <from>
                <xdr:col>1</xdr:col>
                <xdr:colOff>400050</xdr:colOff>
                <xdr:row>1</xdr:row>
                <xdr:rowOff>38100</xdr:rowOff>
              </from>
              <to>
                <xdr:col>1</xdr:col>
                <xdr:colOff>1409700</xdr:colOff>
                <xdr:row>6</xdr:row>
                <xdr:rowOff>47625</xdr:rowOff>
              </to>
            </anchor>
          </objectPr>
        </oleObject>
      </mc:Choice>
      <mc:Fallback>
        <oleObject progId="PBrush" shapeId="3481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rgb="FFFF0000"/>
    <pageSetUpPr fitToPage="1"/>
  </sheetPr>
  <dimension ref="A2:K44"/>
  <sheetViews>
    <sheetView showGridLines="0" zoomScale="95" zoomScaleNormal="95" workbookViewId="0">
      <selection activeCell="B1" sqref="A1:G47"/>
    </sheetView>
  </sheetViews>
  <sheetFormatPr baseColWidth="10" defaultRowHeight="12.75" customHeight="1" x14ac:dyDescent="0.2"/>
  <cols>
    <col min="1" max="1" width="36.7109375" style="26" customWidth="1"/>
    <col min="2" max="2" width="14.5703125" style="26" customWidth="1"/>
    <col min="3" max="3" width="13" style="26" customWidth="1"/>
    <col min="4" max="4" width="12.85546875" style="26" customWidth="1"/>
    <col min="5" max="5" width="14.28515625" style="26" customWidth="1"/>
    <col min="6" max="6" width="13.85546875" style="26" customWidth="1"/>
    <col min="7" max="7" width="12.85546875" style="26" customWidth="1"/>
    <col min="8" max="8" width="15.42578125" style="26" customWidth="1"/>
    <col min="9" max="9" width="15" style="26" bestFit="1" customWidth="1"/>
    <col min="10" max="10" width="14" style="20" customWidth="1"/>
    <col min="11" max="16384" width="11.42578125" style="26"/>
  </cols>
  <sheetData>
    <row r="2" spans="1:10" ht="12.75" customHeight="1" x14ac:dyDescent="0.2">
      <c r="H2" s="24"/>
    </row>
    <row r="8" spans="1:10" ht="15.75" customHeight="1" x14ac:dyDescent="0.25">
      <c r="A8" s="815" t="s">
        <v>27</v>
      </c>
      <c r="B8" s="815"/>
      <c r="C8" s="815"/>
      <c r="D8" s="815"/>
      <c r="E8" s="815"/>
      <c r="F8" s="815"/>
      <c r="G8" s="815"/>
      <c r="H8" s="815"/>
      <c r="I8" s="815"/>
      <c r="J8" s="815"/>
    </row>
    <row r="10" spans="1:10" ht="15" customHeight="1" x14ac:dyDescent="0.2">
      <c r="A10" s="24"/>
      <c r="B10" s="24" t="s">
        <v>667</v>
      </c>
      <c r="I10" s="27"/>
      <c r="J10" s="156"/>
    </row>
    <row r="11" spans="1:10" ht="12.75" customHeight="1" x14ac:dyDescent="0.2">
      <c r="D11" s="24" t="s">
        <v>29</v>
      </c>
      <c r="I11" s="816" t="s">
        <v>28</v>
      </c>
      <c r="J11" s="817"/>
    </row>
    <row r="12" spans="1:10" ht="16.149999999999999" customHeight="1" x14ac:dyDescent="0.2">
      <c r="I12" s="209">
        <v>43921</v>
      </c>
      <c r="J12" s="209">
        <v>43555</v>
      </c>
    </row>
    <row r="13" spans="1:10" ht="12.75" customHeight="1" x14ac:dyDescent="0.2">
      <c r="A13" s="28"/>
      <c r="B13" s="816" t="s">
        <v>30</v>
      </c>
      <c r="C13" s="818"/>
      <c r="D13" s="817"/>
      <c r="E13" s="816" t="s">
        <v>31</v>
      </c>
      <c r="F13" s="817"/>
      <c r="G13" s="819" t="s">
        <v>33</v>
      </c>
      <c r="H13" s="210" t="s">
        <v>32</v>
      </c>
      <c r="I13" s="32" t="s">
        <v>33</v>
      </c>
      <c r="J13" s="451" t="s">
        <v>33</v>
      </c>
    </row>
    <row r="14" spans="1:10" ht="15.75" customHeight="1" x14ac:dyDescent="0.25">
      <c r="A14" s="33" t="s">
        <v>34</v>
      </c>
      <c r="B14" s="35" t="s">
        <v>35</v>
      </c>
      <c r="C14" s="34" t="s">
        <v>36</v>
      </c>
      <c r="D14" s="210" t="s">
        <v>33</v>
      </c>
      <c r="E14" s="34" t="s">
        <v>37</v>
      </c>
      <c r="F14" s="102" t="s">
        <v>38</v>
      </c>
      <c r="G14" s="820"/>
      <c r="H14" s="599" t="s">
        <v>39</v>
      </c>
      <c r="I14" s="103" t="s">
        <v>40</v>
      </c>
      <c r="J14" s="452" t="s">
        <v>40</v>
      </c>
    </row>
    <row r="15" spans="1:10" ht="12.75" customHeight="1" x14ac:dyDescent="0.2">
      <c r="A15" s="37"/>
      <c r="B15" s="36" t="s">
        <v>41</v>
      </c>
      <c r="C15" s="38"/>
      <c r="D15" s="211"/>
      <c r="E15" s="38" t="s">
        <v>42</v>
      </c>
      <c r="F15" s="39" t="s">
        <v>43</v>
      </c>
      <c r="G15" s="821"/>
      <c r="H15" s="211" t="s">
        <v>44</v>
      </c>
      <c r="I15" s="40" t="s">
        <v>45</v>
      </c>
      <c r="J15" s="453" t="s">
        <v>45</v>
      </c>
    </row>
    <row r="16" spans="1:10" ht="12.75" customHeight="1" x14ac:dyDescent="0.2">
      <c r="A16" s="41"/>
      <c r="B16" s="42"/>
      <c r="C16" s="43"/>
      <c r="D16" s="42"/>
      <c r="E16" s="43"/>
      <c r="F16" s="41"/>
      <c r="G16" s="42"/>
      <c r="H16" s="43"/>
      <c r="I16" s="42"/>
      <c r="J16" s="44"/>
    </row>
    <row r="17" spans="1:11" ht="12.75" customHeight="1" x14ac:dyDescent="0.2">
      <c r="A17" s="9" t="s">
        <v>236</v>
      </c>
      <c r="B17" s="16">
        <v>65550400</v>
      </c>
      <c r="C17" s="45">
        <v>3072306</v>
      </c>
      <c r="D17" s="16">
        <v>68622706</v>
      </c>
      <c r="E17" s="46">
        <v>4704454</v>
      </c>
      <c r="F17" s="597">
        <v>0</v>
      </c>
      <c r="G17" s="16">
        <v>4704454</v>
      </c>
      <c r="H17" s="16">
        <v>19858887.675000001</v>
      </c>
      <c r="I17" s="16">
        <v>93186047.674999997</v>
      </c>
      <c r="J17" s="47">
        <v>81339519</v>
      </c>
    </row>
    <row r="18" spans="1:11" ht="12.75" customHeight="1" x14ac:dyDescent="0.2">
      <c r="A18" s="48"/>
      <c r="B18" s="49"/>
      <c r="C18" s="27"/>
      <c r="D18" s="49"/>
      <c r="E18" s="27"/>
      <c r="F18" s="48"/>
      <c r="G18" s="49"/>
      <c r="H18" s="27"/>
      <c r="I18" s="49"/>
      <c r="J18" s="50"/>
    </row>
    <row r="19" spans="1:11" ht="12.75" customHeight="1" x14ac:dyDescent="0.2">
      <c r="A19" s="48" t="s">
        <v>46</v>
      </c>
      <c r="B19" s="51">
        <v>65550400</v>
      </c>
      <c r="C19" s="51">
        <v>3072306</v>
      </c>
      <c r="D19" s="51">
        <v>68622706</v>
      </c>
      <c r="E19" s="51">
        <v>4704454</v>
      </c>
      <c r="F19" s="598">
        <v>0</v>
      </c>
      <c r="G19" s="51">
        <v>4704454</v>
      </c>
      <c r="H19" s="51">
        <v>19858887.675000001</v>
      </c>
      <c r="I19" s="51">
        <v>93186047.674999997</v>
      </c>
      <c r="J19" s="454">
        <v>81339519</v>
      </c>
    </row>
    <row r="20" spans="1:11" ht="12.75" customHeight="1" x14ac:dyDescent="0.2">
      <c r="A20" s="52" t="s">
        <v>47</v>
      </c>
      <c r="B20" s="83">
        <v>0</v>
      </c>
      <c r="C20" s="93">
        <v>0</v>
      </c>
      <c r="D20" s="83">
        <v>0</v>
      </c>
      <c r="E20" s="93">
        <v>0</v>
      </c>
      <c r="F20" s="84">
        <v>0</v>
      </c>
      <c r="G20" s="578">
        <v>0</v>
      </c>
      <c r="H20" s="93">
        <v>0</v>
      </c>
      <c r="I20" s="303">
        <v>0</v>
      </c>
      <c r="J20" s="50">
        <v>0</v>
      </c>
    </row>
    <row r="21" spans="1:11" ht="14.1" customHeight="1" x14ac:dyDescent="0.2">
      <c r="A21" s="48" t="s">
        <v>48</v>
      </c>
      <c r="B21" s="84">
        <v>0</v>
      </c>
      <c r="C21" s="579">
        <v>0</v>
      </c>
      <c r="D21" s="83">
        <v>0</v>
      </c>
      <c r="E21" s="93">
        <v>0</v>
      </c>
      <c r="F21" s="84">
        <v>0</v>
      </c>
      <c r="G21" s="578">
        <v>0</v>
      </c>
      <c r="H21" s="93">
        <v>0</v>
      </c>
      <c r="I21" s="580">
        <v>0</v>
      </c>
      <c r="J21" s="581">
        <v>0</v>
      </c>
    </row>
    <row r="22" spans="1:11" ht="14.1" customHeight="1" x14ac:dyDescent="0.2">
      <c r="A22" s="48" t="s">
        <v>564</v>
      </c>
      <c r="B22" s="582">
        <v>0</v>
      </c>
      <c r="C22" s="579">
        <v>0</v>
      </c>
      <c r="D22" s="83">
        <v>0</v>
      </c>
      <c r="E22" s="93">
        <v>0</v>
      </c>
      <c r="F22" s="84">
        <v>0</v>
      </c>
      <c r="G22" s="578">
        <v>0</v>
      </c>
      <c r="H22" s="93">
        <v>0</v>
      </c>
      <c r="I22" s="580">
        <v>0</v>
      </c>
      <c r="J22" s="583">
        <v>0</v>
      </c>
    </row>
    <row r="23" spans="1:11" ht="14.1" customHeight="1" x14ac:dyDescent="0.2">
      <c r="A23" s="48" t="s">
        <v>49</v>
      </c>
      <c r="B23" s="584">
        <v>0</v>
      </c>
      <c r="C23" s="585">
        <v>0</v>
      </c>
      <c r="D23" s="83">
        <v>0</v>
      </c>
      <c r="E23" s="586">
        <v>0</v>
      </c>
      <c r="F23" s="587">
        <v>0</v>
      </c>
      <c r="G23" s="578">
        <v>0</v>
      </c>
      <c r="H23" s="586">
        <v>0</v>
      </c>
      <c r="I23" s="588">
        <v>0</v>
      </c>
      <c r="J23" s="589">
        <v>0</v>
      </c>
    </row>
    <row r="24" spans="1:11" ht="14.1" customHeight="1" x14ac:dyDescent="0.2">
      <c r="A24" s="48" t="s">
        <v>50</v>
      </c>
      <c r="B24" s="300">
        <v>0</v>
      </c>
      <c r="C24" s="585">
        <v>0</v>
      </c>
      <c r="D24" s="83">
        <v>0</v>
      </c>
      <c r="E24" s="586">
        <v>0</v>
      </c>
      <c r="F24" s="587">
        <v>0</v>
      </c>
      <c r="G24" s="578">
        <v>0</v>
      </c>
      <c r="H24" s="586">
        <v>0</v>
      </c>
      <c r="I24" s="588">
        <v>0</v>
      </c>
      <c r="J24" s="589">
        <v>0</v>
      </c>
    </row>
    <row r="25" spans="1:11" ht="14.25" customHeight="1" x14ac:dyDescent="0.2">
      <c r="A25" s="48" t="s">
        <v>51</v>
      </c>
      <c r="B25" s="578">
        <v>0</v>
      </c>
      <c r="C25" s="578">
        <v>0</v>
      </c>
      <c r="D25" s="83">
        <v>0</v>
      </c>
      <c r="E25" s="578">
        <v>0</v>
      </c>
      <c r="F25" s="578">
        <v>0</v>
      </c>
      <c r="G25" s="578">
        <v>0</v>
      </c>
      <c r="H25" s="586">
        <v>0</v>
      </c>
      <c r="I25" s="588">
        <v>0</v>
      </c>
      <c r="J25" s="589">
        <v>0</v>
      </c>
    </row>
    <row r="26" spans="1:11" ht="14.1" customHeight="1" x14ac:dyDescent="0.2">
      <c r="A26" s="48" t="s">
        <v>52</v>
      </c>
      <c r="B26" s="578">
        <v>0</v>
      </c>
      <c r="C26" s="578">
        <v>0</v>
      </c>
      <c r="D26" s="83">
        <v>0</v>
      </c>
      <c r="E26" s="578">
        <v>0</v>
      </c>
      <c r="F26" s="578">
        <v>0</v>
      </c>
      <c r="G26" s="578">
        <v>0</v>
      </c>
      <c r="H26" s="586">
        <v>0</v>
      </c>
      <c r="I26" s="588">
        <v>0</v>
      </c>
      <c r="J26" s="589">
        <v>0</v>
      </c>
      <c r="K26" s="297"/>
    </row>
    <row r="27" spans="1:11" ht="14.85" customHeight="1" x14ac:dyDescent="0.2">
      <c r="A27" s="48" t="s">
        <v>53</v>
      </c>
      <c r="B27" s="578">
        <v>0</v>
      </c>
      <c r="C27" s="578">
        <v>0</v>
      </c>
      <c r="D27" s="83">
        <v>0</v>
      </c>
      <c r="E27" s="578">
        <v>0</v>
      </c>
      <c r="F27" s="578">
        <v>0</v>
      </c>
      <c r="G27" s="578">
        <v>0</v>
      </c>
      <c r="H27" s="586">
        <v>0</v>
      </c>
      <c r="I27" s="588">
        <v>0</v>
      </c>
      <c r="J27" s="589">
        <v>0</v>
      </c>
    </row>
    <row r="28" spans="1:11" ht="14.85" customHeight="1" x14ac:dyDescent="0.2">
      <c r="A28" s="54" t="s">
        <v>54</v>
      </c>
      <c r="B28" s="300">
        <v>0</v>
      </c>
      <c r="C28" s="585">
        <v>0</v>
      </c>
      <c r="D28" s="83">
        <v>0</v>
      </c>
      <c r="E28" s="586">
        <v>0</v>
      </c>
      <c r="F28" s="587">
        <v>0</v>
      </c>
      <c r="G28" s="578">
        <v>0</v>
      </c>
      <c r="H28" s="588">
        <v>0</v>
      </c>
      <c r="I28" s="588">
        <v>0</v>
      </c>
      <c r="J28" s="589">
        <v>0</v>
      </c>
    </row>
    <row r="29" spans="1:11" ht="14.1" customHeight="1" x14ac:dyDescent="0.2">
      <c r="A29" s="48" t="s">
        <v>55</v>
      </c>
      <c r="B29" s="300">
        <v>0</v>
      </c>
      <c r="C29" s="585">
        <v>0</v>
      </c>
      <c r="D29" s="83">
        <v>0</v>
      </c>
      <c r="E29" s="590">
        <v>0</v>
      </c>
      <c r="F29" s="590">
        <v>0</v>
      </c>
      <c r="G29" s="578">
        <v>0</v>
      </c>
      <c r="H29" s="586">
        <v>0</v>
      </c>
      <c r="I29" s="588">
        <v>0</v>
      </c>
      <c r="J29" s="589">
        <v>0</v>
      </c>
    </row>
    <row r="30" spans="1:11" ht="14.1" customHeight="1" x14ac:dyDescent="0.2">
      <c r="A30" s="48" t="s">
        <v>56</v>
      </c>
      <c r="B30" s="300">
        <v>0</v>
      </c>
      <c r="C30" s="585">
        <v>0</v>
      </c>
      <c r="D30" s="83">
        <v>0</v>
      </c>
      <c r="E30" s="586">
        <v>0</v>
      </c>
      <c r="F30" s="587">
        <v>0</v>
      </c>
      <c r="G30" s="578">
        <v>0</v>
      </c>
      <c r="H30" s="586">
        <v>0</v>
      </c>
      <c r="I30" s="588">
        <v>0</v>
      </c>
      <c r="J30" s="589">
        <v>0</v>
      </c>
    </row>
    <row r="31" spans="1:11" ht="14.1" customHeight="1" x14ac:dyDescent="0.2">
      <c r="A31" s="48" t="s">
        <v>57</v>
      </c>
      <c r="B31" s="300">
        <v>0</v>
      </c>
      <c r="C31" s="591">
        <v>0</v>
      </c>
      <c r="D31" s="83">
        <v>0</v>
      </c>
      <c r="E31" s="586">
        <v>0</v>
      </c>
      <c r="F31" s="587">
        <v>0</v>
      </c>
      <c r="G31" s="578">
        <v>0</v>
      </c>
      <c r="H31" s="586">
        <v>0</v>
      </c>
      <c r="I31" s="592">
        <v>0</v>
      </c>
      <c r="J31" s="593">
        <v>274430</v>
      </c>
      <c r="K31" s="296"/>
    </row>
    <row r="32" spans="1:11" ht="12.75" customHeight="1" x14ac:dyDescent="0.2">
      <c r="A32" s="48" t="s">
        <v>563</v>
      </c>
      <c r="B32" s="300">
        <v>0</v>
      </c>
      <c r="C32" s="591">
        <v>0</v>
      </c>
      <c r="D32" s="83">
        <v>0</v>
      </c>
      <c r="E32" s="590">
        <v>0</v>
      </c>
      <c r="F32" s="587">
        <v>0</v>
      </c>
      <c r="G32" s="578">
        <v>0</v>
      </c>
      <c r="H32" s="586">
        <v>0</v>
      </c>
      <c r="I32" s="588">
        <v>0</v>
      </c>
      <c r="J32" s="589">
        <v>0</v>
      </c>
    </row>
    <row r="33" spans="1:10" ht="12.75" customHeight="1" x14ac:dyDescent="0.2">
      <c r="A33" s="111" t="s">
        <v>58</v>
      </c>
      <c r="B33" s="300">
        <v>0</v>
      </c>
      <c r="C33" s="585">
        <v>0</v>
      </c>
      <c r="D33" s="83">
        <v>0</v>
      </c>
      <c r="E33" s="586">
        <v>0</v>
      </c>
      <c r="F33" s="587">
        <v>0</v>
      </c>
      <c r="G33" s="578">
        <v>0</v>
      </c>
      <c r="H33" s="586">
        <v>0</v>
      </c>
      <c r="I33" s="588">
        <v>0</v>
      </c>
      <c r="J33" s="589">
        <v>0</v>
      </c>
    </row>
    <row r="34" spans="1:10" ht="14.1" customHeight="1" x14ac:dyDescent="0.2">
      <c r="A34" s="70" t="s">
        <v>669</v>
      </c>
      <c r="B34" s="594">
        <v>0</v>
      </c>
      <c r="C34" s="595">
        <v>0</v>
      </c>
      <c r="D34" s="83">
        <v>0</v>
      </c>
      <c r="E34" s="93">
        <v>0</v>
      </c>
      <c r="F34" s="84">
        <v>0</v>
      </c>
      <c r="G34" s="578">
        <v>0</v>
      </c>
      <c r="H34" s="596">
        <v>1281218.564</v>
      </c>
      <c r="I34" s="303">
        <v>1281218.564</v>
      </c>
      <c r="J34" s="47">
        <v>8990563</v>
      </c>
    </row>
    <row r="35" spans="1:10" ht="19.350000000000001" customHeight="1" x14ac:dyDescent="0.2">
      <c r="A35" s="55" t="s">
        <v>59</v>
      </c>
      <c r="B35" s="56">
        <v>65550400</v>
      </c>
      <c r="C35" s="56">
        <v>3072306</v>
      </c>
      <c r="D35" s="56">
        <v>68622706</v>
      </c>
      <c r="E35" s="56">
        <v>4704454</v>
      </c>
      <c r="F35" s="56">
        <v>0</v>
      </c>
      <c r="G35" s="56">
        <v>4704454</v>
      </c>
      <c r="H35" s="56">
        <v>21140106.239</v>
      </c>
      <c r="I35" s="56">
        <v>94467266.238999993</v>
      </c>
      <c r="J35" s="57">
        <v>90604512</v>
      </c>
    </row>
    <row r="36" spans="1:10" ht="12.75" customHeight="1" x14ac:dyDescent="0.2">
      <c r="B36" s="58"/>
      <c r="C36" s="58"/>
      <c r="E36" s="58"/>
      <c r="I36" s="302"/>
    </row>
    <row r="37" spans="1:10" ht="12.75" customHeight="1" x14ac:dyDescent="0.2">
      <c r="B37" s="58"/>
      <c r="C37" s="58"/>
      <c r="D37" s="58"/>
      <c r="E37" s="58"/>
      <c r="G37" s="58"/>
      <c r="I37" s="58"/>
    </row>
    <row r="38" spans="1:10" ht="12.75" customHeight="1" x14ac:dyDescent="0.2">
      <c r="A38" s="26" t="s">
        <v>60</v>
      </c>
      <c r="I38" s="58"/>
    </row>
    <row r="43" spans="1:10" s="1" customFormat="1" ht="14.85" customHeight="1" x14ac:dyDescent="0.2">
      <c r="A43" s="59"/>
      <c r="B43" s="24"/>
      <c r="C43" s="24"/>
      <c r="D43" s="59"/>
      <c r="F43" s="24"/>
      <c r="G43" s="24"/>
      <c r="H43" s="59"/>
      <c r="I43" s="59"/>
      <c r="J43" s="60"/>
    </row>
    <row r="44" spans="1:10" s="1" customFormat="1" ht="12.75" customHeight="1" x14ac:dyDescent="0.2">
      <c r="A44" s="67"/>
      <c r="D44" s="178"/>
      <c r="H44" s="25"/>
    </row>
  </sheetData>
  <sheetProtection selectLockedCells="1" selectUnlockedCells="1"/>
  <mergeCells count="5">
    <mergeCell ref="A8:J8"/>
    <mergeCell ref="I11:J11"/>
    <mergeCell ref="E13:F13"/>
    <mergeCell ref="B13:D13"/>
    <mergeCell ref="G13:G15"/>
  </mergeCells>
  <pageMargins left="0.70866141732283472" right="0.70866141732283472" top="0.74803149606299213" bottom="0.74803149606299213" header="0.31496062992125984" footer="5.76"/>
  <pageSetup paperSize="9" scale="54" firstPageNumber="0" fitToHeight="0" orientation="portrait" r:id="rId1"/>
  <headerFooter>
    <oddFooter xml:space="preserve">&amp;L   C.P. Juan Achucarro
     Contador General&amp;CLic. Victor Persano
Sindico&amp;RLic. Marín Heisecke Rivarola
Representante Legal&amp;K00+000___&amp;K000000      </oddFooter>
  </headerFooter>
  <drawing r:id="rId2"/>
  <legacyDrawing r:id="rId3"/>
  <oleObjects>
    <mc:AlternateContent xmlns:mc="http://schemas.openxmlformats.org/markup-compatibility/2006">
      <mc:Choice Requires="x14">
        <oleObject progId="PBrush" shapeId="2049" r:id="rId4">
          <objectPr defaultSize="0" r:id="rId5">
            <anchor moveWithCells="1" sizeWithCells="1">
              <from>
                <xdr:col>0</xdr:col>
                <xdr:colOff>142875</xdr:colOff>
                <xdr:row>2</xdr:row>
                <xdr:rowOff>76200</xdr:rowOff>
              </from>
              <to>
                <xdr:col>0</xdr:col>
                <xdr:colOff>1428750</xdr:colOff>
                <xdr:row>9</xdr:row>
                <xdr:rowOff>47625</xdr:rowOff>
              </to>
            </anchor>
          </objectPr>
        </oleObject>
      </mc:Choice>
      <mc:Fallback>
        <oleObject progId="PBrush" shapeId="2049" r:id="rId4"/>
      </mc:Fallback>
    </mc:AlternateContent>
    <mc:AlternateContent xmlns:mc="http://schemas.openxmlformats.org/markup-compatibility/2006">
      <mc:Choice Requires="x14">
        <oleObject progId="PBrush" shapeId="2191" r:id="rId6">
          <objectPr defaultSize="0" autoPict="0" r:id="rId5">
            <anchor moveWithCells="1" sizeWithCells="1">
              <from>
                <xdr:col>0</xdr:col>
                <xdr:colOff>142875</xdr:colOff>
                <xdr:row>2</xdr:row>
                <xdr:rowOff>76200</xdr:rowOff>
              </from>
              <to>
                <xdr:col>0</xdr:col>
                <xdr:colOff>1428750</xdr:colOff>
                <xdr:row>9</xdr:row>
                <xdr:rowOff>47625</xdr:rowOff>
              </to>
            </anchor>
          </objectPr>
        </oleObject>
      </mc:Choice>
      <mc:Fallback>
        <oleObject progId="PBrush" shapeId="2191"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2">
    <tabColor rgb="FFFF0000"/>
    <pageSetUpPr fitToPage="1"/>
  </sheetPr>
  <dimension ref="B1:J56"/>
  <sheetViews>
    <sheetView showGridLines="0" topLeftCell="A34" zoomScale="70" zoomScaleNormal="70" workbookViewId="0">
      <selection activeCell="B1" sqref="A1:G47"/>
    </sheetView>
  </sheetViews>
  <sheetFormatPr baseColWidth="10" defaultRowHeight="12.75" customHeight="1" x14ac:dyDescent="0.2"/>
  <cols>
    <col min="1" max="1" width="11.42578125" style="175"/>
    <col min="2" max="2" width="71.42578125" style="280" customWidth="1"/>
    <col min="3" max="3" width="20.42578125" style="350" customWidth="1"/>
    <col min="4" max="4" width="20.42578125" style="280" customWidth="1"/>
    <col min="5" max="5" width="16.140625" style="280" customWidth="1"/>
    <col min="6" max="6" width="19" style="175" customWidth="1"/>
    <col min="7" max="7" width="15.7109375" style="175" customWidth="1"/>
    <col min="8" max="9" width="16.140625" style="175" customWidth="1"/>
    <col min="10" max="16384" width="11.42578125" style="175"/>
  </cols>
  <sheetData>
    <row r="1" spans="2:10" ht="14.25" x14ac:dyDescent="0.2"/>
    <row r="2" spans="2:10" ht="15" x14ac:dyDescent="0.25">
      <c r="B2" s="824" t="s">
        <v>286</v>
      </c>
      <c r="C2" s="824"/>
      <c r="D2" s="824"/>
    </row>
    <row r="3" spans="2:10" ht="15" x14ac:dyDescent="0.25">
      <c r="B3" s="824" t="s">
        <v>671</v>
      </c>
      <c r="C3" s="824"/>
      <c r="D3" s="824"/>
    </row>
    <row r="4" spans="2:10" ht="14.25" x14ac:dyDescent="0.2">
      <c r="D4" s="282"/>
    </row>
    <row r="5" spans="2:10" ht="14.25" x14ac:dyDescent="0.2">
      <c r="C5" s="825" t="s">
        <v>240</v>
      </c>
      <c r="D5" s="825"/>
    </row>
    <row r="6" spans="2:10" ht="14.25" x14ac:dyDescent="0.2">
      <c r="B6" s="285"/>
      <c r="C6" s="351"/>
      <c r="D6" s="285"/>
      <c r="E6" s="281"/>
    </row>
    <row r="7" spans="2:10" ht="15" x14ac:dyDescent="0.25">
      <c r="B7" s="286" t="s">
        <v>241</v>
      </c>
      <c r="C7" s="631">
        <v>43921</v>
      </c>
      <c r="D7" s="457">
        <v>43555</v>
      </c>
      <c r="E7" s="281"/>
    </row>
    <row r="8" spans="2:10" s="280" customFormat="1" ht="14.25" x14ac:dyDescent="0.2">
      <c r="B8" s="287" t="s">
        <v>242</v>
      </c>
      <c r="C8" s="632">
        <v>1281218564</v>
      </c>
      <c r="D8" s="352">
        <v>8990562806</v>
      </c>
      <c r="E8" s="284"/>
      <c r="F8" s="175"/>
      <c r="H8" s="175"/>
      <c r="I8" s="175"/>
      <c r="J8" s="175"/>
    </row>
    <row r="9" spans="2:10" s="280" customFormat="1" ht="15" x14ac:dyDescent="0.25">
      <c r="B9" s="288" t="s">
        <v>243</v>
      </c>
      <c r="C9" s="314" t="s">
        <v>237</v>
      </c>
      <c r="D9" s="314" t="s">
        <v>237</v>
      </c>
      <c r="E9" s="353"/>
      <c r="F9" s="175"/>
      <c r="G9" s="456"/>
      <c r="H9" s="175"/>
      <c r="I9" s="175"/>
      <c r="J9" s="175"/>
    </row>
    <row r="10" spans="2:10" s="280" customFormat="1" ht="15" x14ac:dyDescent="0.25">
      <c r="B10" s="287" t="s">
        <v>244</v>
      </c>
      <c r="C10" s="314">
        <v>0</v>
      </c>
      <c r="D10" s="314">
        <v>274430082</v>
      </c>
      <c r="E10" s="353"/>
      <c r="F10" s="175"/>
      <c r="G10" s="455"/>
      <c r="H10" s="175"/>
      <c r="I10" s="175"/>
      <c r="J10" s="175"/>
    </row>
    <row r="11" spans="2:10" s="280" customFormat="1" ht="15" x14ac:dyDescent="0.25">
      <c r="B11" s="287" t="s">
        <v>53</v>
      </c>
      <c r="C11" s="314">
        <v>0</v>
      </c>
      <c r="D11" s="314">
        <v>0</v>
      </c>
      <c r="E11" s="353"/>
      <c r="F11" s="175"/>
      <c r="G11" s="455"/>
      <c r="H11" s="175"/>
      <c r="I11" s="175"/>
      <c r="J11" s="175"/>
    </row>
    <row r="12" spans="2:10" s="280" customFormat="1" ht="15" x14ac:dyDescent="0.25">
      <c r="B12" s="287" t="s">
        <v>245</v>
      </c>
      <c r="C12" s="314">
        <v>0</v>
      </c>
      <c r="D12" s="314">
        <v>0</v>
      </c>
      <c r="E12" s="353"/>
      <c r="F12" s="175"/>
      <c r="G12" s="455"/>
      <c r="H12" s="175"/>
      <c r="I12" s="175"/>
      <c r="J12" s="175"/>
    </row>
    <row r="13" spans="2:10" s="280" customFormat="1" ht="15" x14ac:dyDescent="0.25">
      <c r="B13" s="287" t="s">
        <v>592</v>
      </c>
      <c r="C13" s="314">
        <v>0</v>
      </c>
      <c r="D13" s="314"/>
      <c r="E13" s="353"/>
      <c r="F13" s="175"/>
      <c r="G13" s="455"/>
      <c r="H13" s="175"/>
      <c r="I13" s="175"/>
      <c r="J13" s="175"/>
    </row>
    <row r="14" spans="2:10" s="280" customFormat="1" ht="15" x14ac:dyDescent="0.25">
      <c r="B14" s="288" t="s">
        <v>246</v>
      </c>
      <c r="C14" s="314"/>
      <c r="D14" s="314"/>
      <c r="E14" s="353"/>
      <c r="F14" s="175"/>
      <c r="H14" s="175"/>
      <c r="I14" s="175"/>
      <c r="J14" s="175"/>
    </row>
    <row r="15" spans="2:10" s="280" customFormat="1" ht="14.25" x14ac:dyDescent="0.2">
      <c r="B15" s="287" t="s">
        <v>249</v>
      </c>
      <c r="C15" s="315">
        <v>17146136</v>
      </c>
      <c r="D15" s="315">
        <v>1855854198</v>
      </c>
      <c r="E15" s="353"/>
      <c r="F15" s="175"/>
      <c r="H15" s="175"/>
      <c r="I15" s="175"/>
      <c r="J15" s="175"/>
    </row>
    <row r="16" spans="2:10" s="280" customFormat="1" ht="14.25" x14ac:dyDescent="0.2">
      <c r="B16" s="287" t="s">
        <v>700</v>
      </c>
      <c r="C16" s="315">
        <v>2150148237</v>
      </c>
      <c r="D16" s="315">
        <v>0</v>
      </c>
      <c r="E16" s="353"/>
      <c r="F16" s="175"/>
      <c r="H16" s="175"/>
      <c r="I16" s="175"/>
      <c r="J16" s="175"/>
    </row>
    <row r="17" spans="2:10" s="280" customFormat="1" ht="14.25" x14ac:dyDescent="0.2">
      <c r="B17" s="287" t="s">
        <v>211</v>
      </c>
      <c r="C17" s="315">
        <v>572268238</v>
      </c>
      <c r="D17" s="315">
        <v>0</v>
      </c>
      <c r="E17" s="353"/>
      <c r="F17" s="175"/>
      <c r="H17" s="175"/>
      <c r="I17" s="175"/>
      <c r="J17" s="175"/>
    </row>
    <row r="18" spans="2:10" s="280" customFormat="1" ht="14.25" x14ac:dyDescent="0.2">
      <c r="B18" s="287" t="s">
        <v>251</v>
      </c>
      <c r="C18" s="315">
        <v>0</v>
      </c>
      <c r="D18" s="315">
        <v>-278306803</v>
      </c>
      <c r="E18" s="353"/>
      <c r="F18" s="175"/>
      <c r="H18" s="175"/>
      <c r="I18" s="175"/>
      <c r="J18" s="175"/>
    </row>
    <row r="19" spans="2:10" s="280" customFormat="1" ht="14.25" x14ac:dyDescent="0.2">
      <c r="B19" s="287" t="s">
        <v>252</v>
      </c>
      <c r="C19" s="315">
        <v>0</v>
      </c>
      <c r="D19" s="315">
        <v>2747441073</v>
      </c>
      <c r="E19" s="353"/>
      <c r="F19" s="175"/>
      <c r="H19" s="175"/>
      <c r="I19" s="175"/>
      <c r="J19" s="175"/>
    </row>
    <row r="20" spans="2:10" s="280" customFormat="1" ht="14.25" x14ac:dyDescent="0.2">
      <c r="B20" s="287" t="s">
        <v>701</v>
      </c>
      <c r="C20" s="315">
        <v>125946112</v>
      </c>
      <c r="D20" s="315">
        <v>0</v>
      </c>
      <c r="E20" s="353"/>
      <c r="F20" s="175"/>
      <c r="H20" s="175"/>
      <c r="I20" s="175"/>
      <c r="J20" s="175"/>
    </row>
    <row r="21" spans="2:10" s="280" customFormat="1" ht="14.25" x14ac:dyDescent="0.2">
      <c r="B21" s="287" t="s">
        <v>247</v>
      </c>
      <c r="C21" s="315">
        <v>696574215</v>
      </c>
      <c r="D21" s="315">
        <v>0</v>
      </c>
      <c r="E21" s="353"/>
      <c r="F21" s="175"/>
      <c r="H21" s="175"/>
      <c r="I21" s="175"/>
      <c r="J21" s="175"/>
    </row>
    <row r="22" spans="2:10" s="280" customFormat="1" ht="14.25" x14ac:dyDescent="0.2">
      <c r="B22" s="287" t="s">
        <v>253</v>
      </c>
      <c r="C22" s="315">
        <v>90318770</v>
      </c>
      <c r="D22" s="315">
        <v>-80078448</v>
      </c>
      <c r="E22" s="353"/>
      <c r="F22" s="175"/>
      <c r="H22" s="175"/>
      <c r="I22" s="175"/>
      <c r="J22" s="175"/>
    </row>
    <row r="23" spans="2:10" s="280" customFormat="1" ht="14.25" x14ac:dyDescent="0.2">
      <c r="B23" s="287" t="s">
        <v>256</v>
      </c>
      <c r="C23" s="315">
        <v>41371266</v>
      </c>
      <c r="D23" s="315">
        <v>385395844</v>
      </c>
      <c r="E23" s="353"/>
      <c r="F23" s="175"/>
      <c r="H23" s="175"/>
      <c r="I23" s="175"/>
      <c r="J23" s="175"/>
    </row>
    <row r="24" spans="2:10" s="280" customFormat="1" ht="14.25" x14ac:dyDescent="0.2">
      <c r="B24" s="287" t="s">
        <v>254</v>
      </c>
      <c r="C24" s="466">
        <v>0</v>
      </c>
      <c r="D24" s="634">
        <v>48835323</v>
      </c>
      <c r="E24" s="353"/>
      <c r="F24" s="175"/>
      <c r="H24" s="175"/>
      <c r="I24" s="175"/>
      <c r="J24" s="175"/>
    </row>
    <row r="25" spans="2:10" s="280" customFormat="1" ht="15" x14ac:dyDescent="0.25">
      <c r="B25" s="288" t="s">
        <v>257</v>
      </c>
      <c r="C25" s="630">
        <v>4974991538</v>
      </c>
      <c r="D25" s="633">
        <v>13944134075</v>
      </c>
      <c r="E25" s="354" t="s">
        <v>237</v>
      </c>
      <c r="F25" s="175"/>
      <c r="H25" s="175"/>
      <c r="I25" s="175"/>
      <c r="J25" s="175"/>
    </row>
    <row r="26" spans="2:10" s="280" customFormat="1" ht="15" x14ac:dyDescent="0.25">
      <c r="B26" s="288" t="s">
        <v>243</v>
      </c>
      <c r="C26" s="314"/>
      <c r="D26" s="458"/>
      <c r="E26" s="353"/>
      <c r="F26" s="175"/>
      <c r="H26" s="175"/>
      <c r="I26" s="175"/>
      <c r="J26" s="175"/>
    </row>
    <row r="27" spans="2:10" s="280" customFormat="1" ht="14.25" x14ac:dyDescent="0.2">
      <c r="B27" s="287" t="s">
        <v>244</v>
      </c>
      <c r="C27" s="314">
        <v>0</v>
      </c>
      <c r="D27" s="458">
        <v>0</v>
      </c>
      <c r="E27" s="353"/>
      <c r="F27" s="175"/>
      <c r="H27" s="175"/>
      <c r="I27" s="175"/>
      <c r="J27" s="175"/>
    </row>
    <row r="28" spans="2:10" s="280" customFormat="1" ht="14.25" x14ac:dyDescent="0.2">
      <c r="B28" s="287" t="s">
        <v>53</v>
      </c>
      <c r="C28" s="314">
        <v>0</v>
      </c>
      <c r="D28" s="458">
        <v>0</v>
      </c>
      <c r="E28" s="353"/>
      <c r="F28" s="175"/>
      <c r="H28" s="175"/>
      <c r="I28" s="175"/>
      <c r="J28" s="175"/>
    </row>
    <row r="29" spans="2:10" s="280" customFormat="1" ht="14.25" x14ac:dyDescent="0.2">
      <c r="B29" s="287" t="s">
        <v>702</v>
      </c>
      <c r="C29" s="315">
        <v>104613861</v>
      </c>
      <c r="D29" s="458"/>
      <c r="E29" s="353"/>
      <c r="F29" s="175"/>
      <c r="H29" s="175"/>
      <c r="I29" s="175"/>
      <c r="J29" s="175"/>
    </row>
    <row r="30" spans="2:10" s="280" customFormat="1" ht="14.25" x14ac:dyDescent="0.2">
      <c r="B30" s="287" t="s">
        <v>258</v>
      </c>
      <c r="C30" s="314">
        <v>0</v>
      </c>
      <c r="D30" s="458">
        <v>0</v>
      </c>
      <c r="E30" s="353"/>
      <c r="F30" s="175"/>
      <c r="H30" s="175"/>
      <c r="I30" s="175"/>
      <c r="J30" s="175"/>
    </row>
    <row r="31" spans="2:10" s="280" customFormat="1" ht="15" x14ac:dyDescent="0.25">
      <c r="B31" s="288" t="s">
        <v>259</v>
      </c>
      <c r="C31" s="315"/>
      <c r="D31" s="459"/>
      <c r="E31" s="284"/>
      <c r="F31" s="175"/>
      <c r="H31" s="175"/>
      <c r="I31" s="175"/>
      <c r="J31" s="175"/>
    </row>
    <row r="32" spans="2:10" s="280" customFormat="1" ht="14.25" x14ac:dyDescent="0.2">
      <c r="B32" s="287" t="s">
        <v>248</v>
      </c>
      <c r="C32" s="315">
        <v>0</v>
      </c>
      <c r="D32" s="459">
        <v>1650079374</v>
      </c>
      <c r="E32" s="284"/>
      <c r="F32" s="175"/>
      <c r="H32" s="175"/>
      <c r="I32" s="175"/>
      <c r="J32" s="175"/>
    </row>
    <row r="33" spans="2:10" s="280" customFormat="1" ht="14.25" x14ac:dyDescent="0.2">
      <c r="B33" s="287" t="s">
        <v>247</v>
      </c>
      <c r="C33" s="314">
        <v>2125093178</v>
      </c>
      <c r="D33" s="458">
        <v>2803657031</v>
      </c>
      <c r="E33" s="353"/>
      <c r="F33" s="175"/>
      <c r="H33" s="175"/>
      <c r="I33" s="175"/>
      <c r="J33" s="175"/>
    </row>
    <row r="34" spans="2:10" s="280" customFormat="1" ht="14.25" x14ac:dyDescent="0.2">
      <c r="B34" s="287" t="s">
        <v>260</v>
      </c>
      <c r="C34" s="314">
        <v>0</v>
      </c>
      <c r="D34" s="458">
        <v>-22358091</v>
      </c>
      <c r="E34" s="353"/>
      <c r="F34" s="175"/>
      <c r="H34" s="175"/>
      <c r="I34" s="175"/>
      <c r="J34" s="175"/>
    </row>
    <row r="35" spans="2:10" s="280" customFormat="1" ht="14.25" x14ac:dyDescent="0.2">
      <c r="B35" s="287" t="s">
        <v>184</v>
      </c>
      <c r="C35" s="314">
        <v>2589258358</v>
      </c>
      <c r="D35" s="458">
        <v>11679706330</v>
      </c>
      <c r="E35" s="353"/>
      <c r="F35" s="175"/>
      <c r="H35" s="175"/>
      <c r="I35" s="175"/>
      <c r="J35" s="175"/>
    </row>
    <row r="36" spans="2:10" s="280" customFormat="1" ht="14.25" x14ac:dyDescent="0.2">
      <c r="B36" s="287" t="s">
        <v>211</v>
      </c>
      <c r="C36" s="314">
        <v>110860160</v>
      </c>
      <c r="D36" s="314">
        <v>751477917</v>
      </c>
      <c r="E36" s="353"/>
      <c r="F36" s="283"/>
      <c r="H36" s="175"/>
      <c r="I36" s="175"/>
      <c r="J36" s="175"/>
    </row>
    <row r="37" spans="2:10" s="280" customFormat="1" ht="14.25" x14ac:dyDescent="0.2">
      <c r="B37" s="287" t="s">
        <v>184</v>
      </c>
      <c r="C37" s="314">
        <v>614012556</v>
      </c>
      <c r="D37" s="458">
        <v>0</v>
      </c>
      <c r="E37" s="353"/>
      <c r="F37" s="175"/>
      <c r="H37" s="175"/>
      <c r="I37" s="175"/>
      <c r="J37" s="175"/>
    </row>
    <row r="38" spans="2:10" s="280" customFormat="1" ht="14.25" x14ac:dyDescent="0.2">
      <c r="B38" s="287" t="s">
        <v>593</v>
      </c>
      <c r="C38" s="314">
        <v>1002578244</v>
      </c>
      <c r="D38" s="458">
        <v>0</v>
      </c>
      <c r="E38" s="353"/>
      <c r="F38" s="175"/>
      <c r="H38" s="175"/>
      <c r="I38" s="175"/>
      <c r="J38" s="175"/>
    </row>
    <row r="39" spans="2:10" s="280" customFormat="1" ht="14.25" x14ac:dyDescent="0.2">
      <c r="B39" s="287" t="s">
        <v>250</v>
      </c>
      <c r="C39" s="315">
        <v>1100000000</v>
      </c>
      <c r="D39" s="458">
        <v>107520000</v>
      </c>
      <c r="E39" s="353" t="s">
        <v>237</v>
      </c>
      <c r="F39" s="175"/>
      <c r="H39" s="175"/>
      <c r="I39" s="175"/>
      <c r="J39" s="175"/>
    </row>
    <row r="40" spans="2:10" s="280" customFormat="1" ht="14.25" x14ac:dyDescent="0.2">
      <c r="B40" s="287" t="s">
        <v>255</v>
      </c>
      <c r="C40" s="314">
        <v>0</v>
      </c>
      <c r="D40" s="458">
        <v>33255270</v>
      </c>
      <c r="E40" s="353"/>
      <c r="F40" s="175"/>
      <c r="H40" s="175"/>
      <c r="I40" s="175"/>
      <c r="J40" s="175"/>
    </row>
    <row r="41" spans="2:10" s="280" customFormat="1" ht="14.25" x14ac:dyDescent="0.2">
      <c r="B41" s="287" t="s">
        <v>256</v>
      </c>
      <c r="C41" s="314">
        <v>18889486</v>
      </c>
      <c r="D41" s="458">
        <v>0</v>
      </c>
      <c r="E41" s="353"/>
      <c r="F41" s="175"/>
      <c r="H41" s="175"/>
      <c r="I41" s="175"/>
      <c r="J41" s="175"/>
    </row>
    <row r="42" spans="2:10" s="280" customFormat="1" ht="14.25" x14ac:dyDescent="0.2">
      <c r="B42" s="287" t="s">
        <v>261</v>
      </c>
      <c r="C42" s="314">
        <v>0</v>
      </c>
      <c r="D42" s="458">
        <v>0</v>
      </c>
      <c r="E42" s="353"/>
      <c r="F42" s="175"/>
      <c r="H42" s="175"/>
      <c r="I42" s="175"/>
      <c r="J42" s="175"/>
    </row>
    <row r="43" spans="2:10" ht="15" x14ac:dyDescent="0.25">
      <c r="B43" s="288" t="s">
        <v>262</v>
      </c>
      <c r="C43" s="355">
        <v>7665305843</v>
      </c>
      <c r="D43" s="460">
        <v>17003337831</v>
      </c>
      <c r="E43" s="354"/>
    </row>
    <row r="44" spans="2:10" ht="15" x14ac:dyDescent="0.25">
      <c r="B44" s="288" t="s">
        <v>263</v>
      </c>
      <c r="C44" s="356">
        <v>-2690314305</v>
      </c>
      <c r="D44" s="461">
        <v>-3059203756</v>
      </c>
      <c r="E44" s="354"/>
    </row>
    <row r="45" spans="2:10" ht="15" x14ac:dyDescent="0.25">
      <c r="B45" s="288" t="s">
        <v>264</v>
      </c>
      <c r="C45" s="357"/>
      <c r="D45" s="462"/>
      <c r="E45" s="354"/>
    </row>
    <row r="46" spans="2:10" ht="15" x14ac:dyDescent="0.25">
      <c r="B46" s="287" t="s">
        <v>265</v>
      </c>
      <c r="C46" s="314">
        <v>3274893618</v>
      </c>
      <c r="D46" s="463">
        <v>3781443574</v>
      </c>
      <c r="E46" s="354"/>
    </row>
    <row r="47" spans="2:10" ht="15" x14ac:dyDescent="0.25">
      <c r="B47" s="287" t="s">
        <v>266</v>
      </c>
      <c r="C47" s="314">
        <v>5965207923</v>
      </c>
      <c r="D47" s="463">
        <v>6840647331</v>
      </c>
      <c r="E47" s="354"/>
    </row>
    <row r="48" spans="2:10" ht="15" x14ac:dyDescent="0.25">
      <c r="B48" s="288" t="s">
        <v>267</v>
      </c>
      <c r="C48" s="465">
        <v>-2690314305</v>
      </c>
      <c r="D48" s="464">
        <v>-3059203757</v>
      </c>
      <c r="E48" s="354"/>
    </row>
    <row r="49" spans="2:5" ht="12.75" customHeight="1" x14ac:dyDescent="0.2">
      <c r="B49" s="289"/>
      <c r="C49" s="466"/>
      <c r="D49" s="290"/>
      <c r="E49" s="284" t="s">
        <v>237</v>
      </c>
    </row>
    <row r="50" spans="2:5" ht="12.75" customHeight="1" x14ac:dyDescent="0.2">
      <c r="C50" s="283" t="s">
        <v>237</v>
      </c>
      <c r="D50" s="282"/>
      <c r="E50" s="281"/>
    </row>
    <row r="51" spans="2:5" ht="12.75" customHeight="1" x14ac:dyDescent="0.2">
      <c r="C51" s="358"/>
      <c r="D51" s="282"/>
      <c r="E51" s="281"/>
    </row>
    <row r="52" spans="2:5" ht="12.75" customHeight="1" x14ac:dyDescent="0.2">
      <c r="C52" s="358"/>
      <c r="D52" s="283"/>
      <c r="E52" s="284" t="s">
        <v>237</v>
      </c>
    </row>
    <row r="53" spans="2:5" ht="12.75" customHeight="1" x14ac:dyDescent="0.2">
      <c r="C53" s="358"/>
      <c r="D53" s="282"/>
      <c r="E53" s="281"/>
    </row>
    <row r="54" spans="2:5" ht="12.75" customHeight="1" x14ac:dyDescent="0.2">
      <c r="B54" s="316"/>
      <c r="C54" s="359"/>
      <c r="D54" s="317"/>
      <c r="E54" s="281"/>
    </row>
    <row r="55" spans="2:5" ht="12.75" customHeight="1" x14ac:dyDescent="0.2">
      <c r="B55" s="318"/>
      <c r="C55" s="822"/>
      <c r="D55" s="822"/>
      <c r="E55" s="281"/>
    </row>
    <row r="56" spans="2:5" ht="12.75" customHeight="1" x14ac:dyDescent="0.2">
      <c r="B56" s="450"/>
      <c r="C56" s="823"/>
      <c r="D56" s="823"/>
      <c r="E56" s="281"/>
    </row>
  </sheetData>
  <mergeCells count="5">
    <mergeCell ref="C55:D55"/>
    <mergeCell ref="C56:D56"/>
    <mergeCell ref="B2:D2"/>
    <mergeCell ref="B3:D3"/>
    <mergeCell ref="C5:D5"/>
  </mergeCells>
  <pageMargins left="0.70866141732283472" right="0.70866141732283472" top="0.74803149606299213" bottom="0.74803149606299213" header="0.31496062992125984" footer="1.56"/>
  <pageSetup paperSize="9" scale="79" fitToHeight="0" orientation="portrait" r:id="rId1"/>
  <headerFooter>
    <oddFooter xml:space="preserve">&amp;L   C.P. Juan Achucarro
     Contador General&amp;CLic. Victor Persano
Sindico&amp;RLic. Marín Heisecke Rivarola
Representante Legal&amp;K00+000___&amp;K000000      </oddFooter>
  </headerFooter>
  <drawing r:id="rId2"/>
  <legacyDrawing r:id="rId3"/>
  <oleObjects>
    <mc:AlternateContent xmlns:mc="http://schemas.openxmlformats.org/markup-compatibility/2006">
      <mc:Choice Requires="x14">
        <oleObject progId="PBrush" shapeId="49154" r:id="rId4">
          <objectPr defaultSize="0" autoPict="0" r:id="rId5">
            <anchor moveWithCells="1" sizeWithCells="1">
              <from>
                <xdr:col>1</xdr:col>
                <xdr:colOff>171450</xdr:colOff>
                <xdr:row>0</xdr:row>
                <xdr:rowOff>57150</xdr:rowOff>
              </from>
              <to>
                <xdr:col>1</xdr:col>
                <xdr:colOff>1323975</xdr:colOff>
                <xdr:row>4</xdr:row>
                <xdr:rowOff>19050</xdr:rowOff>
              </to>
            </anchor>
          </objectPr>
        </oleObject>
      </mc:Choice>
      <mc:Fallback>
        <oleObject progId="PBrush" shapeId="49154" r:id="rId4"/>
      </mc:Fallback>
    </mc:AlternateContent>
    <mc:AlternateContent xmlns:mc="http://schemas.openxmlformats.org/markup-compatibility/2006">
      <mc:Choice Requires="x14">
        <oleObject progId="PBrush" shapeId="49204" r:id="rId6">
          <objectPr defaultSize="0" autoPict="0" r:id="rId5">
            <anchor moveWithCells="1" sizeWithCells="1">
              <from>
                <xdr:col>1</xdr:col>
                <xdr:colOff>171450</xdr:colOff>
                <xdr:row>0</xdr:row>
                <xdr:rowOff>57150</xdr:rowOff>
              </from>
              <to>
                <xdr:col>1</xdr:col>
                <xdr:colOff>1323975</xdr:colOff>
                <xdr:row>4</xdr:row>
                <xdr:rowOff>19050</xdr:rowOff>
              </to>
            </anchor>
          </objectPr>
        </oleObject>
      </mc:Choice>
      <mc:Fallback>
        <oleObject progId="PBrush" shapeId="49204"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tabColor rgb="FFFF0000"/>
    <pageSetUpPr fitToPage="1"/>
  </sheetPr>
  <dimension ref="A1:G339"/>
  <sheetViews>
    <sheetView showGridLines="0" topLeftCell="A247" zoomScale="85" zoomScaleNormal="85" workbookViewId="0">
      <selection activeCell="G340" sqref="A1:G340"/>
    </sheetView>
  </sheetViews>
  <sheetFormatPr baseColWidth="10" defaultRowHeight="12.75" x14ac:dyDescent="0.2"/>
  <cols>
    <col min="1" max="1" width="39.7109375" customWidth="1"/>
    <col min="2" max="2" width="18.28515625" customWidth="1"/>
    <col min="3" max="3" width="18.140625" customWidth="1"/>
    <col min="4" max="4" width="17.28515625" bestFit="1" customWidth="1"/>
    <col min="5" max="5" width="15.140625" bestFit="1" customWidth="1"/>
    <col min="6" max="6" width="16" customWidth="1"/>
  </cols>
  <sheetData>
    <row r="1" spans="1:7" x14ac:dyDescent="0.2">
      <c r="D1" s="320"/>
    </row>
    <row r="2" spans="1:7" ht="30.75" x14ac:dyDescent="0.2">
      <c r="B2" s="501" t="s">
        <v>479</v>
      </c>
      <c r="C2" s="502"/>
      <c r="D2" s="501"/>
    </row>
    <row r="3" spans="1:7" ht="30.75" x14ac:dyDescent="0.2">
      <c r="B3" s="501" t="s">
        <v>652</v>
      </c>
      <c r="D3" s="501"/>
    </row>
    <row r="4" spans="1:7" ht="24" customHeight="1" x14ac:dyDescent="0.2">
      <c r="B4" s="501"/>
      <c r="D4" s="501"/>
    </row>
    <row r="5" spans="1:7" ht="18" customHeight="1" x14ac:dyDescent="0.2">
      <c r="A5" s="827" t="s">
        <v>480</v>
      </c>
      <c r="B5" s="827"/>
      <c r="C5" s="827"/>
      <c r="D5" s="827"/>
      <c r="E5" s="827"/>
      <c r="F5" s="827"/>
    </row>
    <row r="6" spans="1:7" ht="15.75" x14ac:dyDescent="0.2">
      <c r="A6" s="859"/>
      <c r="B6" s="859"/>
      <c r="C6" s="859"/>
      <c r="D6" s="859"/>
      <c r="E6" s="859"/>
      <c r="F6" s="859"/>
    </row>
    <row r="7" spans="1:7" ht="15.75" x14ac:dyDescent="0.2">
      <c r="A7" s="826" t="s">
        <v>481</v>
      </c>
      <c r="B7" s="826"/>
      <c r="C7" s="826"/>
      <c r="D7" s="826"/>
      <c r="E7" s="826"/>
      <c r="F7" s="826"/>
    </row>
    <row r="8" spans="1:7" ht="54.75" customHeight="1" x14ac:dyDescent="0.2">
      <c r="A8" s="860" t="s">
        <v>649</v>
      </c>
      <c r="B8" s="860"/>
      <c r="C8" s="860"/>
      <c r="D8" s="860"/>
      <c r="E8" s="860"/>
      <c r="F8" s="860"/>
      <c r="G8" s="860"/>
    </row>
    <row r="9" spans="1:7" ht="15.75" x14ac:dyDescent="0.2">
      <c r="A9" s="826" t="s">
        <v>482</v>
      </c>
      <c r="B9" s="826"/>
      <c r="C9" s="826"/>
      <c r="D9" s="826"/>
      <c r="E9" s="826"/>
      <c r="F9" s="826"/>
    </row>
    <row r="10" spans="1:7" ht="133.5" customHeight="1" x14ac:dyDescent="0.2">
      <c r="A10" s="860" t="s">
        <v>483</v>
      </c>
      <c r="B10" s="860"/>
      <c r="C10" s="860"/>
      <c r="D10" s="860"/>
      <c r="E10" s="860"/>
      <c r="F10" s="860"/>
      <c r="G10" s="860"/>
    </row>
    <row r="11" spans="1:7" ht="15.75" x14ac:dyDescent="0.2">
      <c r="A11" s="826"/>
      <c r="B11" s="826"/>
      <c r="C11" s="826"/>
      <c r="D11" s="826"/>
      <c r="E11" s="826"/>
      <c r="F11" s="826"/>
    </row>
    <row r="12" spans="1:7" ht="15.75" x14ac:dyDescent="0.2">
      <c r="A12" s="826" t="s">
        <v>484</v>
      </c>
      <c r="B12" s="826"/>
      <c r="C12" s="826"/>
      <c r="D12" s="826"/>
      <c r="E12" s="826"/>
      <c r="F12" s="826"/>
    </row>
    <row r="13" spans="1:7" ht="42" customHeight="1" x14ac:dyDescent="0.2">
      <c r="A13" s="860" t="s">
        <v>485</v>
      </c>
      <c r="B13" s="860"/>
      <c r="C13" s="860"/>
      <c r="D13" s="860"/>
      <c r="E13" s="860"/>
      <c r="F13" s="860"/>
      <c r="G13" s="860"/>
    </row>
    <row r="14" spans="1:7" ht="15" x14ac:dyDescent="0.2">
      <c r="A14" s="828" t="s">
        <v>237</v>
      </c>
      <c r="B14" s="828"/>
      <c r="C14" s="828"/>
      <c r="D14" s="828"/>
      <c r="E14" s="828"/>
      <c r="F14" s="828"/>
    </row>
    <row r="15" spans="1:7" ht="21.75" customHeight="1" x14ac:dyDescent="0.2">
      <c r="A15" s="828" t="s">
        <v>486</v>
      </c>
      <c r="B15" s="828"/>
      <c r="C15" s="828"/>
      <c r="D15" s="828"/>
      <c r="E15" s="828"/>
      <c r="F15" s="828"/>
    </row>
    <row r="16" spans="1:7" ht="21.75" customHeight="1" x14ac:dyDescent="0.2">
      <c r="A16" s="828" t="s">
        <v>487</v>
      </c>
      <c r="B16" s="828"/>
      <c r="C16" s="828"/>
      <c r="D16" s="828"/>
      <c r="E16" s="828"/>
      <c r="F16" s="828"/>
    </row>
    <row r="17" spans="1:6" ht="21.75" customHeight="1" x14ac:dyDescent="0.2">
      <c r="A17" s="828" t="s">
        <v>488</v>
      </c>
      <c r="B17" s="828"/>
      <c r="C17" s="828"/>
      <c r="D17" s="828"/>
      <c r="E17" s="828"/>
      <c r="F17" s="828"/>
    </row>
    <row r="18" spans="1:6" ht="21.75" customHeight="1" x14ac:dyDescent="0.2">
      <c r="A18" s="828" t="s">
        <v>489</v>
      </c>
      <c r="B18" s="828"/>
      <c r="C18" s="828"/>
      <c r="D18" s="828"/>
      <c r="E18" s="828"/>
      <c r="F18" s="828"/>
    </row>
    <row r="19" spans="1:6" ht="21.75" customHeight="1" x14ac:dyDescent="0.2">
      <c r="A19" s="828" t="s">
        <v>641</v>
      </c>
      <c r="B19" s="828"/>
      <c r="C19" s="828"/>
      <c r="D19" s="828"/>
      <c r="E19" s="828"/>
      <c r="F19" s="828"/>
    </row>
    <row r="20" spans="1:6" ht="21.75" customHeight="1" x14ac:dyDescent="0.2">
      <c r="A20" s="858" t="s">
        <v>642</v>
      </c>
      <c r="B20" s="858"/>
      <c r="C20" s="858"/>
      <c r="D20" s="858"/>
      <c r="E20" s="858"/>
      <c r="F20" s="858"/>
    </row>
    <row r="21" spans="1:6" ht="35.25" customHeight="1" x14ac:dyDescent="0.2">
      <c r="A21" s="828" t="s">
        <v>490</v>
      </c>
      <c r="B21" s="828"/>
      <c r="C21" s="828"/>
      <c r="D21" s="828"/>
      <c r="E21" s="828"/>
      <c r="F21" s="828"/>
    </row>
    <row r="22" spans="1:6" ht="21.75" customHeight="1" x14ac:dyDescent="0.2">
      <c r="A22" s="828" t="s">
        <v>491</v>
      </c>
      <c r="B22" s="828"/>
      <c r="C22" s="828"/>
      <c r="D22" s="828"/>
      <c r="E22" s="828"/>
      <c r="F22" s="828"/>
    </row>
    <row r="23" spans="1:6" ht="15.75" x14ac:dyDescent="0.2">
      <c r="A23" s="826"/>
      <c r="B23" s="826"/>
      <c r="C23" s="826"/>
      <c r="D23" s="826"/>
      <c r="E23" s="826"/>
      <c r="F23" s="826"/>
    </row>
    <row r="24" spans="1:6" ht="15.75" x14ac:dyDescent="0.2">
      <c r="A24" s="826" t="s">
        <v>492</v>
      </c>
      <c r="B24" s="826"/>
      <c r="C24" s="826"/>
      <c r="D24" s="826"/>
      <c r="E24" s="826"/>
      <c r="F24" s="826"/>
    </row>
    <row r="25" spans="1:6" ht="15.75" x14ac:dyDescent="0.2">
      <c r="A25" s="826" t="s">
        <v>577</v>
      </c>
      <c r="B25" s="826"/>
      <c r="C25" s="826"/>
      <c r="D25" s="826"/>
      <c r="E25" s="826"/>
      <c r="F25" s="826"/>
    </row>
    <row r="26" spans="1:6" ht="15.75" x14ac:dyDescent="0.2">
      <c r="A26" s="826" t="s">
        <v>578</v>
      </c>
      <c r="B26" s="826"/>
      <c r="C26" s="826"/>
      <c r="D26" s="826"/>
      <c r="E26" s="826"/>
      <c r="F26" s="826"/>
    </row>
    <row r="27" spans="1:6" ht="15.75" x14ac:dyDescent="0.2">
      <c r="A27" s="826" t="s">
        <v>493</v>
      </c>
      <c r="B27" s="826"/>
      <c r="C27" s="826"/>
      <c r="D27" s="826"/>
      <c r="E27" s="826"/>
      <c r="F27" s="826"/>
    </row>
    <row r="28" spans="1:6" ht="15.75" customHeight="1" x14ac:dyDescent="0.2">
      <c r="A28" s="826" t="s">
        <v>579</v>
      </c>
      <c r="B28" s="826"/>
      <c r="C28" s="826"/>
      <c r="D28" s="826"/>
      <c r="E28" s="826"/>
      <c r="F28" s="826"/>
    </row>
    <row r="29" spans="1:6" ht="15" x14ac:dyDescent="0.2">
      <c r="A29" s="828" t="s">
        <v>580</v>
      </c>
      <c r="B29" s="828"/>
      <c r="C29" s="828"/>
      <c r="D29" s="828"/>
      <c r="E29" s="828"/>
      <c r="F29" s="828"/>
    </row>
    <row r="30" spans="1:6" ht="15.75" x14ac:dyDescent="0.2">
      <c r="A30" s="826" t="s">
        <v>494</v>
      </c>
      <c r="B30" s="826"/>
      <c r="C30" s="826"/>
      <c r="D30" s="826"/>
      <c r="E30" s="826"/>
      <c r="F30" s="826"/>
    </row>
    <row r="31" spans="1:6" ht="15.75" customHeight="1" x14ac:dyDescent="0.2">
      <c r="A31" s="857" t="s">
        <v>581</v>
      </c>
      <c r="B31" s="857"/>
      <c r="C31" s="857"/>
      <c r="D31" s="857"/>
      <c r="E31" s="857"/>
      <c r="F31" s="857"/>
    </row>
    <row r="32" spans="1:6" x14ac:dyDescent="0.2">
      <c r="A32" s="831"/>
      <c r="B32" s="831"/>
      <c r="C32" s="831"/>
      <c r="D32" s="831"/>
      <c r="E32" s="831"/>
      <c r="F32" s="831"/>
    </row>
    <row r="33" spans="1:6" ht="15.75" x14ac:dyDescent="0.2">
      <c r="A33" s="826" t="s">
        <v>495</v>
      </c>
      <c r="B33" s="826"/>
      <c r="C33" s="826"/>
      <c r="D33" s="826"/>
      <c r="E33" s="826"/>
      <c r="F33" s="826"/>
    </row>
    <row r="34" spans="1:6" ht="99.75" customHeight="1" x14ac:dyDescent="0.2">
      <c r="A34" s="856" t="s">
        <v>496</v>
      </c>
      <c r="B34" s="856"/>
      <c r="C34" s="856"/>
      <c r="D34" s="856"/>
      <c r="E34" s="856"/>
      <c r="F34" s="856"/>
    </row>
    <row r="35" spans="1:6" ht="15.75" x14ac:dyDescent="0.2">
      <c r="A35" s="826" t="s">
        <v>497</v>
      </c>
      <c r="B35" s="826"/>
      <c r="C35" s="826"/>
      <c r="D35" s="826"/>
      <c r="E35" s="826"/>
      <c r="F35" s="826"/>
    </row>
    <row r="36" spans="1:6" ht="103.5" customHeight="1" x14ac:dyDescent="0.2">
      <c r="A36" s="856" t="s">
        <v>704</v>
      </c>
      <c r="B36" s="856"/>
      <c r="C36" s="856"/>
      <c r="D36" s="856"/>
      <c r="E36" s="856"/>
      <c r="F36" s="856"/>
    </row>
    <row r="37" spans="1:6" x14ac:dyDescent="0.2">
      <c r="A37" s="831"/>
      <c r="B37" s="831"/>
      <c r="C37" s="831"/>
      <c r="D37" s="831"/>
      <c r="E37" s="831"/>
      <c r="F37" s="831"/>
    </row>
    <row r="38" spans="1:6" ht="18" customHeight="1" x14ac:dyDescent="0.2">
      <c r="A38" s="827" t="s">
        <v>498</v>
      </c>
      <c r="B38" s="827"/>
      <c r="C38" s="827"/>
      <c r="D38" s="827"/>
      <c r="E38" s="827"/>
      <c r="F38" s="827"/>
    </row>
    <row r="39" spans="1:6" ht="15.75" x14ac:dyDescent="0.2">
      <c r="A39" s="826" t="s">
        <v>499</v>
      </c>
      <c r="B39" s="826"/>
      <c r="C39" s="826"/>
      <c r="D39" s="826"/>
      <c r="E39" s="826"/>
      <c r="F39" s="826"/>
    </row>
    <row r="40" spans="1:6" ht="15.75" x14ac:dyDescent="0.2">
      <c r="A40" s="826" t="s">
        <v>500</v>
      </c>
      <c r="B40" s="826"/>
      <c r="C40" s="826"/>
      <c r="D40" s="826"/>
      <c r="E40" s="826"/>
      <c r="F40" s="826"/>
    </row>
    <row r="41" spans="1:6" ht="23.25" customHeight="1" x14ac:dyDescent="0.2">
      <c r="A41" s="828" t="s">
        <v>501</v>
      </c>
      <c r="B41" s="828"/>
      <c r="C41" s="828"/>
      <c r="D41" s="828"/>
      <c r="E41" s="828"/>
      <c r="F41" s="828"/>
    </row>
    <row r="42" spans="1:6" ht="45" customHeight="1" x14ac:dyDescent="0.2">
      <c r="A42" s="828" t="s">
        <v>643</v>
      </c>
      <c r="B42" s="828"/>
      <c r="C42" s="828"/>
      <c r="D42" s="828"/>
      <c r="E42" s="828"/>
      <c r="F42" s="828"/>
    </row>
    <row r="43" spans="1:6" x14ac:dyDescent="0.2">
      <c r="A43" s="831"/>
      <c r="B43" s="831"/>
      <c r="C43" s="831"/>
      <c r="D43" s="831"/>
      <c r="E43" s="831"/>
      <c r="F43" s="831"/>
    </row>
    <row r="44" spans="1:6" ht="18" x14ac:dyDescent="0.2">
      <c r="A44" s="827" t="s">
        <v>502</v>
      </c>
      <c r="B44" s="827"/>
      <c r="C44" s="827"/>
      <c r="D44" s="827"/>
      <c r="E44" s="827"/>
      <c r="F44" s="827"/>
    </row>
    <row r="45" spans="1:6" ht="50.25" customHeight="1" x14ac:dyDescent="0.2">
      <c r="A45" s="828" t="s">
        <v>503</v>
      </c>
      <c r="B45" s="828"/>
      <c r="C45" s="828"/>
      <c r="D45" s="828"/>
      <c r="E45" s="828"/>
      <c r="F45" s="828"/>
    </row>
    <row r="46" spans="1:6" ht="15" x14ac:dyDescent="0.2">
      <c r="A46" s="828"/>
      <c r="B46" s="828"/>
      <c r="C46" s="828"/>
      <c r="D46" s="828"/>
      <c r="E46" s="828"/>
      <c r="F46" s="828"/>
    </row>
    <row r="47" spans="1:6" ht="18" x14ac:dyDescent="0.2">
      <c r="A47" s="827" t="s">
        <v>504</v>
      </c>
      <c r="B47" s="827"/>
      <c r="C47" s="827"/>
      <c r="D47" s="827"/>
      <c r="E47" s="827"/>
      <c r="F47" s="827"/>
    </row>
    <row r="48" spans="1:6" ht="99.75" customHeight="1" x14ac:dyDescent="0.2">
      <c r="A48" s="828" t="s">
        <v>505</v>
      </c>
      <c r="B48" s="828"/>
      <c r="C48" s="828"/>
      <c r="D48" s="828"/>
      <c r="E48" s="828"/>
      <c r="F48" s="828"/>
    </row>
    <row r="49" spans="1:6" x14ac:dyDescent="0.2">
      <c r="A49" s="831"/>
      <c r="B49" s="831"/>
      <c r="C49" s="831"/>
      <c r="D49" s="831"/>
      <c r="E49" s="831"/>
      <c r="F49" s="831"/>
    </row>
    <row r="50" spans="1:6" ht="18" customHeight="1" x14ac:dyDescent="0.2">
      <c r="A50" s="827" t="s">
        <v>506</v>
      </c>
      <c r="B50" s="827"/>
      <c r="C50" s="827"/>
      <c r="D50" s="827"/>
      <c r="E50" s="827"/>
      <c r="F50" s="827"/>
    </row>
    <row r="51" spans="1:6" ht="59.25" customHeight="1" x14ac:dyDescent="0.2">
      <c r="A51" s="828" t="s">
        <v>507</v>
      </c>
      <c r="B51" s="828"/>
      <c r="C51" s="828"/>
      <c r="D51" s="828"/>
      <c r="E51" s="828"/>
      <c r="F51" s="828"/>
    </row>
    <row r="52" spans="1:6" x14ac:dyDescent="0.2">
      <c r="A52" s="831"/>
      <c r="B52" s="831"/>
      <c r="C52" s="831"/>
      <c r="D52" s="831"/>
      <c r="E52" s="831"/>
      <c r="F52" s="831"/>
    </row>
    <row r="53" spans="1:6" ht="12.75" customHeight="1" x14ac:dyDescent="0.2">
      <c r="A53" s="849" t="s">
        <v>508</v>
      </c>
      <c r="B53" s="852" t="s">
        <v>653</v>
      </c>
      <c r="C53" s="853"/>
      <c r="D53" s="852" t="s">
        <v>661</v>
      </c>
      <c r="E53" s="853"/>
      <c r="F53" s="503"/>
    </row>
    <row r="54" spans="1:6" ht="12.75" customHeight="1" x14ac:dyDescent="0.2">
      <c r="A54" s="850"/>
      <c r="B54" s="854"/>
      <c r="C54" s="855"/>
      <c r="D54" s="854"/>
      <c r="E54" s="855"/>
      <c r="F54" s="503"/>
    </row>
    <row r="55" spans="1:6" ht="15" x14ac:dyDescent="0.2">
      <c r="A55" s="851"/>
      <c r="B55" s="803" t="s">
        <v>509</v>
      </c>
      <c r="C55" s="803" t="s">
        <v>510</v>
      </c>
      <c r="D55" s="803" t="s">
        <v>509</v>
      </c>
      <c r="E55" s="803" t="s">
        <v>510</v>
      </c>
      <c r="F55" s="503"/>
    </row>
    <row r="56" spans="1:6" ht="14.25" x14ac:dyDescent="0.2">
      <c r="A56" s="504" t="s">
        <v>511</v>
      </c>
      <c r="B56" s="505">
        <v>6554.28</v>
      </c>
      <c r="C56" s="505">
        <v>6571.73</v>
      </c>
      <c r="D56" s="505">
        <v>6175.18</v>
      </c>
      <c r="E56" s="505">
        <v>6187.55</v>
      </c>
      <c r="F56" s="503"/>
    </row>
    <row r="57" spans="1:6" ht="14.25" x14ac:dyDescent="0.2">
      <c r="A57" s="504" t="s">
        <v>512</v>
      </c>
      <c r="B57" s="505">
        <v>7210.37</v>
      </c>
      <c r="C57" s="505">
        <v>7230.37</v>
      </c>
      <c r="D57" s="506">
        <v>6937.81</v>
      </c>
      <c r="E57" s="505">
        <v>6952.33</v>
      </c>
      <c r="F57" s="503"/>
    </row>
    <row r="58" spans="1:6" ht="18" x14ac:dyDescent="0.2">
      <c r="A58" s="827" t="s">
        <v>513</v>
      </c>
      <c r="B58" s="827"/>
      <c r="C58" s="827"/>
      <c r="D58" s="827"/>
      <c r="E58" s="827"/>
      <c r="F58" s="827"/>
    </row>
    <row r="59" spans="1:6" ht="18" customHeight="1" x14ac:dyDescent="0.2">
      <c r="A59" s="827" t="s">
        <v>514</v>
      </c>
      <c r="B59" s="827"/>
      <c r="C59" s="827"/>
      <c r="D59" s="827"/>
      <c r="E59" s="827"/>
      <c r="F59" s="827"/>
    </row>
    <row r="60" spans="1:6" x14ac:dyDescent="0.2">
      <c r="A60" s="847"/>
      <c r="B60" s="847"/>
      <c r="C60" s="847"/>
      <c r="D60" s="847"/>
      <c r="E60" s="847"/>
      <c r="F60" s="847"/>
    </row>
    <row r="61" spans="1:6" ht="44.25" customHeight="1" x14ac:dyDescent="0.2">
      <c r="A61" s="848" t="s">
        <v>515</v>
      </c>
      <c r="B61" s="848"/>
      <c r="C61" s="848"/>
      <c r="D61" s="848"/>
      <c r="E61" s="848"/>
      <c r="F61" s="848"/>
    </row>
    <row r="62" spans="1:6" ht="42.75" customHeight="1" x14ac:dyDescent="0.2">
      <c r="A62" s="828" t="s">
        <v>516</v>
      </c>
      <c r="B62" s="828"/>
      <c r="C62" s="828"/>
      <c r="D62" s="828"/>
      <c r="E62" s="828"/>
      <c r="F62" s="828"/>
    </row>
    <row r="63" spans="1:6" ht="15" x14ac:dyDescent="0.2">
      <c r="A63" s="828"/>
      <c r="B63" s="828"/>
      <c r="C63" s="828"/>
      <c r="D63" s="828"/>
      <c r="E63" s="828"/>
      <c r="F63" s="828"/>
    </row>
    <row r="64" spans="1:6" ht="18" customHeight="1" x14ac:dyDescent="0.2">
      <c r="A64" s="827" t="s">
        <v>517</v>
      </c>
      <c r="B64" s="827"/>
      <c r="C64" s="827"/>
      <c r="D64" s="827"/>
      <c r="E64" s="827"/>
      <c r="F64" s="827"/>
    </row>
    <row r="65" spans="1:6" x14ac:dyDescent="0.2">
      <c r="A65" s="847"/>
      <c r="B65" s="847"/>
      <c r="C65" s="847"/>
      <c r="D65" s="847"/>
      <c r="E65" s="847"/>
      <c r="F65" s="847"/>
    </row>
    <row r="66" spans="1:6" ht="77.25" customHeight="1" x14ac:dyDescent="0.2">
      <c r="A66" s="828" t="s">
        <v>518</v>
      </c>
      <c r="B66" s="828"/>
      <c r="C66" s="828"/>
      <c r="D66" s="828"/>
      <c r="E66" s="828"/>
      <c r="F66" s="828"/>
    </row>
    <row r="67" spans="1:6" ht="85.5" customHeight="1" x14ac:dyDescent="0.2">
      <c r="A67" s="828" t="s">
        <v>519</v>
      </c>
      <c r="B67" s="828"/>
      <c r="C67" s="828"/>
      <c r="D67" s="828"/>
      <c r="E67" s="828"/>
      <c r="F67" s="828"/>
    </row>
    <row r="68" spans="1:6" ht="18" customHeight="1" x14ac:dyDescent="0.2">
      <c r="A68" s="827" t="s">
        <v>520</v>
      </c>
      <c r="B68" s="827"/>
      <c r="C68" s="827"/>
      <c r="D68" s="827"/>
      <c r="E68" s="827"/>
      <c r="F68" s="827"/>
    </row>
    <row r="69" spans="1:6" ht="66.75" customHeight="1" x14ac:dyDescent="0.2">
      <c r="A69" s="828" t="s">
        <v>521</v>
      </c>
      <c r="B69" s="828"/>
      <c r="C69" s="828"/>
      <c r="D69" s="828"/>
      <c r="E69" s="828"/>
      <c r="F69" s="828"/>
    </row>
    <row r="70" spans="1:6" ht="18" x14ac:dyDescent="0.2">
      <c r="A70" s="827" t="s">
        <v>522</v>
      </c>
      <c r="B70" s="827"/>
      <c r="C70" s="827"/>
      <c r="D70" s="827"/>
      <c r="E70" s="827"/>
      <c r="F70" s="827"/>
    </row>
    <row r="71" spans="1:6" ht="53.25" customHeight="1" x14ac:dyDescent="0.2">
      <c r="A71" s="828" t="s">
        <v>523</v>
      </c>
      <c r="B71" s="828"/>
      <c r="C71" s="828"/>
      <c r="D71" s="828"/>
      <c r="E71" s="828"/>
      <c r="F71" s="828"/>
    </row>
    <row r="72" spans="1:6" ht="15" x14ac:dyDescent="0.2">
      <c r="A72" s="802"/>
      <c r="B72" s="802"/>
      <c r="C72" s="802"/>
      <c r="D72" s="802"/>
      <c r="E72" s="802"/>
      <c r="F72" s="802"/>
    </row>
    <row r="73" spans="1:6" ht="19.5" x14ac:dyDescent="0.2">
      <c r="A73" s="838" t="s">
        <v>0</v>
      </c>
      <c r="B73" s="838"/>
      <c r="C73" s="838"/>
      <c r="D73" s="838"/>
      <c r="E73" s="838"/>
      <c r="F73" s="838"/>
    </row>
    <row r="74" spans="1:6" ht="19.5" x14ac:dyDescent="0.2">
      <c r="A74" s="838" t="s">
        <v>524</v>
      </c>
      <c r="B74" s="838"/>
      <c r="C74" s="838"/>
      <c r="D74" s="838"/>
      <c r="E74" s="838"/>
      <c r="F74" s="838"/>
    </row>
    <row r="75" spans="1:6" ht="23.25" customHeight="1" x14ac:dyDescent="0.2">
      <c r="A75" s="828" t="s">
        <v>525</v>
      </c>
      <c r="B75" s="828"/>
      <c r="C75" s="828"/>
      <c r="D75" s="828"/>
      <c r="E75" s="828"/>
      <c r="F75" s="828"/>
    </row>
    <row r="76" spans="1:6" x14ac:dyDescent="0.2">
      <c r="A76" s="831"/>
      <c r="B76" s="831"/>
      <c r="C76" s="831"/>
      <c r="D76" s="831"/>
      <c r="E76" s="831"/>
      <c r="F76" s="831"/>
    </row>
    <row r="77" spans="1:6" ht="15.75" x14ac:dyDescent="0.2">
      <c r="A77" s="829" t="s">
        <v>378</v>
      </c>
      <c r="B77" s="804">
        <v>2020</v>
      </c>
      <c r="C77" s="804">
        <v>2019</v>
      </c>
      <c r="D77" s="13"/>
      <c r="E77" s="13"/>
      <c r="F77" s="13"/>
    </row>
    <row r="78" spans="1:6" ht="15.75" x14ac:dyDescent="0.2">
      <c r="A78" s="830"/>
      <c r="B78" s="804" t="s">
        <v>155</v>
      </c>
      <c r="C78" s="804" t="s">
        <v>155</v>
      </c>
      <c r="D78" s="13"/>
      <c r="E78" s="13"/>
      <c r="F78" s="13"/>
    </row>
    <row r="79" spans="1:6" ht="14.25" customHeight="1" x14ac:dyDescent="0.2">
      <c r="A79" s="507" t="s">
        <v>379</v>
      </c>
      <c r="B79" s="508">
        <v>9191143</v>
      </c>
      <c r="C79" s="508">
        <v>966785</v>
      </c>
      <c r="D79" s="13"/>
      <c r="E79" s="13"/>
      <c r="F79" s="13"/>
    </row>
    <row r="80" spans="1:6" ht="14.25" customHeight="1" x14ac:dyDescent="0.2">
      <c r="A80" s="507" t="s">
        <v>380</v>
      </c>
      <c r="B80" s="508">
        <v>130290140</v>
      </c>
      <c r="C80" s="508">
        <v>20233992</v>
      </c>
      <c r="D80" s="13"/>
      <c r="E80" s="13"/>
      <c r="F80" s="13"/>
    </row>
    <row r="81" spans="1:6" ht="14.25" customHeight="1" x14ac:dyDescent="0.2">
      <c r="A81" s="507" t="s">
        <v>381</v>
      </c>
      <c r="B81" s="508">
        <v>8050000</v>
      </c>
      <c r="C81" s="508">
        <v>6050000</v>
      </c>
      <c r="D81" s="13"/>
      <c r="E81" s="13"/>
      <c r="F81" s="13"/>
    </row>
    <row r="82" spans="1:6" ht="14.25" customHeight="1" x14ac:dyDescent="0.2">
      <c r="A82" s="507" t="s">
        <v>382</v>
      </c>
      <c r="B82" s="508">
        <v>1772578222</v>
      </c>
      <c r="C82" s="508">
        <v>40647633</v>
      </c>
      <c r="D82" s="13"/>
      <c r="E82" s="13"/>
      <c r="F82" s="13"/>
    </row>
    <row r="83" spans="1:6" ht="14.25" customHeight="1" x14ac:dyDescent="0.2">
      <c r="A83" s="507" t="s">
        <v>383</v>
      </c>
      <c r="B83" s="508">
        <v>67083580</v>
      </c>
      <c r="C83" s="508">
        <v>46055727</v>
      </c>
      <c r="D83" s="13"/>
      <c r="E83" s="13"/>
      <c r="F83" s="13"/>
    </row>
    <row r="84" spans="1:6" ht="14.25" customHeight="1" x14ac:dyDescent="0.2">
      <c r="A84" s="507" t="s">
        <v>384</v>
      </c>
      <c r="B84" s="508">
        <v>998066218</v>
      </c>
      <c r="C84" s="508">
        <v>1700872076</v>
      </c>
      <c r="D84" s="13"/>
      <c r="E84" s="13"/>
      <c r="F84" s="13"/>
    </row>
    <row r="85" spans="1:6" ht="14.25" customHeight="1" x14ac:dyDescent="0.2">
      <c r="A85" s="507" t="s">
        <v>385</v>
      </c>
      <c r="B85" s="508">
        <v>75327357</v>
      </c>
      <c r="C85" s="508">
        <v>1399113497</v>
      </c>
      <c r="D85" s="13"/>
      <c r="E85" s="13"/>
      <c r="F85" s="13"/>
    </row>
    <row r="86" spans="1:6" ht="14.25" customHeight="1" x14ac:dyDescent="0.2">
      <c r="A86" s="507" t="s">
        <v>386</v>
      </c>
      <c r="B86" s="508">
        <v>38779480</v>
      </c>
      <c r="C86" s="508">
        <v>260327191</v>
      </c>
      <c r="D86" s="13"/>
      <c r="E86" s="13"/>
      <c r="F86" s="13"/>
    </row>
    <row r="87" spans="1:6" ht="14.25" customHeight="1" x14ac:dyDescent="0.2">
      <c r="A87" s="507" t="s">
        <v>387</v>
      </c>
      <c r="B87" s="508">
        <v>34453428</v>
      </c>
      <c r="C87" s="508">
        <v>47267829</v>
      </c>
      <c r="D87" s="13"/>
      <c r="E87" s="13"/>
      <c r="F87" s="13"/>
    </row>
    <row r="88" spans="1:6" ht="14.25" customHeight="1" x14ac:dyDescent="0.2">
      <c r="A88" s="507" t="s">
        <v>388</v>
      </c>
      <c r="B88" s="508">
        <v>0</v>
      </c>
      <c r="C88" s="508">
        <v>33648715</v>
      </c>
      <c r="D88" s="13"/>
      <c r="E88" s="13"/>
      <c r="F88" s="13"/>
    </row>
    <row r="89" spans="1:6" ht="14.25" customHeight="1" x14ac:dyDescent="0.2">
      <c r="A89" s="507" t="s">
        <v>389</v>
      </c>
      <c r="B89" s="508">
        <v>16521463</v>
      </c>
      <c r="C89" s="508">
        <v>91096466</v>
      </c>
      <c r="D89" s="13"/>
      <c r="E89" s="13"/>
      <c r="F89" s="13"/>
    </row>
    <row r="90" spans="1:6" ht="14.25" customHeight="1" x14ac:dyDescent="0.2">
      <c r="A90" s="507" t="s">
        <v>390</v>
      </c>
      <c r="B90" s="508">
        <v>124552587</v>
      </c>
      <c r="C90" s="508">
        <v>135147392</v>
      </c>
      <c r="D90" s="13"/>
      <c r="E90" s="13"/>
      <c r="F90" s="13"/>
    </row>
    <row r="91" spans="1:6" ht="14.25" customHeight="1" x14ac:dyDescent="0.2">
      <c r="A91" s="507" t="s">
        <v>391</v>
      </c>
      <c r="B91" s="508">
        <v>0</v>
      </c>
      <c r="C91" s="508">
        <v>16271</v>
      </c>
      <c r="D91" s="13"/>
      <c r="E91" s="13"/>
      <c r="F91" s="13"/>
    </row>
    <row r="92" spans="1:6" ht="15.75" x14ac:dyDescent="0.2">
      <c r="A92" s="510" t="s">
        <v>33</v>
      </c>
      <c r="B92" s="511">
        <v>3274893618</v>
      </c>
      <c r="C92" s="511">
        <v>3781443574</v>
      </c>
      <c r="D92" s="13"/>
      <c r="E92" s="13"/>
      <c r="F92" s="13"/>
    </row>
    <row r="93" spans="1:6" ht="15.75" x14ac:dyDescent="0.2">
      <c r="A93" s="826"/>
      <c r="B93" s="826"/>
      <c r="C93" s="826"/>
      <c r="D93" s="826"/>
      <c r="E93" s="826"/>
      <c r="F93" s="826"/>
    </row>
    <row r="94" spans="1:6" ht="18.75" customHeight="1" x14ac:dyDescent="0.2">
      <c r="A94" s="826" t="s">
        <v>654</v>
      </c>
      <c r="B94" s="826"/>
      <c r="C94" s="826"/>
      <c r="D94" s="826"/>
      <c r="E94" s="826"/>
      <c r="F94" s="826"/>
    </row>
    <row r="95" spans="1:6" x14ac:dyDescent="0.2">
      <c r="A95" s="831"/>
      <c r="B95" s="831"/>
      <c r="C95" s="831"/>
      <c r="D95" s="831"/>
      <c r="E95" s="831"/>
      <c r="F95" s="831"/>
    </row>
    <row r="96" spans="1:6" ht="18" x14ac:dyDescent="0.2">
      <c r="A96" s="827" t="s">
        <v>526</v>
      </c>
      <c r="B96" s="827"/>
      <c r="C96" s="827"/>
      <c r="D96" s="827"/>
      <c r="E96" s="827"/>
      <c r="F96" s="827"/>
    </row>
    <row r="97" spans="1:6" ht="73.5" customHeight="1" x14ac:dyDescent="0.2">
      <c r="A97" s="828" t="s">
        <v>660</v>
      </c>
      <c r="B97" s="828"/>
      <c r="C97" s="828"/>
      <c r="D97" s="828"/>
      <c r="E97" s="828"/>
      <c r="F97" s="828"/>
    </row>
    <row r="98" spans="1:6" ht="15" x14ac:dyDescent="0.2">
      <c r="A98" s="802"/>
      <c r="B98" s="802"/>
      <c r="C98" s="802"/>
      <c r="D98" s="802"/>
      <c r="E98" s="802"/>
      <c r="F98" s="802"/>
    </row>
    <row r="99" spans="1:6" ht="16.5" x14ac:dyDescent="0.2">
      <c r="A99" s="526"/>
      <c r="B99" s="447">
        <v>2020</v>
      </c>
      <c r="C99" s="447">
        <v>2019</v>
      </c>
      <c r="D99" s="802"/>
      <c r="E99" s="802"/>
      <c r="F99" s="802"/>
    </row>
    <row r="100" spans="1:6" ht="15.75" x14ac:dyDescent="0.2">
      <c r="A100" s="447" t="s">
        <v>378</v>
      </c>
      <c r="B100" s="447" t="s">
        <v>155</v>
      </c>
      <c r="C100" s="447" t="s">
        <v>155</v>
      </c>
      <c r="D100" s="802"/>
      <c r="E100" s="802"/>
      <c r="F100" s="802"/>
    </row>
    <row r="101" spans="1:6" ht="15" x14ac:dyDescent="0.2">
      <c r="A101" s="449" t="s">
        <v>392</v>
      </c>
      <c r="B101" s="527">
        <v>41394441100</v>
      </c>
      <c r="C101" s="527">
        <v>28939376289</v>
      </c>
      <c r="D101" s="802"/>
      <c r="E101" s="802"/>
      <c r="F101" s="802"/>
    </row>
    <row r="102" spans="1:6" ht="15" x14ac:dyDescent="0.2">
      <c r="A102" s="449" t="s">
        <v>393</v>
      </c>
      <c r="B102" s="527">
        <v>0</v>
      </c>
      <c r="C102" s="527">
        <v>42875386</v>
      </c>
      <c r="D102" s="802"/>
      <c r="E102" s="802"/>
      <c r="F102" s="802"/>
    </row>
    <row r="103" spans="1:6" ht="15" x14ac:dyDescent="0.2">
      <c r="A103" s="449" t="s">
        <v>394</v>
      </c>
      <c r="B103" s="527">
        <v>839663394</v>
      </c>
      <c r="C103" s="527">
        <v>1207173563</v>
      </c>
      <c r="D103" s="802"/>
      <c r="E103" s="802"/>
      <c r="F103" s="802"/>
    </row>
    <row r="104" spans="1:6" ht="15" x14ac:dyDescent="0.2">
      <c r="A104" s="449" t="s">
        <v>254</v>
      </c>
      <c r="B104" s="789">
        <v>-1741027547</v>
      </c>
      <c r="C104" s="790">
        <v>-1121772334</v>
      </c>
      <c r="D104" s="802"/>
      <c r="E104" s="802"/>
      <c r="F104" s="802"/>
    </row>
    <row r="105" spans="1:6" ht="15" x14ac:dyDescent="0.2">
      <c r="A105" s="448" t="s">
        <v>395</v>
      </c>
      <c r="B105" s="528">
        <v>40493076947</v>
      </c>
      <c r="C105" s="528">
        <v>29067652904</v>
      </c>
      <c r="D105" s="533"/>
      <c r="E105" s="802"/>
      <c r="F105" s="802"/>
    </row>
    <row r="106" spans="1:6" ht="15" x14ac:dyDescent="0.2">
      <c r="A106" s="449" t="s">
        <v>248</v>
      </c>
      <c r="B106" s="789">
        <v>1293734571</v>
      </c>
      <c r="C106" s="790">
        <v>3523949576</v>
      </c>
      <c r="D106" s="802"/>
      <c r="E106" s="802"/>
      <c r="F106" s="802"/>
    </row>
    <row r="107" spans="1:6" ht="15" x14ac:dyDescent="0.2">
      <c r="A107" s="449" t="s">
        <v>565</v>
      </c>
      <c r="B107" s="789">
        <v>0</v>
      </c>
      <c r="C107" s="789">
        <v>0</v>
      </c>
      <c r="D107" s="802"/>
      <c r="E107" s="802"/>
      <c r="F107" s="802"/>
    </row>
    <row r="108" spans="1:6" ht="15" x14ac:dyDescent="0.2">
      <c r="A108" s="449" t="s">
        <v>566</v>
      </c>
      <c r="B108" s="789">
        <v>976612901</v>
      </c>
      <c r="C108" s="789">
        <v>0</v>
      </c>
      <c r="D108" s="802"/>
      <c r="E108" s="802"/>
      <c r="F108" s="802"/>
    </row>
    <row r="109" spans="1:6" ht="15" x14ac:dyDescent="0.2">
      <c r="A109" s="449" t="s">
        <v>396</v>
      </c>
      <c r="B109" s="789">
        <v>5551468</v>
      </c>
      <c r="C109" s="789">
        <v>57674574</v>
      </c>
      <c r="D109" s="802"/>
      <c r="E109" s="802"/>
      <c r="F109" s="802"/>
    </row>
    <row r="110" spans="1:6" ht="15" x14ac:dyDescent="0.2">
      <c r="A110" s="529" t="s">
        <v>33</v>
      </c>
      <c r="B110" s="530">
        <v>42768975887</v>
      </c>
      <c r="C110" s="530">
        <v>32649277054</v>
      </c>
      <c r="D110" s="534"/>
      <c r="E110" s="534"/>
      <c r="F110" s="802"/>
    </row>
    <row r="111" spans="1:6" ht="18" x14ac:dyDescent="0.2">
      <c r="A111" s="827"/>
      <c r="B111" s="827"/>
      <c r="C111" s="827"/>
      <c r="D111" s="827"/>
      <c r="E111" s="827"/>
      <c r="F111" s="827"/>
    </row>
    <row r="112" spans="1:6" ht="18" customHeight="1" x14ac:dyDescent="0.2">
      <c r="A112" s="827" t="s">
        <v>527</v>
      </c>
      <c r="B112" s="827"/>
      <c r="C112" s="827"/>
      <c r="D112" s="827"/>
      <c r="E112" s="827"/>
      <c r="F112" s="827"/>
    </row>
    <row r="113" spans="1:6" ht="37.5" customHeight="1" x14ac:dyDescent="0.2">
      <c r="A113" s="828" t="s">
        <v>674</v>
      </c>
      <c r="B113" s="828"/>
      <c r="C113" s="828"/>
      <c r="D113" s="828"/>
      <c r="E113" s="828"/>
      <c r="F113" s="828"/>
    </row>
    <row r="114" spans="1:6" ht="37.5" customHeight="1" x14ac:dyDescent="0.2">
      <c r="A114" s="802"/>
      <c r="B114" s="802"/>
      <c r="C114" s="802"/>
      <c r="D114" s="802"/>
      <c r="E114" s="802"/>
      <c r="F114" s="802"/>
    </row>
    <row r="115" spans="1:6" ht="15" x14ac:dyDescent="0.2">
      <c r="A115" s="846" t="s">
        <v>528</v>
      </c>
      <c r="B115" s="846"/>
      <c r="C115" s="846"/>
      <c r="D115" s="846"/>
      <c r="E115" s="846"/>
      <c r="F115" s="846"/>
    </row>
    <row r="116" spans="1:6" ht="14.25" customHeight="1" x14ac:dyDescent="0.2">
      <c r="A116" s="839" t="s">
        <v>529</v>
      </c>
      <c r="B116" s="839"/>
      <c r="C116" s="839"/>
      <c r="D116" s="839"/>
      <c r="E116" s="839"/>
      <c r="F116" s="839"/>
    </row>
    <row r="117" spans="1:6" ht="15" x14ac:dyDescent="0.2">
      <c r="A117" s="846" t="s">
        <v>530</v>
      </c>
      <c r="B117" s="846"/>
      <c r="C117" s="846"/>
      <c r="D117" s="846"/>
      <c r="E117" s="846"/>
      <c r="F117" s="846"/>
    </row>
    <row r="118" spans="1:6" ht="29.25" customHeight="1" x14ac:dyDescent="0.2">
      <c r="A118" s="839" t="s">
        <v>531</v>
      </c>
      <c r="B118" s="839"/>
      <c r="C118" s="839"/>
      <c r="D118" s="839"/>
      <c r="E118" s="839"/>
      <c r="F118" s="839"/>
    </row>
    <row r="119" spans="1:6" ht="15" x14ac:dyDescent="0.2">
      <c r="A119" s="846" t="s">
        <v>532</v>
      </c>
      <c r="B119" s="846"/>
      <c r="C119" s="846"/>
      <c r="D119" s="846"/>
      <c r="E119" s="846"/>
      <c r="F119" s="846"/>
    </row>
    <row r="120" spans="1:6" ht="37.5" customHeight="1" x14ac:dyDescent="0.2">
      <c r="A120" s="839" t="s">
        <v>533</v>
      </c>
      <c r="B120" s="839"/>
      <c r="C120" s="839"/>
      <c r="D120" s="839"/>
      <c r="E120" s="839"/>
      <c r="F120" s="839"/>
    </row>
    <row r="121" spans="1:6" ht="14.25" x14ac:dyDescent="0.2">
      <c r="A121" s="839"/>
      <c r="B121" s="839"/>
      <c r="C121" s="839"/>
      <c r="D121" s="839"/>
      <c r="E121" s="839"/>
      <c r="F121" s="839"/>
    </row>
    <row r="122" spans="1:6" ht="15.75" customHeight="1" x14ac:dyDescent="0.2">
      <c r="A122" s="829" t="s">
        <v>397</v>
      </c>
      <c r="B122" s="804">
        <v>2020</v>
      </c>
      <c r="C122" s="840" t="s">
        <v>273</v>
      </c>
      <c r="D122" s="13"/>
      <c r="E122" s="13"/>
      <c r="F122" s="13"/>
    </row>
    <row r="123" spans="1:6" ht="15.75" customHeight="1" x14ac:dyDescent="0.2">
      <c r="A123" s="830"/>
      <c r="B123" s="804" t="s">
        <v>155</v>
      </c>
      <c r="C123" s="841"/>
      <c r="D123" s="13"/>
      <c r="E123" s="13"/>
      <c r="F123" s="13"/>
    </row>
    <row r="124" spans="1:6" ht="29.25" x14ac:dyDescent="0.2">
      <c r="A124" s="512" t="s">
        <v>534</v>
      </c>
      <c r="B124" s="508">
        <v>39650564629</v>
      </c>
      <c r="C124" s="513">
        <v>0.9791936700907482</v>
      </c>
      <c r="D124" s="13"/>
      <c r="E124" s="13"/>
      <c r="F124" s="13"/>
    </row>
    <row r="125" spans="1:6" ht="15" x14ac:dyDescent="0.2">
      <c r="A125" s="512" t="s">
        <v>398</v>
      </c>
      <c r="B125" s="509"/>
      <c r="C125" s="509"/>
      <c r="D125" s="13"/>
      <c r="E125" s="13"/>
      <c r="F125" s="13"/>
    </row>
    <row r="126" spans="1:6" ht="15" x14ac:dyDescent="0.2">
      <c r="A126" s="512" t="s">
        <v>535</v>
      </c>
      <c r="B126" s="508">
        <v>1743876471</v>
      </c>
      <c r="C126" s="513">
        <v>4.3066039987094587E-2</v>
      </c>
      <c r="D126" s="13"/>
      <c r="E126" s="13"/>
      <c r="F126" s="13"/>
    </row>
    <row r="127" spans="1:6" ht="15" x14ac:dyDescent="0.2">
      <c r="A127" s="512" t="s">
        <v>536</v>
      </c>
      <c r="B127" s="791">
        <v>839663394</v>
      </c>
      <c r="C127" s="513">
        <v>2.0735974080186761E-2</v>
      </c>
      <c r="D127" s="532"/>
      <c r="E127" s="13"/>
      <c r="F127" s="13"/>
    </row>
    <row r="128" spans="1:6" ht="14.25" x14ac:dyDescent="0.2">
      <c r="A128" s="507" t="s">
        <v>254</v>
      </c>
      <c r="B128" s="791">
        <v>-1741027547</v>
      </c>
      <c r="C128" s="513">
        <v>-4.2995684158029561E-2</v>
      </c>
      <c r="D128" s="13"/>
      <c r="E128" s="13"/>
      <c r="F128" s="13"/>
    </row>
    <row r="129" spans="1:6" ht="15" x14ac:dyDescent="0.2">
      <c r="A129" s="514" t="s">
        <v>399</v>
      </c>
      <c r="B129" s="511">
        <v>40493076947</v>
      </c>
      <c r="C129" s="515">
        <v>1</v>
      </c>
      <c r="D129" s="13"/>
      <c r="E129" s="13"/>
      <c r="F129" s="13"/>
    </row>
    <row r="130" spans="1:6" ht="14.25" x14ac:dyDescent="0.2">
      <c r="A130" s="839"/>
      <c r="B130" s="839"/>
      <c r="C130" s="839"/>
      <c r="D130" s="839"/>
      <c r="E130" s="839"/>
      <c r="F130" s="839"/>
    </row>
    <row r="131" spans="1:6" ht="12.75" customHeight="1" x14ac:dyDescent="0.2">
      <c r="A131" s="842" t="s">
        <v>398</v>
      </c>
      <c r="B131" s="829" t="s">
        <v>537</v>
      </c>
      <c r="C131" s="13"/>
      <c r="D131" s="13"/>
      <c r="E131" s="13"/>
      <c r="F131" s="13"/>
    </row>
    <row r="132" spans="1:6" ht="12.75" customHeight="1" x14ac:dyDescent="0.2">
      <c r="A132" s="843"/>
      <c r="B132" s="845"/>
      <c r="C132" s="13"/>
      <c r="D132" s="13"/>
      <c r="E132" s="13"/>
      <c r="F132" s="13"/>
    </row>
    <row r="133" spans="1:6" ht="12.75" customHeight="1" x14ac:dyDescent="0.2">
      <c r="A133" s="844"/>
      <c r="B133" s="830"/>
      <c r="C133" s="13"/>
      <c r="D133" s="13"/>
      <c r="E133" s="13"/>
      <c r="F133" s="13"/>
    </row>
    <row r="134" spans="1:6" ht="15" x14ac:dyDescent="0.2">
      <c r="A134" s="512" t="s">
        <v>398</v>
      </c>
      <c r="B134" s="516"/>
      <c r="C134" s="13"/>
      <c r="D134" s="13"/>
      <c r="E134" s="13"/>
      <c r="F134" s="13"/>
    </row>
    <row r="135" spans="1:6" ht="15" x14ac:dyDescent="0.2">
      <c r="A135" s="512" t="s">
        <v>535</v>
      </c>
      <c r="B135" s="516" t="s">
        <v>538</v>
      </c>
      <c r="C135" s="13"/>
      <c r="D135" s="13"/>
      <c r="E135" s="13"/>
      <c r="F135" s="13"/>
    </row>
    <row r="136" spans="1:6" ht="15" x14ac:dyDescent="0.2">
      <c r="A136" s="512" t="s">
        <v>536</v>
      </c>
      <c r="B136" s="516" t="s">
        <v>400</v>
      </c>
      <c r="C136" s="13"/>
      <c r="D136" s="13"/>
      <c r="E136" s="13"/>
      <c r="F136" s="13"/>
    </row>
    <row r="137" spans="1:6" ht="14.25" x14ac:dyDescent="0.2">
      <c r="A137" s="507" t="s">
        <v>254</v>
      </c>
      <c r="B137" s="516">
        <v>91</v>
      </c>
      <c r="C137" s="13"/>
      <c r="D137" s="13"/>
      <c r="E137" s="13"/>
      <c r="F137" s="13"/>
    </row>
    <row r="138" spans="1:6" ht="19.5" x14ac:dyDescent="0.2">
      <c r="A138" s="838"/>
      <c r="B138" s="838"/>
      <c r="C138" s="838"/>
      <c r="D138" s="838"/>
      <c r="E138" s="838"/>
      <c r="F138" s="838"/>
    </row>
    <row r="139" spans="1:6" ht="19.5" x14ac:dyDescent="0.2">
      <c r="A139" s="838" t="s">
        <v>539</v>
      </c>
      <c r="B139" s="838"/>
      <c r="C139" s="838"/>
      <c r="D139" s="838"/>
      <c r="E139" s="838"/>
      <c r="F139" s="838"/>
    </row>
    <row r="140" spans="1:6" ht="35.25" customHeight="1" x14ac:dyDescent="0.2">
      <c r="A140" s="828" t="s">
        <v>540</v>
      </c>
      <c r="B140" s="828"/>
      <c r="C140" s="828"/>
      <c r="D140" s="828"/>
      <c r="E140" s="828"/>
      <c r="F140" s="828"/>
    </row>
    <row r="141" spans="1:6" ht="15.75" x14ac:dyDescent="0.2">
      <c r="A141" s="829" t="s">
        <v>401</v>
      </c>
      <c r="B141" s="804">
        <v>2020</v>
      </c>
      <c r="C141" s="804">
        <v>2019</v>
      </c>
      <c r="D141" s="13"/>
      <c r="E141" s="13"/>
      <c r="F141" s="13"/>
    </row>
    <row r="142" spans="1:6" ht="15.75" x14ac:dyDescent="0.2">
      <c r="A142" s="830"/>
      <c r="B142" s="804" t="s">
        <v>155</v>
      </c>
      <c r="C142" s="804" t="s">
        <v>155</v>
      </c>
      <c r="D142" s="13"/>
      <c r="E142" s="13"/>
      <c r="F142" s="13"/>
    </row>
    <row r="143" spans="1:6" ht="14.25" x14ac:dyDescent="0.2">
      <c r="A143" s="507" t="s">
        <v>402</v>
      </c>
      <c r="B143" s="508">
        <v>3600000000</v>
      </c>
      <c r="C143" s="508">
        <v>3300000000</v>
      </c>
      <c r="D143" s="13"/>
      <c r="E143" s="13"/>
      <c r="F143" s="13"/>
    </row>
    <row r="144" spans="1:6" ht="14.25" x14ac:dyDescent="0.2">
      <c r="A144" s="507" t="s">
        <v>655</v>
      </c>
      <c r="B144" s="508">
        <v>0</v>
      </c>
      <c r="C144" s="508">
        <v>3087590000</v>
      </c>
      <c r="D144" s="13"/>
      <c r="E144" s="13"/>
      <c r="F144" s="13"/>
    </row>
    <row r="145" spans="1:6" ht="15" x14ac:dyDescent="0.2">
      <c r="A145" s="514" t="s">
        <v>33</v>
      </c>
      <c r="B145" s="511">
        <v>3600000000</v>
      </c>
      <c r="C145" s="511">
        <v>6387590000</v>
      </c>
      <c r="D145" s="13"/>
      <c r="E145" s="13"/>
      <c r="F145" s="13"/>
    </row>
    <row r="146" spans="1:6" ht="18" x14ac:dyDescent="0.2">
      <c r="A146" s="827"/>
      <c r="B146" s="827"/>
      <c r="C146" s="827"/>
      <c r="D146" s="827"/>
      <c r="E146" s="827"/>
      <c r="F146" s="827"/>
    </row>
    <row r="147" spans="1:6" ht="18" x14ac:dyDescent="0.2">
      <c r="A147" s="827" t="s">
        <v>541</v>
      </c>
      <c r="B147" s="827"/>
      <c r="C147" s="827"/>
      <c r="D147" s="827"/>
      <c r="E147" s="827"/>
      <c r="F147" s="827"/>
    </row>
    <row r="148" spans="1:6" ht="40.5" customHeight="1" x14ac:dyDescent="0.2">
      <c r="A148" s="828" t="s">
        <v>542</v>
      </c>
      <c r="B148" s="828"/>
      <c r="C148" s="828"/>
      <c r="D148" s="828"/>
      <c r="E148" s="828"/>
      <c r="F148" s="828"/>
    </row>
    <row r="149" spans="1:6" ht="15.75" x14ac:dyDescent="0.2">
      <c r="A149" s="829" t="s">
        <v>378</v>
      </c>
      <c r="B149" s="804">
        <v>2020</v>
      </c>
      <c r="C149" s="804">
        <v>2019</v>
      </c>
      <c r="D149" s="13"/>
      <c r="E149" s="13"/>
      <c r="F149" s="13"/>
    </row>
    <row r="150" spans="1:6" ht="15.75" x14ac:dyDescent="0.2">
      <c r="A150" s="830"/>
      <c r="B150" s="804" t="s">
        <v>155</v>
      </c>
      <c r="C150" s="804" t="s">
        <v>155</v>
      </c>
      <c r="D150" s="13"/>
      <c r="E150" s="13"/>
      <c r="F150" s="13"/>
    </row>
    <row r="151" spans="1:6" ht="14.25" x14ac:dyDescent="0.2">
      <c r="A151" s="507" t="s">
        <v>403</v>
      </c>
      <c r="B151" s="508">
        <v>1075093</v>
      </c>
      <c r="C151" s="508">
        <v>0</v>
      </c>
      <c r="D151" s="13"/>
      <c r="E151" s="13"/>
      <c r="F151" s="13"/>
    </row>
    <row r="152" spans="1:6" ht="14.25" x14ac:dyDescent="0.2">
      <c r="A152" s="507" t="s">
        <v>404</v>
      </c>
      <c r="B152" s="517">
        <v>4167902</v>
      </c>
      <c r="C152" s="517">
        <v>14940000</v>
      </c>
      <c r="D152" s="13"/>
      <c r="E152" s="13"/>
      <c r="F152" s="13"/>
    </row>
    <row r="153" spans="1:6" ht="14.25" x14ac:dyDescent="0.2">
      <c r="A153" s="507" t="s">
        <v>260</v>
      </c>
      <c r="B153" s="517">
        <v>6998456</v>
      </c>
      <c r="C153" s="517">
        <v>63161012</v>
      </c>
      <c r="D153" s="13"/>
      <c r="E153" s="13"/>
      <c r="F153" s="13"/>
    </row>
    <row r="154" spans="1:6" ht="14.25" x14ac:dyDescent="0.2">
      <c r="A154" s="507" t="s">
        <v>405</v>
      </c>
      <c r="B154" s="517">
        <v>0</v>
      </c>
      <c r="C154" s="509">
        <v>0</v>
      </c>
      <c r="D154" s="13"/>
      <c r="E154" s="13"/>
      <c r="F154" s="13"/>
    </row>
    <row r="155" spans="1:6" ht="14.25" x14ac:dyDescent="0.2">
      <c r="A155" s="507" t="s">
        <v>406</v>
      </c>
      <c r="B155" s="517">
        <v>4907615</v>
      </c>
      <c r="C155" s="517">
        <v>10667353</v>
      </c>
      <c r="D155" s="13"/>
      <c r="E155" s="13"/>
      <c r="F155" s="13"/>
    </row>
    <row r="156" spans="1:6" ht="14.25" x14ac:dyDescent="0.2">
      <c r="A156" s="535" t="s">
        <v>407</v>
      </c>
      <c r="B156" s="517">
        <v>894887200</v>
      </c>
      <c r="C156" s="517">
        <v>3373911058</v>
      </c>
      <c r="D156" s="13"/>
      <c r="E156" s="13"/>
      <c r="F156" s="13"/>
    </row>
    <row r="157" spans="1:6" ht="15" x14ac:dyDescent="0.2">
      <c r="A157" s="514" t="s">
        <v>33</v>
      </c>
      <c r="B157" s="511">
        <v>912036266</v>
      </c>
      <c r="C157" s="511">
        <v>3462679423</v>
      </c>
      <c r="D157" s="13"/>
      <c r="E157" s="13"/>
      <c r="F157" s="13"/>
    </row>
    <row r="158" spans="1:6" x14ac:dyDescent="0.2">
      <c r="A158" s="831"/>
      <c r="B158" s="831"/>
      <c r="C158" s="831"/>
      <c r="D158" s="831"/>
      <c r="E158" s="831"/>
      <c r="F158" s="831"/>
    </row>
    <row r="159" spans="1:6" ht="18" x14ac:dyDescent="0.2">
      <c r="A159" s="827" t="s">
        <v>543</v>
      </c>
      <c r="B159" s="827"/>
      <c r="C159" s="827"/>
      <c r="D159" s="827"/>
      <c r="E159" s="827"/>
      <c r="F159" s="827"/>
    </row>
    <row r="160" spans="1:6" ht="33.75" customHeight="1" x14ac:dyDescent="0.2">
      <c r="A160" s="828" t="s">
        <v>544</v>
      </c>
      <c r="B160" s="828"/>
      <c r="C160" s="828"/>
      <c r="D160" s="828"/>
      <c r="E160" s="828"/>
      <c r="F160" s="828"/>
    </row>
    <row r="161" spans="1:6" ht="21" customHeight="1" x14ac:dyDescent="0.2">
      <c r="A161" s="828" t="s">
        <v>525</v>
      </c>
      <c r="B161" s="828"/>
      <c r="C161" s="828"/>
      <c r="D161" s="828"/>
      <c r="E161" s="828"/>
      <c r="F161" s="828"/>
    </row>
    <row r="162" spans="1:6" ht="21" customHeight="1" x14ac:dyDescent="0.2">
      <c r="A162" s="802"/>
      <c r="B162" s="802"/>
      <c r="C162" s="802"/>
      <c r="D162" s="802"/>
      <c r="E162" s="802"/>
      <c r="F162" s="802"/>
    </row>
    <row r="163" spans="1:6" ht="15.75" x14ac:dyDescent="0.2">
      <c r="A163" s="835" t="s">
        <v>378</v>
      </c>
      <c r="B163" s="804">
        <v>2020</v>
      </c>
      <c r="C163" s="804">
        <v>2019</v>
      </c>
      <c r="D163" s="13"/>
      <c r="E163" s="13"/>
      <c r="F163" s="13"/>
    </row>
    <row r="164" spans="1:6" ht="15.75" x14ac:dyDescent="0.2">
      <c r="A164" s="836"/>
      <c r="B164" s="804" t="s">
        <v>155</v>
      </c>
      <c r="C164" s="804" t="s">
        <v>155</v>
      </c>
      <c r="D164" s="13"/>
      <c r="E164" s="13"/>
      <c r="F164" s="13"/>
    </row>
    <row r="165" spans="1:6" ht="14.25" x14ac:dyDescent="0.2">
      <c r="A165" s="507" t="s">
        <v>408</v>
      </c>
      <c r="B165" s="518">
        <v>9433567239</v>
      </c>
      <c r="C165" s="518">
        <v>7925121171</v>
      </c>
      <c r="D165" s="13"/>
      <c r="E165" s="13"/>
      <c r="F165" s="13"/>
    </row>
    <row r="166" spans="1:6" ht="14.25" x14ac:dyDescent="0.2">
      <c r="A166" s="507" t="s">
        <v>409</v>
      </c>
      <c r="B166" s="518">
        <v>5055475600</v>
      </c>
      <c r="C166" s="518">
        <v>3215670668</v>
      </c>
      <c r="D166" s="13"/>
      <c r="E166" s="13"/>
      <c r="F166" s="13"/>
    </row>
    <row r="167" spans="1:6" ht="14.25" x14ac:dyDescent="0.2">
      <c r="A167" s="507" t="s">
        <v>410</v>
      </c>
      <c r="B167" s="518">
        <v>3070097478</v>
      </c>
      <c r="C167" s="518">
        <v>3315168811</v>
      </c>
      <c r="D167" s="13"/>
      <c r="E167" s="13"/>
      <c r="F167" s="13"/>
    </row>
    <row r="168" spans="1:6" ht="14.25" x14ac:dyDescent="0.2">
      <c r="A168" s="507" t="s">
        <v>411</v>
      </c>
      <c r="B168" s="518">
        <v>484943380</v>
      </c>
      <c r="C168" s="518">
        <v>437232038</v>
      </c>
      <c r="D168" s="13"/>
      <c r="E168" s="13"/>
      <c r="F168" s="13"/>
    </row>
    <row r="169" spans="1:6" ht="14.25" x14ac:dyDescent="0.2">
      <c r="A169" s="507" t="s">
        <v>412</v>
      </c>
      <c r="B169" s="518">
        <v>133368547</v>
      </c>
      <c r="C169" s="518">
        <v>42630247</v>
      </c>
      <c r="D169" s="13"/>
      <c r="E169" s="13"/>
      <c r="F169" s="13"/>
    </row>
    <row r="170" spans="1:6" ht="14.25" x14ac:dyDescent="0.2">
      <c r="A170" s="507" t="s">
        <v>413</v>
      </c>
      <c r="B170" s="518">
        <v>237622444</v>
      </c>
      <c r="C170" s="518">
        <v>410093164</v>
      </c>
      <c r="D170" s="13"/>
      <c r="E170" s="13"/>
      <c r="F170" s="13"/>
    </row>
    <row r="171" spans="1:6" ht="14.25" x14ac:dyDescent="0.2">
      <c r="A171" s="507" t="s">
        <v>414</v>
      </c>
      <c r="B171" s="518">
        <v>539783529</v>
      </c>
      <c r="C171" s="518">
        <v>508309232</v>
      </c>
      <c r="D171" s="13"/>
      <c r="E171" s="13"/>
      <c r="F171" s="13"/>
    </row>
    <row r="172" spans="1:6" ht="14.25" x14ac:dyDescent="0.2">
      <c r="A172" s="507" t="s">
        <v>657</v>
      </c>
      <c r="B172" s="518">
        <v>18802729</v>
      </c>
      <c r="C172" s="518">
        <v>9840000</v>
      </c>
      <c r="D172" s="13"/>
      <c r="E172" s="13"/>
      <c r="F172" s="13"/>
    </row>
    <row r="173" spans="1:6" ht="14.25" x14ac:dyDescent="0.2">
      <c r="A173" s="507" t="s">
        <v>415</v>
      </c>
      <c r="B173" s="518">
        <v>45461078</v>
      </c>
      <c r="C173" s="518">
        <v>17892531</v>
      </c>
      <c r="D173" s="13"/>
      <c r="E173" s="13"/>
      <c r="F173" s="13"/>
    </row>
    <row r="174" spans="1:6" ht="14.25" x14ac:dyDescent="0.2">
      <c r="A174" s="507" t="s">
        <v>416</v>
      </c>
      <c r="B174" s="518">
        <v>76936183</v>
      </c>
      <c r="C174" s="518">
        <v>88103744</v>
      </c>
      <c r="D174" s="13"/>
      <c r="E174" s="13"/>
      <c r="F174" s="13"/>
    </row>
    <row r="175" spans="1:6" ht="14.25" x14ac:dyDescent="0.2">
      <c r="A175" s="507" t="s">
        <v>417</v>
      </c>
      <c r="B175" s="518">
        <v>818902907</v>
      </c>
      <c r="C175" s="518">
        <v>403727812</v>
      </c>
      <c r="D175" s="13"/>
      <c r="E175" s="13"/>
      <c r="F175" s="13"/>
    </row>
    <row r="176" spans="1:6" ht="14.25" x14ac:dyDescent="0.2">
      <c r="A176" s="507" t="s">
        <v>656</v>
      </c>
      <c r="B176" s="518">
        <v>0</v>
      </c>
      <c r="C176" s="518">
        <v>23877073</v>
      </c>
      <c r="D176" s="13"/>
      <c r="E176" s="13"/>
      <c r="F176" s="13"/>
    </row>
    <row r="177" spans="1:6" ht="14.25" x14ac:dyDescent="0.2">
      <c r="A177" s="507" t="s">
        <v>569</v>
      </c>
      <c r="B177" s="518">
        <v>-524197498</v>
      </c>
      <c r="C177" s="518">
        <v>0</v>
      </c>
      <c r="D177" s="13"/>
      <c r="E177" s="13"/>
      <c r="F177" s="13"/>
    </row>
    <row r="178" spans="1:6" ht="15" x14ac:dyDescent="0.2">
      <c r="A178" s="514" t="s">
        <v>195</v>
      </c>
      <c r="B178" s="519">
        <v>19390763616</v>
      </c>
      <c r="C178" s="519">
        <v>16397666491</v>
      </c>
      <c r="D178" s="13"/>
      <c r="E178" s="13"/>
      <c r="F178" s="13"/>
    </row>
    <row r="179" spans="1:6" ht="18" x14ac:dyDescent="0.2">
      <c r="A179" s="827"/>
      <c r="B179" s="827"/>
      <c r="C179" s="827"/>
      <c r="D179" s="827"/>
      <c r="E179" s="827"/>
      <c r="F179" s="827"/>
    </row>
    <row r="180" spans="1:6" ht="18" x14ac:dyDescent="0.2">
      <c r="A180" s="827" t="s">
        <v>545</v>
      </c>
      <c r="B180" s="827"/>
      <c r="C180" s="827"/>
      <c r="D180" s="827"/>
      <c r="E180" s="827"/>
      <c r="F180" s="827"/>
    </row>
    <row r="181" spans="1:6" ht="37.5" customHeight="1" x14ac:dyDescent="0.2">
      <c r="A181" s="837" t="s">
        <v>567</v>
      </c>
      <c r="B181" s="837"/>
      <c r="C181" s="837"/>
      <c r="D181" s="837"/>
      <c r="E181" s="837"/>
      <c r="F181" s="837"/>
    </row>
    <row r="182" spans="1:6" ht="15.75" x14ac:dyDescent="0.2">
      <c r="A182" s="829" t="s">
        <v>378</v>
      </c>
      <c r="B182" s="804">
        <v>2020</v>
      </c>
      <c r="C182" s="804">
        <v>2019</v>
      </c>
      <c r="D182" s="13"/>
      <c r="E182" s="13"/>
      <c r="F182" s="13"/>
    </row>
    <row r="183" spans="1:6" ht="15.75" x14ac:dyDescent="0.2">
      <c r="A183" s="830"/>
      <c r="B183" s="804" t="s">
        <v>155</v>
      </c>
      <c r="C183" s="804" t="s">
        <v>155</v>
      </c>
      <c r="D183" s="13"/>
      <c r="E183" s="13"/>
      <c r="F183" s="13"/>
    </row>
    <row r="184" spans="1:6" ht="14.25" x14ac:dyDescent="0.2">
      <c r="A184" s="507" t="s">
        <v>418</v>
      </c>
      <c r="B184" s="518">
        <v>700205459</v>
      </c>
      <c r="C184" s="518">
        <v>468399574</v>
      </c>
      <c r="D184" s="13"/>
      <c r="E184" s="13"/>
      <c r="F184" s="13"/>
    </row>
    <row r="185" spans="1:6" ht="14.25" x14ac:dyDescent="0.2">
      <c r="A185" s="507" t="s">
        <v>419</v>
      </c>
      <c r="B185" s="518">
        <v>528190389</v>
      </c>
      <c r="C185" s="518">
        <v>470095879</v>
      </c>
      <c r="D185" s="13"/>
      <c r="E185" s="13"/>
      <c r="F185" s="13"/>
    </row>
    <row r="186" spans="1:6" ht="14.25" x14ac:dyDescent="0.2">
      <c r="A186" s="507" t="s">
        <v>420</v>
      </c>
      <c r="B186" s="518">
        <v>817985564</v>
      </c>
      <c r="C186" s="518">
        <v>132670690</v>
      </c>
      <c r="D186" s="13"/>
      <c r="E186" s="13"/>
      <c r="F186" s="13"/>
    </row>
    <row r="187" spans="1:6" ht="14.25" x14ac:dyDescent="0.2">
      <c r="A187" s="507" t="s">
        <v>568</v>
      </c>
      <c r="B187" s="518">
        <v>360932636</v>
      </c>
      <c r="C187" s="518">
        <v>2343575</v>
      </c>
      <c r="D187" s="13"/>
      <c r="E187" s="13"/>
      <c r="F187" s="13"/>
    </row>
    <row r="188" spans="1:6" ht="14.25" x14ac:dyDescent="0.2">
      <c r="A188" s="507" t="s">
        <v>421</v>
      </c>
      <c r="B188" s="518">
        <v>0</v>
      </c>
      <c r="C188" s="518">
        <v>500519867</v>
      </c>
      <c r="D188" s="13"/>
      <c r="E188" s="13"/>
      <c r="F188" s="13"/>
    </row>
    <row r="189" spans="1:6" ht="14.25" x14ac:dyDescent="0.2">
      <c r="A189" s="507" t="s">
        <v>658</v>
      </c>
      <c r="B189" s="518">
        <v>2680317</v>
      </c>
      <c r="C189" s="518">
        <v>2527260</v>
      </c>
      <c r="D189" s="13"/>
      <c r="E189" s="13"/>
      <c r="F189" s="13"/>
    </row>
    <row r="190" spans="1:6" ht="15.75" x14ac:dyDescent="0.2">
      <c r="A190" s="510" t="s">
        <v>33</v>
      </c>
      <c r="B190" s="511">
        <v>2409994365</v>
      </c>
      <c r="C190" s="511">
        <v>1576556845</v>
      </c>
      <c r="D190" s="13"/>
      <c r="E190" s="13"/>
      <c r="F190" s="13"/>
    </row>
    <row r="191" spans="1:6" ht="18" x14ac:dyDescent="0.2">
      <c r="A191" s="827"/>
      <c r="B191" s="827"/>
      <c r="C191" s="827"/>
      <c r="D191" s="827"/>
      <c r="E191" s="827"/>
      <c r="F191" s="827"/>
    </row>
    <row r="192" spans="1:6" ht="18" x14ac:dyDescent="0.2">
      <c r="A192" s="827" t="s">
        <v>546</v>
      </c>
      <c r="B192" s="827"/>
      <c r="C192" s="827"/>
      <c r="D192" s="827"/>
      <c r="E192" s="827"/>
      <c r="F192" s="827"/>
    </row>
    <row r="193" spans="1:6" ht="15" customHeight="1" x14ac:dyDescent="0.2">
      <c r="A193" s="828" t="s">
        <v>547</v>
      </c>
      <c r="B193" s="828"/>
      <c r="C193" s="828"/>
      <c r="D193" s="828"/>
      <c r="E193" s="828"/>
      <c r="F193" s="828"/>
    </row>
    <row r="194" spans="1:6" ht="15.75" x14ac:dyDescent="0.2">
      <c r="A194" s="833" t="s">
        <v>422</v>
      </c>
      <c r="B194" s="804">
        <v>2020</v>
      </c>
      <c r="C194" s="804">
        <v>2019</v>
      </c>
      <c r="D194" s="13"/>
      <c r="E194" s="13"/>
      <c r="F194" s="13"/>
    </row>
    <row r="195" spans="1:6" ht="15.75" x14ac:dyDescent="0.2">
      <c r="A195" s="834"/>
      <c r="B195" s="804" t="s">
        <v>155</v>
      </c>
      <c r="C195" s="804" t="s">
        <v>155</v>
      </c>
      <c r="D195" s="13"/>
      <c r="E195" s="13"/>
      <c r="F195" s="13"/>
    </row>
    <row r="196" spans="1:6" ht="14.25" x14ac:dyDescent="0.2">
      <c r="A196" s="507" t="s">
        <v>423</v>
      </c>
      <c r="B196" s="508">
        <v>20216582626</v>
      </c>
      <c r="C196" s="508">
        <v>16151079998</v>
      </c>
      <c r="D196" s="13"/>
      <c r="E196" s="13"/>
      <c r="F196" s="13"/>
    </row>
    <row r="197" spans="1:6" ht="14.25" x14ac:dyDescent="0.2">
      <c r="A197" s="507" t="s">
        <v>424</v>
      </c>
      <c r="B197" s="508">
        <v>12056356370</v>
      </c>
      <c r="C197" s="508">
        <v>11934633140</v>
      </c>
      <c r="D197" s="13"/>
      <c r="E197" s="13"/>
      <c r="F197" s="13"/>
    </row>
    <row r="198" spans="1:6" ht="14.25" x14ac:dyDescent="0.2">
      <c r="A198" s="507" t="s">
        <v>425</v>
      </c>
      <c r="B198" s="508">
        <v>127805214</v>
      </c>
      <c r="C198" s="508">
        <v>33704062</v>
      </c>
      <c r="D198" s="13"/>
      <c r="E198" s="13"/>
      <c r="F198" s="13"/>
    </row>
    <row r="199" spans="1:6" ht="14.25" x14ac:dyDescent="0.2">
      <c r="A199" s="507" t="s">
        <v>426</v>
      </c>
      <c r="B199" s="508">
        <v>316657889</v>
      </c>
      <c r="C199" s="508">
        <v>239274581</v>
      </c>
      <c r="D199" s="13"/>
      <c r="E199" s="13"/>
      <c r="F199" s="13"/>
    </row>
    <row r="200" spans="1:6" ht="14.25" x14ac:dyDescent="0.2">
      <c r="A200" s="507" t="s">
        <v>427</v>
      </c>
      <c r="B200" s="508">
        <v>14536773</v>
      </c>
      <c r="C200" s="508">
        <v>20864987</v>
      </c>
      <c r="D200" s="13"/>
      <c r="E200" s="13"/>
      <c r="F200" s="13"/>
    </row>
    <row r="201" spans="1:6" ht="14.25" x14ac:dyDescent="0.2">
      <c r="A201" s="507" t="s">
        <v>428</v>
      </c>
      <c r="B201" s="508">
        <v>668540298</v>
      </c>
      <c r="C201" s="508">
        <v>635337047</v>
      </c>
      <c r="D201" s="13"/>
      <c r="E201" s="13"/>
      <c r="F201" s="13"/>
    </row>
    <row r="202" spans="1:6" ht="14.25" x14ac:dyDescent="0.2">
      <c r="A202" s="507" t="s">
        <v>429</v>
      </c>
      <c r="B202" s="508">
        <v>444643196</v>
      </c>
      <c r="C202" s="508">
        <v>548665944</v>
      </c>
      <c r="D202" s="13"/>
      <c r="E202" s="13"/>
      <c r="F202" s="13"/>
    </row>
    <row r="203" spans="1:6" ht="14.25" x14ac:dyDescent="0.2">
      <c r="A203" s="507" t="s">
        <v>430</v>
      </c>
      <c r="B203" s="508">
        <v>266721444</v>
      </c>
      <c r="C203" s="508">
        <v>215532032</v>
      </c>
      <c r="D203" s="13"/>
      <c r="E203" s="13"/>
      <c r="F203" s="13"/>
    </row>
    <row r="204" spans="1:6" ht="14.25" x14ac:dyDescent="0.2">
      <c r="A204" s="507" t="s">
        <v>431</v>
      </c>
      <c r="B204" s="508">
        <v>4174177479</v>
      </c>
      <c r="C204" s="508">
        <v>3498596279</v>
      </c>
      <c r="D204" s="13"/>
      <c r="E204" s="13"/>
      <c r="F204" s="13"/>
    </row>
    <row r="205" spans="1:6" ht="14.25" x14ac:dyDescent="0.2">
      <c r="A205" s="507" t="s">
        <v>432</v>
      </c>
      <c r="B205" s="508">
        <v>31793442</v>
      </c>
      <c r="C205" s="508">
        <v>38138599</v>
      </c>
      <c r="D205" s="13"/>
      <c r="E205" s="13"/>
      <c r="F205" s="13"/>
    </row>
    <row r="206" spans="1:6" ht="14.25" x14ac:dyDescent="0.2">
      <c r="A206" s="507" t="s">
        <v>433</v>
      </c>
      <c r="B206" s="508">
        <v>135059130</v>
      </c>
      <c r="C206" s="508">
        <v>4260610206</v>
      </c>
      <c r="D206" s="13"/>
      <c r="E206" s="13"/>
      <c r="F206" s="13"/>
    </row>
    <row r="207" spans="1:6" ht="14.25" x14ac:dyDescent="0.2">
      <c r="A207" s="507" t="s">
        <v>434</v>
      </c>
      <c r="B207" s="508">
        <v>1</v>
      </c>
      <c r="C207" s="508">
        <v>1</v>
      </c>
      <c r="D207" s="13"/>
      <c r="E207" s="13"/>
      <c r="F207" s="13"/>
    </row>
    <row r="208" spans="1:6" ht="14.25" x14ac:dyDescent="0.2">
      <c r="A208" s="507" t="s">
        <v>435</v>
      </c>
      <c r="B208" s="508">
        <v>217694800</v>
      </c>
      <c r="C208" s="508">
        <v>214450080</v>
      </c>
      <c r="D208" s="13"/>
      <c r="E208" s="13"/>
      <c r="F208" s="13"/>
    </row>
    <row r="209" spans="1:6" ht="14.25" x14ac:dyDescent="0.2">
      <c r="A209" s="507" t="s">
        <v>436</v>
      </c>
      <c r="B209" s="508">
        <v>16344883</v>
      </c>
      <c r="C209" s="508">
        <v>28016341</v>
      </c>
      <c r="D209" s="13"/>
      <c r="E209" s="13"/>
      <c r="F209" s="13"/>
    </row>
    <row r="210" spans="1:6" ht="14.25" x14ac:dyDescent="0.2">
      <c r="A210" s="507" t="s">
        <v>437</v>
      </c>
      <c r="B210" s="508">
        <v>55933545</v>
      </c>
      <c r="C210" s="508">
        <v>30615743</v>
      </c>
      <c r="D210" s="13"/>
      <c r="E210" s="13"/>
      <c r="F210" s="13"/>
    </row>
    <row r="211" spans="1:6" ht="14.25" x14ac:dyDescent="0.2">
      <c r="A211" s="507" t="s">
        <v>438</v>
      </c>
      <c r="B211" s="508">
        <v>19498363</v>
      </c>
      <c r="C211" s="508">
        <v>29814885</v>
      </c>
      <c r="D211" s="13"/>
      <c r="E211" s="13"/>
      <c r="F211" s="13"/>
    </row>
    <row r="212" spans="1:6" ht="15.75" x14ac:dyDescent="0.2">
      <c r="A212" s="510" t="s">
        <v>33</v>
      </c>
      <c r="B212" s="511">
        <v>38762345453</v>
      </c>
      <c r="C212" s="511">
        <v>37879333925</v>
      </c>
      <c r="D212" s="13"/>
      <c r="E212" s="13"/>
      <c r="F212" s="13"/>
    </row>
    <row r="213" spans="1:6" ht="15" x14ac:dyDescent="0.2">
      <c r="A213" s="828"/>
      <c r="B213" s="828"/>
      <c r="C213" s="828"/>
      <c r="D213" s="828"/>
      <c r="E213" s="828"/>
      <c r="F213" s="828"/>
    </row>
    <row r="214" spans="1:6" ht="15.75" x14ac:dyDescent="0.2">
      <c r="A214" s="829" t="s">
        <v>439</v>
      </c>
      <c r="B214" s="804">
        <v>2020</v>
      </c>
      <c r="C214" s="804">
        <v>2019</v>
      </c>
      <c r="D214" s="13"/>
      <c r="E214" s="13"/>
      <c r="F214" s="13"/>
    </row>
    <row r="215" spans="1:6" ht="15.75" x14ac:dyDescent="0.2">
      <c r="A215" s="830"/>
      <c r="B215" s="804" t="s">
        <v>155</v>
      </c>
      <c r="C215" s="804" t="s">
        <v>155</v>
      </c>
      <c r="D215" s="13"/>
      <c r="E215" s="13"/>
      <c r="F215" s="13"/>
    </row>
    <row r="216" spans="1:6" ht="14.25" x14ac:dyDescent="0.2">
      <c r="A216" s="507" t="s">
        <v>274</v>
      </c>
      <c r="B216" s="508">
        <v>402348108</v>
      </c>
      <c r="C216" s="508">
        <v>243311744</v>
      </c>
      <c r="D216" s="13"/>
      <c r="E216" s="13"/>
      <c r="F216" s="13"/>
    </row>
    <row r="217" spans="1:6" ht="14.25" x14ac:dyDescent="0.2">
      <c r="A217" s="507" t="s">
        <v>440</v>
      </c>
      <c r="B217" s="508">
        <v>1383358422</v>
      </c>
      <c r="C217" s="508">
        <v>1383358422</v>
      </c>
      <c r="D217" s="13"/>
      <c r="E217" s="13"/>
      <c r="F217" s="13"/>
    </row>
    <row r="218" spans="1:6" ht="14.25" x14ac:dyDescent="0.2">
      <c r="A218" s="520" t="s">
        <v>441</v>
      </c>
      <c r="B218" s="508">
        <v>-1192527921</v>
      </c>
      <c r="C218" s="508">
        <v>-839384542</v>
      </c>
      <c r="D218" s="13"/>
      <c r="E218" s="13"/>
      <c r="F218" s="13"/>
    </row>
    <row r="219" spans="1:6" ht="15.75" x14ac:dyDescent="0.2">
      <c r="A219" s="510" t="s">
        <v>33</v>
      </c>
      <c r="B219" s="511">
        <v>593178609</v>
      </c>
      <c r="C219" s="511">
        <v>787285624</v>
      </c>
      <c r="D219" s="13"/>
      <c r="E219" s="13"/>
      <c r="F219" s="13"/>
    </row>
    <row r="220" spans="1:6" ht="18" x14ac:dyDescent="0.2">
      <c r="A220" s="827"/>
      <c r="B220" s="827"/>
      <c r="C220" s="827"/>
      <c r="D220" s="827"/>
      <c r="E220" s="827"/>
      <c r="F220" s="827"/>
    </row>
    <row r="221" spans="1:6" ht="15.75" x14ac:dyDescent="0.2">
      <c r="A221" s="829" t="s">
        <v>442</v>
      </c>
      <c r="B221" s="804">
        <v>2020</v>
      </c>
      <c r="C221" s="804">
        <v>2019</v>
      </c>
      <c r="D221" s="13"/>
      <c r="E221" s="13"/>
      <c r="F221" s="13"/>
    </row>
    <row r="222" spans="1:6" ht="15.75" x14ac:dyDescent="0.2">
      <c r="A222" s="830"/>
      <c r="B222" s="804" t="s">
        <v>155</v>
      </c>
      <c r="C222" s="804" t="s">
        <v>155</v>
      </c>
      <c r="D222" s="13"/>
      <c r="E222" s="13"/>
      <c r="F222" s="13"/>
    </row>
    <row r="223" spans="1:6" ht="14.25" x14ac:dyDescent="0.2">
      <c r="A223" s="507" t="s">
        <v>443</v>
      </c>
      <c r="B223" s="508">
        <v>122510539</v>
      </c>
      <c r="C223" s="508">
        <v>142087891</v>
      </c>
      <c r="D223" s="13"/>
      <c r="E223" s="13"/>
      <c r="F223" s="13"/>
    </row>
    <row r="224" spans="1:6" ht="15.75" x14ac:dyDescent="0.2">
      <c r="A224" s="510" t="s">
        <v>33</v>
      </c>
      <c r="B224" s="511">
        <v>122510539</v>
      </c>
      <c r="C224" s="511">
        <v>142087891</v>
      </c>
      <c r="D224" s="13"/>
      <c r="E224" s="13"/>
      <c r="F224" s="13"/>
    </row>
    <row r="225" spans="1:6" ht="18" x14ac:dyDescent="0.2">
      <c r="A225" s="827"/>
      <c r="B225" s="827"/>
      <c r="C225" s="827"/>
      <c r="D225" s="827"/>
      <c r="E225" s="827"/>
      <c r="F225" s="827"/>
    </row>
    <row r="226" spans="1:6" ht="18" x14ac:dyDescent="0.2">
      <c r="A226" s="827" t="s">
        <v>548</v>
      </c>
      <c r="B226" s="827"/>
      <c r="C226" s="827"/>
      <c r="D226" s="827"/>
      <c r="E226" s="827"/>
      <c r="F226" s="827"/>
    </row>
    <row r="227" spans="1:6" ht="15" customHeight="1" x14ac:dyDescent="0.2">
      <c r="A227" s="828" t="s">
        <v>549</v>
      </c>
      <c r="B227" s="828"/>
      <c r="C227" s="828"/>
      <c r="D227" s="828"/>
      <c r="E227" s="828"/>
      <c r="F227" s="828"/>
    </row>
    <row r="228" spans="1:6" ht="15" x14ac:dyDescent="0.2">
      <c r="A228" s="802"/>
      <c r="B228" s="802"/>
      <c r="C228" s="802"/>
      <c r="D228" s="802"/>
      <c r="E228" s="802"/>
      <c r="F228" s="802"/>
    </row>
    <row r="229" spans="1:6" ht="16.5" x14ac:dyDescent="0.2">
      <c r="A229" s="521"/>
      <c r="B229" s="804">
        <v>2020</v>
      </c>
      <c r="C229" s="804">
        <v>2019</v>
      </c>
      <c r="D229" s="13"/>
      <c r="E229" s="13"/>
      <c r="F229" s="13"/>
    </row>
    <row r="230" spans="1:6" ht="15.75" x14ac:dyDescent="0.2">
      <c r="A230" s="804" t="s">
        <v>378</v>
      </c>
      <c r="B230" s="804" t="s">
        <v>155</v>
      </c>
      <c r="C230" s="804" t="s">
        <v>155</v>
      </c>
      <c r="D230" s="13"/>
      <c r="E230" s="13"/>
      <c r="F230" s="13"/>
    </row>
    <row r="231" spans="1:6" ht="14.25" x14ac:dyDescent="0.2">
      <c r="A231" s="507" t="s">
        <v>444</v>
      </c>
      <c r="B231" s="508">
        <v>220793697</v>
      </c>
      <c r="C231" s="508">
        <v>127936611</v>
      </c>
      <c r="D231" s="13"/>
      <c r="E231" s="13"/>
      <c r="F231" s="13"/>
    </row>
    <row r="232" spans="1:6" ht="14.25" x14ac:dyDescent="0.2">
      <c r="A232" s="507" t="s">
        <v>570</v>
      </c>
      <c r="B232" s="508">
        <v>0</v>
      </c>
      <c r="C232" s="508">
        <v>1194332561</v>
      </c>
      <c r="D232" s="13"/>
      <c r="E232" s="13"/>
      <c r="F232" s="13"/>
    </row>
    <row r="233" spans="1:6" ht="15.75" x14ac:dyDescent="0.2">
      <c r="A233" s="510" t="s">
        <v>33</v>
      </c>
      <c r="B233" s="511">
        <v>220793697</v>
      </c>
      <c r="C233" s="511">
        <v>1322269172</v>
      </c>
      <c r="D233" s="13"/>
      <c r="E233" s="13"/>
      <c r="F233" s="13"/>
    </row>
    <row r="234" spans="1:6" x14ac:dyDescent="0.2">
      <c r="A234" s="832"/>
      <c r="B234" s="832"/>
      <c r="C234" s="832"/>
      <c r="D234" s="832"/>
      <c r="E234" s="832"/>
      <c r="F234" s="832"/>
    </row>
    <row r="235" spans="1:6" ht="18" x14ac:dyDescent="0.2">
      <c r="A235" s="827" t="s">
        <v>550</v>
      </c>
      <c r="B235" s="827"/>
      <c r="C235" s="827"/>
      <c r="D235" s="827"/>
      <c r="E235" s="827"/>
      <c r="F235" s="827"/>
    </row>
    <row r="236" spans="1:6" ht="24" customHeight="1" x14ac:dyDescent="0.2">
      <c r="A236" s="828" t="s">
        <v>551</v>
      </c>
      <c r="B236" s="828"/>
      <c r="C236" s="828"/>
      <c r="D236" s="828"/>
      <c r="E236" s="828"/>
      <c r="F236" s="828"/>
    </row>
    <row r="237" spans="1:6" ht="15.75" x14ac:dyDescent="0.2">
      <c r="A237" s="829" t="s">
        <v>446</v>
      </c>
      <c r="B237" s="804">
        <v>2020</v>
      </c>
      <c r="C237" s="804">
        <v>2019</v>
      </c>
      <c r="D237" s="13"/>
      <c r="E237" s="13"/>
      <c r="F237" s="13"/>
    </row>
    <row r="238" spans="1:6" ht="15.75" x14ac:dyDescent="0.2">
      <c r="A238" s="830"/>
      <c r="B238" s="804" t="s">
        <v>155</v>
      </c>
      <c r="C238" s="804" t="s">
        <v>155</v>
      </c>
      <c r="D238" s="13"/>
      <c r="E238" s="13"/>
      <c r="F238" s="13"/>
    </row>
    <row r="239" spans="1:6" ht="14.25" x14ac:dyDescent="0.2">
      <c r="A239" s="507" t="s">
        <v>447</v>
      </c>
      <c r="B239" s="508">
        <v>279256959</v>
      </c>
      <c r="C239" s="508">
        <v>118103196</v>
      </c>
      <c r="D239" s="13"/>
      <c r="E239" s="13"/>
      <c r="F239" s="13"/>
    </row>
    <row r="240" spans="1:6" ht="14.25" x14ac:dyDescent="0.2">
      <c r="A240" s="507" t="s">
        <v>448</v>
      </c>
      <c r="B240" s="508">
        <v>1711845633</v>
      </c>
      <c r="C240" s="508">
        <v>226589442</v>
      </c>
      <c r="D240" s="13"/>
      <c r="E240" s="13"/>
      <c r="F240" s="13"/>
    </row>
    <row r="241" spans="1:6" ht="14.25" x14ac:dyDescent="0.2">
      <c r="A241" s="507" t="s">
        <v>449</v>
      </c>
      <c r="B241" s="509">
        <v>0</v>
      </c>
      <c r="C241" s="508">
        <v>0</v>
      </c>
      <c r="D241" s="13"/>
      <c r="E241" s="13"/>
      <c r="F241" s="13"/>
    </row>
    <row r="242" spans="1:6" ht="15.75" x14ac:dyDescent="0.2">
      <c r="A242" s="510" t="s">
        <v>33</v>
      </c>
      <c r="B242" s="511">
        <v>1991102592</v>
      </c>
      <c r="C242" s="511">
        <v>344692638</v>
      </c>
      <c r="D242" s="13"/>
      <c r="E242" s="13"/>
      <c r="F242" s="13"/>
    </row>
    <row r="243" spans="1:6" x14ac:dyDescent="0.2">
      <c r="A243" s="831"/>
      <c r="B243" s="831"/>
      <c r="C243" s="831"/>
      <c r="D243" s="831"/>
      <c r="E243" s="831"/>
      <c r="F243" s="831"/>
    </row>
    <row r="244" spans="1:6" ht="16.5" x14ac:dyDescent="0.2">
      <c r="A244" s="521"/>
      <c r="B244" s="804">
        <v>2020</v>
      </c>
      <c r="C244" s="804">
        <v>2019</v>
      </c>
      <c r="D244" s="13"/>
      <c r="E244" s="13"/>
      <c r="F244" s="13"/>
    </row>
    <row r="245" spans="1:6" ht="15.75" x14ac:dyDescent="0.2">
      <c r="A245" s="804" t="s">
        <v>450</v>
      </c>
      <c r="B245" s="804" t="s">
        <v>155</v>
      </c>
      <c r="C245" s="804" t="s">
        <v>155</v>
      </c>
      <c r="D245" s="13"/>
      <c r="E245" s="13"/>
      <c r="F245" s="13"/>
    </row>
    <row r="246" spans="1:6" ht="14.25" x14ac:dyDescent="0.2">
      <c r="A246" s="507" t="s">
        <v>451</v>
      </c>
      <c r="B246" s="508">
        <v>0</v>
      </c>
      <c r="C246" s="508">
        <v>61600000</v>
      </c>
      <c r="D246" s="13"/>
      <c r="E246" s="13"/>
      <c r="F246" s="13"/>
    </row>
    <row r="247" spans="1:6" ht="14.25" x14ac:dyDescent="0.2">
      <c r="A247" s="507" t="s">
        <v>659</v>
      </c>
      <c r="B247" s="508">
        <v>64597887</v>
      </c>
      <c r="C247" s="508">
        <v>0</v>
      </c>
      <c r="D247" s="13"/>
      <c r="E247" s="13"/>
      <c r="F247" s="13"/>
    </row>
    <row r="248" spans="1:6" ht="14.25" x14ac:dyDescent="0.2">
      <c r="A248" s="507" t="s">
        <v>452</v>
      </c>
      <c r="B248" s="508">
        <v>33149701</v>
      </c>
      <c r="C248" s="508">
        <v>33149701</v>
      </c>
      <c r="D248" s="13"/>
      <c r="E248" s="13"/>
      <c r="F248" s="13"/>
    </row>
    <row r="249" spans="1:6" ht="14.25" x14ac:dyDescent="0.2">
      <c r="A249" s="507" t="s">
        <v>453</v>
      </c>
      <c r="B249" s="508">
        <v>-30684132</v>
      </c>
      <c r="C249" s="508">
        <v>-18646707</v>
      </c>
      <c r="D249" s="13"/>
      <c r="E249" s="13"/>
      <c r="F249" s="13"/>
    </row>
    <row r="250" spans="1:6" ht="15.75" x14ac:dyDescent="0.2">
      <c r="A250" s="510" t="s">
        <v>33</v>
      </c>
      <c r="B250" s="511">
        <v>67063456</v>
      </c>
      <c r="C250" s="511">
        <v>76102994</v>
      </c>
      <c r="D250" s="13"/>
      <c r="F250" s="13"/>
    </row>
    <row r="251" spans="1:6" ht="18" x14ac:dyDescent="0.2">
      <c r="A251" s="827"/>
      <c r="B251" s="827"/>
      <c r="C251" s="827"/>
      <c r="D251" s="827"/>
      <c r="E251" s="827"/>
      <c r="F251" s="827"/>
    </row>
    <row r="252" spans="1:6" ht="18" customHeight="1" x14ac:dyDescent="0.2">
      <c r="A252" s="827" t="s">
        <v>648</v>
      </c>
      <c r="B252" s="827"/>
      <c r="C252" s="827"/>
      <c r="D252" s="827"/>
      <c r="E252" s="827"/>
      <c r="F252" s="827"/>
    </row>
    <row r="253" spans="1:6" ht="21.75" customHeight="1" x14ac:dyDescent="0.2">
      <c r="A253" s="828" t="s">
        <v>551</v>
      </c>
      <c r="B253" s="828"/>
      <c r="C253" s="828"/>
      <c r="D253" s="828"/>
      <c r="E253" s="828"/>
      <c r="F253" s="828"/>
    </row>
    <row r="254" spans="1:6" x14ac:dyDescent="0.2">
      <c r="A254" s="831"/>
      <c r="B254" s="831"/>
      <c r="C254" s="831"/>
      <c r="D254" s="831"/>
      <c r="E254" s="831"/>
      <c r="F254" s="831"/>
    </row>
    <row r="255" spans="1:6" ht="15.75" x14ac:dyDescent="0.2">
      <c r="A255" s="829" t="s">
        <v>378</v>
      </c>
      <c r="B255" s="804">
        <v>2020</v>
      </c>
      <c r="C255" s="804">
        <v>2019</v>
      </c>
      <c r="D255" s="13"/>
      <c r="E255" s="13"/>
      <c r="F255" s="13"/>
    </row>
    <row r="256" spans="1:6" ht="15.75" x14ac:dyDescent="0.2">
      <c r="A256" s="830"/>
      <c r="B256" s="804" t="s">
        <v>155</v>
      </c>
      <c r="C256" s="804" t="s">
        <v>155</v>
      </c>
      <c r="D256" s="13"/>
      <c r="E256" s="13"/>
      <c r="F256" s="13"/>
    </row>
    <row r="257" spans="1:6" ht="14.25" x14ac:dyDescent="0.2">
      <c r="A257" s="507" t="s">
        <v>454</v>
      </c>
      <c r="B257" s="508">
        <v>108897534</v>
      </c>
      <c r="C257" s="508">
        <v>355823081</v>
      </c>
      <c r="D257" s="13"/>
      <c r="E257" s="13"/>
      <c r="F257" s="13"/>
    </row>
    <row r="258" spans="1:6" ht="14.25" x14ac:dyDescent="0.2">
      <c r="A258" s="507" t="s">
        <v>571</v>
      </c>
      <c r="B258" s="508">
        <v>53424658</v>
      </c>
      <c r="C258" s="508"/>
      <c r="D258" s="13"/>
      <c r="E258" s="13"/>
      <c r="F258" s="13"/>
    </row>
    <row r="259" spans="1:6" ht="15.75" x14ac:dyDescent="0.2">
      <c r="A259" s="510" t="s">
        <v>33</v>
      </c>
      <c r="B259" s="511">
        <v>162322192</v>
      </c>
      <c r="C259" s="511">
        <v>355823081</v>
      </c>
      <c r="D259" s="13"/>
      <c r="E259" s="13"/>
      <c r="F259" s="13"/>
    </row>
    <row r="260" spans="1:6" x14ac:dyDescent="0.2">
      <c r="A260" s="832"/>
      <c r="B260" s="832"/>
      <c r="C260" s="832"/>
      <c r="D260" s="832"/>
      <c r="E260" s="832"/>
      <c r="F260" s="832"/>
    </row>
    <row r="261" spans="1:6" ht="18" x14ac:dyDescent="0.2">
      <c r="A261" s="827" t="s">
        <v>552</v>
      </c>
      <c r="B261" s="827"/>
      <c r="C261" s="827"/>
      <c r="D261" s="827"/>
      <c r="E261" s="827"/>
      <c r="F261" s="827"/>
    </row>
    <row r="262" spans="1:6" ht="30" customHeight="1" x14ac:dyDescent="0.2">
      <c r="A262" s="828" t="s">
        <v>553</v>
      </c>
      <c r="B262" s="828"/>
      <c r="C262" s="828"/>
      <c r="D262" s="828"/>
      <c r="E262" s="828"/>
      <c r="F262" s="828"/>
    </row>
    <row r="263" spans="1:6" x14ac:dyDescent="0.2">
      <c r="A263" s="831"/>
      <c r="B263" s="831"/>
      <c r="C263" s="831"/>
      <c r="D263" s="831"/>
      <c r="E263" s="831"/>
      <c r="F263" s="831"/>
    </row>
    <row r="264" spans="1:6" ht="15.75" x14ac:dyDescent="0.2">
      <c r="A264" s="829" t="s">
        <v>378</v>
      </c>
      <c r="B264" s="804">
        <v>2020</v>
      </c>
      <c r="C264" s="804">
        <v>2019</v>
      </c>
      <c r="D264" s="13"/>
      <c r="E264" s="13"/>
      <c r="F264" s="13"/>
    </row>
    <row r="265" spans="1:6" ht="15.75" x14ac:dyDescent="0.2">
      <c r="A265" s="830"/>
      <c r="B265" s="804" t="s">
        <v>155</v>
      </c>
      <c r="C265" s="804" t="s">
        <v>155</v>
      </c>
      <c r="D265" s="13"/>
      <c r="E265" s="13"/>
      <c r="F265" s="13"/>
    </row>
    <row r="266" spans="1:6" ht="14.25" x14ac:dyDescent="0.2">
      <c r="A266" s="507" t="s">
        <v>455</v>
      </c>
      <c r="B266" s="508">
        <v>2363973755</v>
      </c>
      <c r="C266" s="508">
        <v>4062805515</v>
      </c>
      <c r="D266" s="13"/>
      <c r="E266" s="13"/>
      <c r="F266" s="13"/>
    </row>
    <row r="267" spans="1:6" ht="14.25" x14ac:dyDescent="0.2">
      <c r="A267" s="507" t="s">
        <v>456</v>
      </c>
      <c r="B267" s="508">
        <v>2477110415</v>
      </c>
      <c r="C267" s="508">
        <v>5902069410</v>
      </c>
      <c r="D267" s="13"/>
      <c r="E267" s="13"/>
      <c r="F267" s="13"/>
    </row>
    <row r="268" spans="1:6" ht="14.25" x14ac:dyDescent="0.2">
      <c r="A268" s="507" t="s">
        <v>457</v>
      </c>
      <c r="B268" s="508">
        <v>175646908</v>
      </c>
      <c r="C268" s="508">
        <v>56956923</v>
      </c>
      <c r="D268" s="13"/>
      <c r="E268" s="13"/>
      <c r="F268" s="13"/>
    </row>
    <row r="269" spans="1:6" ht="15.75" x14ac:dyDescent="0.2">
      <c r="A269" s="510" t="s">
        <v>33</v>
      </c>
      <c r="B269" s="511">
        <v>5016731078</v>
      </c>
      <c r="C269" s="511">
        <v>10021831848</v>
      </c>
      <c r="D269" s="13"/>
      <c r="E269" s="13"/>
      <c r="F269" s="13"/>
    </row>
    <row r="270" spans="1:6" ht="15.75" x14ac:dyDescent="0.2">
      <c r="A270" s="826"/>
      <c r="B270" s="826"/>
      <c r="C270" s="826"/>
      <c r="D270" s="826"/>
      <c r="E270" s="826"/>
      <c r="F270" s="826"/>
    </row>
    <row r="271" spans="1:6" ht="18" customHeight="1" x14ac:dyDescent="0.2">
      <c r="A271" s="827" t="s">
        <v>554</v>
      </c>
      <c r="B271" s="827"/>
      <c r="C271" s="827"/>
      <c r="D271" s="827"/>
      <c r="E271" s="827"/>
      <c r="F271" s="827"/>
    </row>
    <row r="272" spans="1:6" ht="15" x14ac:dyDescent="0.2">
      <c r="A272" s="828" t="s">
        <v>555</v>
      </c>
      <c r="B272" s="828"/>
      <c r="C272" s="828"/>
      <c r="D272" s="828"/>
      <c r="E272" s="828"/>
      <c r="F272" s="828"/>
    </row>
    <row r="273" spans="1:6" ht="15" x14ac:dyDescent="0.2">
      <c r="A273" s="802"/>
      <c r="B273" s="802"/>
      <c r="C273" s="802"/>
      <c r="D273" s="802"/>
      <c r="E273" s="802"/>
      <c r="F273" s="802"/>
    </row>
    <row r="274" spans="1:6" ht="15.75" x14ac:dyDescent="0.2">
      <c r="A274" s="829" t="s">
        <v>378</v>
      </c>
      <c r="B274" s="804">
        <v>2020</v>
      </c>
      <c r="C274" s="804">
        <v>2019</v>
      </c>
      <c r="D274" s="13"/>
      <c r="E274" s="13"/>
      <c r="F274" s="13"/>
    </row>
    <row r="275" spans="1:6" ht="15.75" x14ac:dyDescent="0.2">
      <c r="A275" s="830"/>
      <c r="B275" s="804" t="s">
        <v>155</v>
      </c>
      <c r="C275" s="804" t="s">
        <v>155</v>
      </c>
      <c r="D275" s="13"/>
      <c r="E275" s="13"/>
      <c r="F275" s="13"/>
    </row>
    <row r="276" spans="1:6" ht="14.25" x14ac:dyDescent="0.2">
      <c r="A276" s="507" t="s">
        <v>458</v>
      </c>
      <c r="B276" s="508">
        <v>68383667</v>
      </c>
      <c r="C276" s="508">
        <v>133054990</v>
      </c>
      <c r="D276" s="13"/>
      <c r="E276" s="13"/>
      <c r="F276" s="13"/>
    </row>
    <row r="277" spans="1:6" ht="14.25" x14ac:dyDescent="0.2">
      <c r="A277" s="507" t="s">
        <v>647</v>
      </c>
      <c r="B277" s="508">
        <v>0</v>
      </c>
      <c r="C277" s="508">
        <v>0</v>
      </c>
      <c r="D277" s="13"/>
      <c r="E277" s="13"/>
      <c r="F277" s="13"/>
    </row>
    <row r="278" spans="1:6" ht="14.25" x14ac:dyDescent="0.2">
      <c r="A278" s="507" t="s">
        <v>459</v>
      </c>
      <c r="B278" s="508">
        <v>7281838</v>
      </c>
      <c r="C278" s="508">
        <v>793683332</v>
      </c>
      <c r="D278" s="13"/>
      <c r="E278" s="13"/>
      <c r="F278" s="13"/>
    </row>
    <row r="279" spans="1:6" ht="14.25" x14ac:dyDescent="0.2">
      <c r="A279" s="507" t="s">
        <v>460</v>
      </c>
      <c r="B279" s="508">
        <v>240027408</v>
      </c>
      <c r="C279" s="508">
        <v>268334111</v>
      </c>
      <c r="D279" s="13"/>
      <c r="E279" s="13"/>
      <c r="F279" s="13"/>
    </row>
    <row r="280" spans="1:6" ht="15.75" x14ac:dyDescent="0.2">
      <c r="A280" s="510" t="s">
        <v>33</v>
      </c>
      <c r="B280" s="511">
        <v>315692913</v>
      </c>
      <c r="C280" s="511">
        <v>1195072433</v>
      </c>
      <c r="D280" s="13"/>
      <c r="E280" s="13"/>
      <c r="F280" s="13"/>
    </row>
    <row r="281" spans="1:6" ht="18" x14ac:dyDescent="0.2">
      <c r="A281" s="827"/>
      <c r="B281" s="827"/>
      <c r="C281" s="827"/>
      <c r="D281" s="827"/>
      <c r="E281" s="827"/>
      <c r="F281" s="827"/>
    </row>
    <row r="282" spans="1:6" ht="18" x14ac:dyDescent="0.2">
      <c r="A282" s="827" t="s">
        <v>556</v>
      </c>
      <c r="B282" s="827"/>
      <c r="C282" s="827"/>
      <c r="D282" s="827"/>
      <c r="E282" s="827"/>
      <c r="F282" s="827"/>
    </row>
    <row r="283" spans="1:6" ht="18" x14ac:dyDescent="0.2">
      <c r="A283" s="801"/>
      <c r="B283" s="801"/>
      <c r="C283" s="801"/>
      <c r="D283" s="801"/>
      <c r="E283" s="801"/>
      <c r="F283" s="801"/>
    </row>
    <row r="284" spans="1:6" ht="15" x14ac:dyDescent="0.2">
      <c r="A284" s="828" t="s">
        <v>555</v>
      </c>
      <c r="B284" s="828"/>
      <c r="C284" s="828"/>
      <c r="D284" s="828"/>
      <c r="E284" s="828"/>
      <c r="F284" s="828"/>
    </row>
    <row r="285" spans="1:6" ht="16.5" x14ac:dyDescent="0.2">
      <c r="A285" s="521"/>
      <c r="B285" s="804">
        <v>2020</v>
      </c>
      <c r="C285" s="804">
        <v>2019</v>
      </c>
      <c r="D285" s="13"/>
      <c r="E285" s="13"/>
      <c r="F285" s="13"/>
    </row>
    <row r="286" spans="1:6" ht="15.75" x14ac:dyDescent="0.2">
      <c r="A286" s="804" t="s">
        <v>378</v>
      </c>
      <c r="B286" s="804" t="s">
        <v>155</v>
      </c>
      <c r="C286" s="804" t="s">
        <v>155</v>
      </c>
      <c r="D286" s="13"/>
      <c r="E286" s="13"/>
      <c r="F286" s="13"/>
    </row>
    <row r="287" spans="1:6" ht="14.25" x14ac:dyDescent="0.2">
      <c r="A287" s="507" t="s">
        <v>461</v>
      </c>
      <c r="B287" s="508">
        <v>2503370523</v>
      </c>
      <c r="C287" s="508">
        <v>2043253297</v>
      </c>
      <c r="D287" s="13"/>
      <c r="E287" s="13"/>
      <c r="F287" s="13"/>
    </row>
    <row r="288" spans="1:6" ht="14.25" x14ac:dyDescent="0.2">
      <c r="A288" s="507" t="s">
        <v>462</v>
      </c>
      <c r="B288" s="508">
        <v>58983250</v>
      </c>
      <c r="C288" s="508">
        <v>57097226</v>
      </c>
      <c r="D288" s="13"/>
      <c r="E288" s="13"/>
      <c r="F288" s="13"/>
    </row>
    <row r="289" spans="1:6" ht="15.75" x14ac:dyDescent="0.2">
      <c r="A289" s="510" t="s">
        <v>33</v>
      </c>
      <c r="B289" s="511">
        <v>2562353773</v>
      </c>
      <c r="C289" s="511">
        <v>2100350523</v>
      </c>
      <c r="D289" s="13"/>
      <c r="E289" s="13"/>
      <c r="F289" s="13"/>
    </row>
    <row r="290" spans="1:6" ht="18" x14ac:dyDescent="0.2">
      <c r="A290" s="827"/>
      <c r="B290" s="827"/>
      <c r="C290" s="827"/>
      <c r="D290" s="827"/>
      <c r="E290" s="827"/>
      <c r="F290" s="827"/>
    </row>
    <row r="291" spans="1:6" ht="18" x14ac:dyDescent="0.2">
      <c r="A291" s="827" t="s">
        <v>557</v>
      </c>
      <c r="B291" s="827"/>
      <c r="C291" s="827"/>
      <c r="D291" s="827"/>
      <c r="E291" s="827"/>
      <c r="F291" s="827"/>
    </row>
    <row r="292" spans="1:6" ht="18" x14ac:dyDescent="0.2">
      <c r="A292" s="801"/>
      <c r="B292" s="801"/>
      <c r="C292" s="801"/>
      <c r="D292" s="801"/>
      <c r="E292" s="801"/>
      <c r="F292" s="801"/>
    </row>
    <row r="293" spans="1:6" ht="15" x14ac:dyDescent="0.2">
      <c r="A293" s="828" t="s">
        <v>555</v>
      </c>
      <c r="B293" s="828"/>
      <c r="C293" s="828"/>
      <c r="D293" s="828"/>
      <c r="E293" s="828"/>
      <c r="F293" s="828"/>
    </row>
    <row r="294" spans="1:6" ht="15.75" x14ac:dyDescent="0.2">
      <c r="A294" s="829" t="s">
        <v>463</v>
      </c>
      <c r="B294" s="804">
        <v>2020</v>
      </c>
      <c r="C294" s="804">
        <v>2019</v>
      </c>
      <c r="D294" s="13"/>
      <c r="E294" s="13"/>
      <c r="F294" s="13"/>
    </row>
    <row r="295" spans="1:6" ht="15.75" x14ac:dyDescent="0.2">
      <c r="A295" s="830"/>
      <c r="B295" s="804" t="s">
        <v>155</v>
      </c>
      <c r="C295" s="804" t="s">
        <v>155</v>
      </c>
      <c r="D295" s="13"/>
      <c r="E295" s="13"/>
      <c r="F295" s="13"/>
    </row>
    <row r="296" spans="1:6" ht="14.25" x14ac:dyDescent="0.2">
      <c r="A296" s="504" t="s">
        <v>662</v>
      </c>
      <c r="B296" s="508">
        <v>23569600</v>
      </c>
      <c r="C296" s="508">
        <v>23200000</v>
      </c>
      <c r="D296" s="13"/>
      <c r="E296" s="13"/>
      <c r="F296" s="13"/>
    </row>
    <row r="297" spans="1:6" ht="14.25" x14ac:dyDescent="0.2">
      <c r="A297" s="504" t="s">
        <v>464</v>
      </c>
      <c r="B297" s="508">
        <v>2359305</v>
      </c>
      <c r="C297" s="508">
        <v>3647511</v>
      </c>
      <c r="D297" s="13"/>
      <c r="E297" s="13"/>
      <c r="F297" s="13"/>
    </row>
    <row r="298" spans="1:6" ht="14.25" x14ac:dyDescent="0.2">
      <c r="A298" s="504" t="s">
        <v>465</v>
      </c>
      <c r="B298" s="508">
        <v>600522928</v>
      </c>
      <c r="C298" s="508">
        <v>626092193</v>
      </c>
      <c r="D298" s="13"/>
      <c r="E298" s="532"/>
      <c r="F298" s="13"/>
    </row>
    <row r="299" spans="1:6" ht="14.25" x14ac:dyDescent="0.2">
      <c r="A299" s="504" t="s">
        <v>572</v>
      </c>
      <c r="B299" s="508">
        <v>2945272</v>
      </c>
      <c r="C299" s="508">
        <v>2023762</v>
      </c>
      <c r="D299" s="13"/>
      <c r="E299" s="13"/>
      <c r="F299" s="13"/>
    </row>
    <row r="300" spans="1:6" ht="14.25" x14ac:dyDescent="0.2">
      <c r="A300" s="507" t="s">
        <v>445</v>
      </c>
      <c r="B300" s="508">
        <v>65933948</v>
      </c>
      <c r="C300" s="508">
        <v>0</v>
      </c>
      <c r="D300" s="13"/>
      <c r="E300" s="13"/>
      <c r="F300" s="13"/>
    </row>
    <row r="301" spans="1:6" ht="15.75" x14ac:dyDescent="0.2">
      <c r="A301" s="510" t="s">
        <v>33</v>
      </c>
      <c r="B301" s="511">
        <v>695331053</v>
      </c>
      <c r="C301" s="511">
        <v>654963466</v>
      </c>
      <c r="D301" s="13"/>
      <c r="E301" s="13"/>
      <c r="F301" s="13"/>
    </row>
    <row r="302" spans="1:6" x14ac:dyDescent="0.2">
      <c r="A302" s="522"/>
      <c r="B302" s="522"/>
      <c r="C302" s="522"/>
      <c r="D302" s="13"/>
      <c r="E302" s="13"/>
      <c r="F302" s="13"/>
    </row>
    <row r="303" spans="1:6" ht="15.75" x14ac:dyDescent="0.2">
      <c r="A303" s="829" t="s">
        <v>466</v>
      </c>
      <c r="B303" s="804">
        <v>2020</v>
      </c>
      <c r="C303" s="804">
        <v>2019</v>
      </c>
      <c r="D303" s="13"/>
      <c r="E303" s="13"/>
      <c r="F303" s="13"/>
    </row>
    <row r="304" spans="1:6" ht="15.75" x14ac:dyDescent="0.2">
      <c r="A304" s="830"/>
      <c r="B304" s="804" t="s">
        <v>155</v>
      </c>
      <c r="C304" s="804" t="s">
        <v>155</v>
      </c>
      <c r="D304" s="13"/>
      <c r="E304" s="13"/>
      <c r="F304" s="13"/>
    </row>
    <row r="305" spans="1:6" ht="14.25" x14ac:dyDescent="0.2">
      <c r="A305" s="507" t="s">
        <v>573</v>
      </c>
      <c r="B305" s="508">
        <v>10976612901</v>
      </c>
      <c r="C305" s="508">
        <v>0</v>
      </c>
      <c r="D305" s="13"/>
      <c r="E305" s="13"/>
      <c r="F305" s="13"/>
    </row>
    <row r="306" spans="1:6" ht="14.25" x14ac:dyDescent="0.2">
      <c r="A306" s="507" t="s">
        <v>574</v>
      </c>
      <c r="B306" s="508">
        <v>53424658</v>
      </c>
      <c r="C306" s="508">
        <v>0</v>
      </c>
      <c r="D306" s="13"/>
      <c r="E306" s="13"/>
      <c r="F306" s="13"/>
    </row>
    <row r="307" spans="1:6" ht="15.75" x14ac:dyDescent="0.2">
      <c r="A307" s="510" t="s">
        <v>33</v>
      </c>
      <c r="B307" s="511">
        <v>11030037559</v>
      </c>
      <c r="C307" s="511">
        <v>0</v>
      </c>
      <c r="D307" s="13"/>
      <c r="E307" s="13"/>
      <c r="F307" s="13"/>
    </row>
    <row r="308" spans="1:6" ht="18" x14ac:dyDescent="0.2">
      <c r="A308" s="827"/>
      <c r="B308" s="827"/>
      <c r="C308" s="827"/>
      <c r="D308" s="827"/>
      <c r="E308" s="827"/>
      <c r="F308" s="827"/>
    </row>
    <row r="309" spans="1:6" ht="15.75" x14ac:dyDescent="0.2">
      <c r="A309" s="829" t="s">
        <v>576</v>
      </c>
      <c r="B309" s="804">
        <v>2020</v>
      </c>
      <c r="C309" s="804">
        <v>2019</v>
      </c>
      <c r="D309" s="13"/>
      <c r="E309" s="13"/>
      <c r="F309" s="13"/>
    </row>
    <row r="310" spans="1:6" ht="15.75" x14ac:dyDescent="0.2">
      <c r="A310" s="830"/>
      <c r="B310" s="804" t="s">
        <v>155</v>
      </c>
      <c r="C310" s="804" t="s">
        <v>155</v>
      </c>
      <c r="D310" s="13"/>
      <c r="E310" s="13"/>
      <c r="F310" s="13"/>
    </row>
    <row r="311" spans="1:6" ht="14.25" x14ac:dyDescent="0.2">
      <c r="A311" s="507" t="s">
        <v>467</v>
      </c>
      <c r="B311" s="508">
        <v>108897534</v>
      </c>
      <c r="C311" s="508">
        <v>275744633</v>
      </c>
      <c r="D311" s="13"/>
      <c r="E311" s="13"/>
      <c r="F311" s="13"/>
    </row>
    <row r="312" spans="1:6" ht="15.75" x14ac:dyDescent="0.2">
      <c r="A312" s="510" t="s">
        <v>33</v>
      </c>
      <c r="B312" s="511">
        <v>108897534</v>
      </c>
      <c r="C312" s="511">
        <v>275744633</v>
      </c>
      <c r="D312" s="13"/>
      <c r="E312" s="13"/>
      <c r="F312" s="13"/>
    </row>
    <row r="313" spans="1:6" s="26" customFormat="1" ht="15.75" x14ac:dyDescent="0.2">
      <c r="A313" s="544"/>
      <c r="B313" s="545"/>
      <c r="C313" s="545"/>
      <c r="D313" s="27"/>
      <c r="E313" s="27"/>
      <c r="F313" s="27"/>
    </row>
    <row r="314" spans="1:6" ht="18" x14ac:dyDescent="0.2">
      <c r="A314" s="827" t="s">
        <v>558</v>
      </c>
      <c r="B314" s="827"/>
      <c r="C314" s="827"/>
      <c r="D314" s="827"/>
      <c r="E314" s="827"/>
      <c r="F314" s="827"/>
    </row>
    <row r="315" spans="1:6" ht="15" x14ac:dyDescent="0.2">
      <c r="A315" s="828" t="s">
        <v>555</v>
      </c>
      <c r="B315" s="828"/>
      <c r="C315" s="828"/>
      <c r="D315" s="828"/>
      <c r="E315" s="828"/>
      <c r="F315" s="828"/>
    </row>
    <row r="316" spans="1:6" ht="15.75" x14ac:dyDescent="0.2">
      <c r="A316" s="829" t="s">
        <v>378</v>
      </c>
      <c r="B316" s="804">
        <v>2020</v>
      </c>
      <c r="C316" s="804">
        <v>2019</v>
      </c>
      <c r="D316" s="13"/>
      <c r="E316" s="13"/>
      <c r="F316" s="13"/>
    </row>
    <row r="317" spans="1:6" ht="15.75" x14ac:dyDescent="0.2">
      <c r="A317" s="830"/>
      <c r="B317" s="804" t="s">
        <v>155</v>
      </c>
      <c r="C317" s="804" t="s">
        <v>155</v>
      </c>
      <c r="D317" s="13"/>
      <c r="E317" s="13"/>
      <c r="F317" s="13"/>
    </row>
    <row r="318" spans="1:6" ht="14.25" x14ac:dyDescent="0.2">
      <c r="A318" s="523" t="s">
        <v>468</v>
      </c>
      <c r="B318" s="508">
        <v>79670023</v>
      </c>
      <c r="C318" s="508">
        <v>133952555</v>
      </c>
      <c r="D318" s="13"/>
      <c r="E318" s="13"/>
      <c r="F318" s="13"/>
    </row>
    <row r="319" spans="1:6" ht="14.25" x14ac:dyDescent="0.2">
      <c r="A319" s="507" t="s">
        <v>445</v>
      </c>
      <c r="B319" s="508">
        <v>0</v>
      </c>
      <c r="C319" s="508">
        <v>176379815</v>
      </c>
      <c r="D319" s="13"/>
      <c r="E319" s="13"/>
      <c r="F319" s="13"/>
    </row>
    <row r="320" spans="1:6" ht="15.75" x14ac:dyDescent="0.2">
      <c r="A320" s="524" t="s">
        <v>33</v>
      </c>
      <c r="B320" s="525">
        <v>79670023</v>
      </c>
      <c r="C320" s="525">
        <v>310332370</v>
      </c>
      <c r="D320" s="13"/>
      <c r="F320" s="13"/>
    </row>
    <row r="321" spans="1:6" ht="18" x14ac:dyDescent="0.2">
      <c r="A321" s="827"/>
      <c r="B321" s="827"/>
      <c r="C321" s="827"/>
      <c r="D321" s="827"/>
      <c r="E321" s="827"/>
      <c r="F321" s="827"/>
    </row>
    <row r="322" spans="1:6" ht="18" x14ac:dyDescent="0.2">
      <c r="A322" s="801" t="s">
        <v>559</v>
      </c>
      <c r="B322" s="801"/>
      <c r="C322" s="801"/>
      <c r="D322" s="801"/>
      <c r="E322" s="801"/>
      <c r="F322" s="801"/>
    </row>
    <row r="323" spans="1:6" ht="51.75" customHeight="1" x14ac:dyDescent="0.2">
      <c r="A323" s="828" t="s">
        <v>665</v>
      </c>
      <c r="B323" s="828"/>
      <c r="C323" s="828"/>
      <c r="D323" s="828"/>
      <c r="E323" s="828"/>
      <c r="F323" s="828"/>
    </row>
    <row r="324" spans="1:6" ht="15.75" x14ac:dyDescent="0.2">
      <c r="A324" s="829" t="s">
        <v>378</v>
      </c>
      <c r="B324" s="804">
        <v>2020</v>
      </c>
      <c r="C324" s="804">
        <v>2019</v>
      </c>
      <c r="D324" s="13"/>
      <c r="E324" s="13"/>
      <c r="F324" s="13"/>
    </row>
    <row r="325" spans="1:6" ht="15.75" x14ac:dyDescent="0.2">
      <c r="A325" s="830"/>
      <c r="B325" s="804" t="s">
        <v>155</v>
      </c>
      <c r="C325" s="804" t="s">
        <v>155</v>
      </c>
      <c r="D325" s="13"/>
      <c r="E325" s="13"/>
      <c r="F325" s="13"/>
    </row>
    <row r="326" spans="1:6" ht="14.25" x14ac:dyDescent="0.2">
      <c r="A326" s="507" t="s">
        <v>469</v>
      </c>
      <c r="B326" s="508">
        <v>50000000000</v>
      </c>
      <c r="C326" s="508">
        <v>50000000000</v>
      </c>
      <c r="D326" s="13"/>
      <c r="E326" s="13"/>
      <c r="F326" s="13"/>
    </row>
    <row r="327" spans="1:6" ht="14.25" x14ac:dyDescent="0.2">
      <c r="A327" s="507" t="s">
        <v>53</v>
      </c>
      <c r="B327" s="508">
        <v>15550399822</v>
      </c>
      <c r="C327" s="508">
        <v>7762366002</v>
      </c>
      <c r="D327" s="13"/>
      <c r="E327" s="13"/>
      <c r="F327" s="13"/>
    </row>
    <row r="328" spans="1:6" ht="14.25" x14ac:dyDescent="0.2">
      <c r="A328" s="507" t="s">
        <v>245</v>
      </c>
      <c r="B328" s="508">
        <v>4704453932</v>
      </c>
      <c r="C328" s="508">
        <v>3863135918</v>
      </c>
      <c r="D328" s="13"/>
      <c r="E328" s="13"/>
      <c r="F328" s="13"/>
    </row>
    <row r="329" spans="1:6" ht="14.25" x14ac:dyDescent="0.2">
      <c r="A329" s="507" t="s">
        <v>470</v>
      </c>
      <c r="B329" s="508">
        <v>3072306364</v>
      </c>
      <c r="C329" s="508">
        <v>3162088424</v>
      </c>
      <c r="D329" s="13"/>
      <c r="E329" s="13"/>
      <c r="F329" s="13"/>
    </row>
    <row r="330" spans="1:6" ht="14.25" x14ac:dyDescent="0.2">
      <c r="A330" s="507" t="s">
        <v>664</v>
      </c>
      <c r="B330" s="508">
        <v>19858887675</v>
      </c>
      <c r="C330" s="508">
        <v>16826360289</v>
      </c>
      <c r="D330" s="13"/>
      <c r="E330" s="13"/>
      <c r="F330" s="13"/>
    </row>
    <row r="331" spans="1:6" ht="14.25" x14ac:dyDescent="0.2">
      <c r="A331" s="507" t="s">
        <v>663</v>
      </c>
      <c r="B331" s="508">
        <v>1281218564</v>
      </c>
      <c r="C331" s="508">
        <v>8990562806</v>
      </c>
      <c r="D331" s="13"/>
      <c r="E331" s="13"/>
      <c r="F331" s="13"/>
    </row>
    <row r="332" spans="1:6" ht="15.75" x14ac:dyDescent="0.2">
      <c r="A332" s="524" t="s">
        <v>33</v>
      </c>
      <c r="B332" s="525">
        <v>94467266357</v>
      </c>
      <c r="C332" s="525">
        <v>90604513439</v>
      </c>
      <c r="D332" s="13"/>
      <c r="E332" s="13"/>
      <c r="F332" s="13"/>
    </row>
    <row r="333" spans="1:6" ht="18" x14ac:dyDescent="0.2">
      <c r="A333" s="827"/>
      <c r="B333" s="827"/>
      <c r="C333" s="827"/>
      <c r="D333" s="827"/>
      <c r="E333" s="827"/>
      <c r="F333" s="827"/>
    </row>
    <row r="334" spans="1:6" ht="18" x14ac:dyDescent="0.2">
      <c r="A334" s="827" t="s">
        <v>560</v>
      </c>
      <c r="B334" s="827"/>
      <c r="C334" s="827"/>
      <c r="D334" s="827"/>
      <c r="E334" s="827"/>
      <c r="F334" s="827"/>
    </row>
    <row r="335" spans="1:6" ht="76.5" customHeight="1" x14ac:dyDescent="0.2">
      <c r="A335" s="828" t="s">
        <v>705</v>
      </c>
      <c r="B335" s="828"/>
      <c r="C335" s="828"/>
      <c r="D335" s="828"/>
      <c r="E335" s="828"/>
      <c r="F335" s="828"/>
    </row>
    <row r="336" spans="1:6" ht="15.75" x14ac:dyDescent="0.2">
      <c r="A336" s="826"/>
      <c r="B336" s="826"/>
      <c r="C336" s="826"/>
      <c r="D336" s="826"/>
      <c r="E336" s="826"/>
      <c r="F336" s="826"/>
    </row>
    <row r="337" spans="1:6" ht="18" x14ac:dyDescent="0.2">
      <c r="A337" s="827" t="s">
        <v>561</v>
      </c>
      <c r="B337" s="827"/>
      <c r="C337" s="827"/>
      <c r="D337" s="827"/>
      <c r="E337" s="827"/>
      <c r="F337" s="827"/>
    </row>
    <row r="338" spans="1:6" ht="15.75" x14ac:dyDescent="0.2">
      <c r="A338" s="826"/>
      <c r="B338" s="826"/>
      <c r="C338" s="826"/>
      <c r="D338" s="826"/>
      <c r="E338" s="826"/>
      <c r="F338" s="826"/>
    </row>
    <row r="339" spans="1:6" ht="46.5" customHeight="1" x14ac:dyDescent="0.2">
      <c r="A339" s="828" t="s">
        <v>562</v>
      </c>
      <c r="B339" s="828"/>
      <c r="C339" s="828"/>
      <c r="D339" s="828"/>
      <c r="E339" s="828"/>
      <c r="F339" s="828"/>
    </row>
  </sheetData>
  <mergeCells count="160">
    <mergeCell ref="A5:F5"/>
    <mergeCell ref="A6:F6"/>
    <mergeCell ref="A7:F7"/>
    <mergeCell ref="A9:F9"/>
    <mergeCell ref="A17:F17"/>
    <mergeCell ref="A18:F18"/>
    <mergeCell ref="A19:F19"/>
    <mergeCell ref="A8:G8"/>
    <mergeCell ref="A10:G10"/>
    <mergeCell ref="A13:G13"/>
    <mergeCell ref="A21:F21"/>
    <mergeCell ref="A22:F22"/>
    <mergeCell ref="A23:F23"/>
    <mergeCell ref="A11:F11"/>
    <mergeCell ref="A12:F12"/>
    <mergeCell ref="A14:F14"/>
    <mergeCell ref="A15:F15"/>
    <mergeCell ref="A16:F16"/>
    <mergeCell ref="A20:F20"/>
    <mergeCell ref="A30:F30"/>
    <mergeCell ref="A31:F31"/>
    <mergeCell ref="A32:F32"/>
    <mergeCell ref="A33:F33"/>
    <mergeCell ref="A34:F34"/>
    <mergeCell ref="A24:F24"/>
    <mergeCell ref="A25:F25"/>
    <mergeCell ref="A26:F26"/>
    <mergeCell ref="A27:F27"/>
    <mergeCell ref="A28:F28"/>
    <mergeCell ref="A29:F29"/>
    <mergeCell ref="A40:F40"/>
    <mergeCell ref="A41:F41"/>
    <mergeCell ref="A42:F42"/>
    <mergeCell ref="A43:F43"/>
    <mergeCell ref="A44:F44"/>
    <mergeCell ref="A45:F45"/>
    <mergeCell ref="A35:F35"/>
    <mergeCell ref="A36:F36"/>
    <mergeCell ref="A37:F37"/>
    <mergeCell ref="A38:F38"/>
    <mergeCell ref="A39:F39"/>
    <mergeCell ref="A52:F52"/>
    <mergeCell ref="A53:A55"/>
    <mergeCell ref="B53:C54"/>
    <mergeCell ref="D53:E54"/>
    <mergeCell ref="A58:F58"/>
    <mergeCell ref="A59:F59"/>
    <mergeCell ref="A46:F46"/>
    <mergeCell ref="A47:F47"/>
    <mergeCell ref="A48:F48"/>
    <mergeCell ref="A49:F49"/>
    <mergeCell ref="A50:F50"/>
    <mergeCell ref="A51:F51"/>
    <mergeCell ref="A66:F66"/>
    <mergeCell ref="A67:F67"/>
    <mergeCell ref="A68:F68"/>
    <mergeCell ref="A69:F69"/>
    <mergeCell ref="A70:F70"/>
    <mergeCell ref="A71:F71"/>
    <mergeCell ref="A60:F60"/>
    <mergeCell ref="A61:F61"/>
    <mergeCell ref="A62:F62"/>
    <mergeCell ref="A63:F63"/>
    <mergeCell ref="A64:F64"/>
    <mergeCell ref="A65:F65"/>
    <mergeCell ref="A94:F94"/>
    <mergeCell ref="A95:F95"/>
    <mergeCell ref="A96:F96"/>
    <mergeCell ref="A97:F97"/>
    <mergeCell ref="A111:F111"/>
    <mergeCell ref="A112:F112"/>
    <mergeCell ref="A73:F73"/>
    <mergeCell ref="A74:F74"/>
    <mergeCell ref="A75:F75"/>
    <mergeCell ref="A76:F76"/>
    <mergeCell ref="A77:A78"/>
    <mergeCell ref="A93:F93"/>
    <mergeCell ref="A120:F120"/>
    <mergeCell ref="A121:F121"/>
    <mergeCell ref="A122:A123"/>
    <mergeCell ref="C122:C123"/>
    <mergeCell ref="A130:F130"/>
    <mergeCell ref="A131:A133"/>
    <mergeCell ref="B131:B133"/>
    <mergeCell ref="A113:F113"/>
    <mergeCell ref="A115:F115"/>
    <mergeCell ref="A116:F116"/>
    <mergeCell ref="A117:F117"/>
    <mergeCell ref="A118:F118"/>
    <mergeCell ref="A119:F119"/>
    <mergeCell ref="A148:F148"/>
    <mergeCell ref="A149:A150"/>
    <mergeCell ref="A158:F158"/>
    <mergeCell ref="A159:F159"/>
    <mergeCell ref="A160:F160"/>
    <mergeCell ref="A161:F161"/>
    <mergeCell ref="A138:F138"/>
    <mergeCell ref="A139:F139"/>
    <mergeCell ref="A140:F140"/>
    <mergeCell ref="A141:A142"/>
    <mergeCell ref="A146:F146"/>
    <mergeCell ref="A147:F147"/>
    <mergeCell ref="A191:F191"/>
    <mergeCell ref="A192:F192"/>
    <mergeCell ref="A193:F193"/>
    <mergeCell ref="A194:A195"/>
    <mergeCell ref="A213:F213"/>
    <mergeCell ref="A214:A215"/>
    <mergeCell ref="A163:A164"/>
    <mergeCell ref="A179:F179"/>
    <mergeCell ref="A180:F180"/>
    <mergeCell ref="A181:F181"/>
    <mergeCell ref="A182:A183"/>
    <mergeCell ref="A235:F235"/>
    <mergeCell ref="A236:F236"/>
    <mergeCell ref="A237:A238"/>
    <mergeCell ref="A243:F243"/>
    <mergeCell ref="A251:F251"/>
    <mergeCell ref="A252:F252"/>
    <mergeCell ref="A220:F220"/>
    <mergeCell ref="A221:A222"/>
    <mergeCell ref="A225:F225"/>
    <mergeCell ref="A226:F226"/>
    <mergeCell ref="A227:F227"/>
    <mergeCell ref="A234:F234"/>
    <mergeCell ref="A263:F263"/>
    <mergeCell ref="A264:A265"/>
    <mergeCell ref="A270:F270"/>
    <mergeCell ref="A271:F271"/>
    <mergeCell ref="A272:F272"/>
    <mergeCell ref="A274:A275"/>
    <mergeCell ref="A253:F253"/>
    <mergeCell ref="A254:F254"/>
    <mergeCell ref="A255:A256"/>
    <mergeCell ref="A260:F260"/>
    <mergeCell ref="A261:F261"/>
    <mergeCell ref="A262:F262"/>
    <mergeCell ref="A294:A295"/>
    <mergeCell ref="A303:A304"/>
    <mergeCell ref="A308:F308"/>
    <mergeCell ref="A314:F314"/>
    <mergeCell ref="A315:F315"/>
    <mergeCell ref="A316:A317"/>
    <mergeCell ref="A281:F281"/>
    <mergeCell ref="A282:F282"/>
    <mergeCell ref="A284:F284"/>
    <mergeCell ref="A290:F290"/>
    <mergeCell ref="A291:F291"/>
    <mergeCell ref="A293:F293"/>
    <mergeCell ref="A309:A310"/>
    <mergeCell ref="A336:F336"/>
    <mergeCell ref="A337:F337"/>
    <mergeCell ref="A338:F338"/>
    <mergeCell ref="A339:F339"/>
    <mergeCell ref="A321:F321"/>
    <mergeCell ref="A323:F323"/>
    <mergeCell ref="A324:A325"/>
    <mergeCell ref="A333:F333"/>
    <mergeCell ref="A334:F334"/>
    <mergeCell ref="A335:F335"/>
  </mergeCells>
  <pageMargins left="0.70866141732283472" right="0.70866141732283472" top="0.74803149606299213" bottom="1.19" header="0.31496062992125984" footer="0.56999999999999995"/>
  <pageSetup paperSize="9" scale="65" fitToHeight="0" orientation="portrait" r:id="rId1"/>
  <headerFooter>
    <oddFooter xml:space="preserve">&amp;L   C.P. Juan Achucarro
     Contador General&amp;CLic. Victor Persano
Sindico&amp;RLic. Marín Heisecke Rivarola
Representante Legal&amp;K00+000___&amp;K000000      </oddFooter>
  </headerFooter>
  <rowBreaks count="7" manualBreakCount="7">
    <brk id="37" max="6" man="1"/>
    <brk id="69" max="6" man="1"/>
    <brk id="121" max="6" man="1"/>
    <brk id="178" max="6" man="1"/>
    <brk id="234" max="6" man="1"/>
    <brk id="290" max="6" man="1"/>
    <brk id="340" max="6" man="1"/>
  </rowBreaks>
  <drawing r:id="rId2"/>
  <legacyDrawing r:id="rId3"/>
  <oleObjects>
    <mc:AlternateContent xmlns:mc="http://schemas.openxmlformats.org/markup-compatibility/2006">
      <mc:Choice Requires="x14">
        <oleObject progId="PBrush" shapeId="53249" r:id="rId4">
          <objectPr defaultSize="0" autoPict="0" r:id="rId5">
            <anchor moveWithCells="1" sizeWithCells="1">
              <from>
                <xdr:col>0</xdr:col>
                <xdr:colOff>76200</xdr:colOff>
                <xdr:row>0</xdr:row>
                <xdr:rowOff>19050</xdr:rowOff>
              </from>
              <to>
                <xdr:col>0</xdr:col>
                <xdr:colOff>2190750</xdr:colOff>
                <xdr:row>2</xdr:row>
                <xdr:rowOff>361950</xdr:rowOff>
              </to>
            </anchor>
          </objectPr>
        </oleObject>
      </mc:Choice>
      <mc:Fallback>
        <oleObject progId="PBrush" shapeId="5324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tabColor rgb="FFFF0000"/>
    <pageSetUpPr fitToPage="1"/>
  </sheetPr>
  <dimension ref="A1:L41"/>
  <sheetViews>
    <sheetView showGridLines="0" topLeftCell="A19" workbookViewId="0">
      <selection activeCell="C35" sqref="A1:C35"/>
    </sheetView>
  </sheetViews>
  <sheetFormatPr baseColWidth="10" defaultRowHeight="12.75" x14ac:dyDescent="0.2"/>
  <cols>
    <col min="1" max="1" width="34.85546875" customWidth="1"/>
    <col min="2" max="2" width="11.85546875" customWidth="1"/>
    <col min="3" max="3" width="17.5703125" customWidth="1"/>
    <col min="4" max="4" width="10" customWidth="1"/>
    <col min="5" max="5" width="15.28515625" customWidth="1"/>
    <col min="6" max="6" width="11.85546875" customWidth="1"/>
    <col min="7" max="7" width="12" customWidth="1"/>
    <col min="8" max="8" width="10.7109375" customWidth="1"/>
    <col min="9" max="10" width="11.85546875" customWidth="1"/>
    <col min="11" max="11" width="13.28515625" style="627" bestFit="1" customWidth="1"/>
    <col min="12" max="12" width="12.85546875" bestFit="1" customWidth="1"/>
  </cols>
  <sheetData>
    <row r="1" spans="1:12" x14ac:dyDescent="0.2">
      <c r="A1" s="26"/>
      <c r="B1" s="26"/>
      <c r="C1" s="26"/>
      <c r="D1" s="26"/>
      <c r="E1" s="26"/>
      <c r="F1" s="26"/>
      <c r="G1" s="26"/>
      <c r="H1" s="26"/>
      <c r="I1" s="26"/>
      <c r="J1" s="26"/>
    </row>
    <row r="2" spans="1:12" ht="18" x14ac:dyDescent="0.2">
      <c r="A2" s="861" t="s">
        <v>677</v>
      </c>
      <c r="B2" s="861"/>
      <c r="C2" s="861"/>
      <c r="D2" s="861"/>
      <c r="E2" s="861"/>
      <c r="F2" s="861"/>
      <c r="G2" s="861"/>
      <c r="H2" s="861"/>
      <c r="I2" s="861"/>
      <c r="J2" s="861"/>
    </row>
    <row r="3" spans="1:12" ht="18" x14ac:dyDescent="0.2">
      <c r="A3" s="805"/>
      <c r="B3" s="805"/>
      <c r="C3" s="805"/>
      <c r="D3" s="805"/>
      <c r="E3" s="805"/>
      <c r="F3" s="805"/>
      <c r="G3" s="805"/>
      <c r="H3" s="805"/>
      <c r="I3" s="805"/>
      <c r="J3" s="805"/>
    </row>
    <row r="4" spans="1:12" ht="18" x14ac:dyDescent="0.2">
      <c r="A4" s="862" t="s">
        <v>72</v>
      </c>
      <c r="B4" s="862"/>
      <c r="C4" s="862"/>
      <c r="D4" s="862"/>
      <c r="E4" s="862"/>
      <c r="F4" s="862"/>
      <c r="G4" s="862"/>
      <c r="H4" s="862"/>
      <c r="I4" s="862"/>
      <c r="J4" s="862"/>
    </row>
    <row r="5" spans="1:12" ht="15" x14ac:dyDescent="0.25">
      <c r="A5" s="61"/>
      <c r="B5" s="1"/>
      <c r="C5" s="1"/>
      <c r="D5" s="61"/>
      <c r="E5" s="131"/>
      <c r="F5" s="5"/>
      <c r="G5" s="1"/>
      <c r="H5" s="1"/>
      <c r="I5" s="1"/>
      <c r="J5" s="61"/>
    </row>
    <row r="6" spans="1:12" x14ac:dyDescent="0.2">
      <c r="A6" s="68" t="s">
        <v>73</v>
      </c>
      <c r="B6" s="807"/>
      <c r="C6" s="807"/>
      <c r="D6" s="807"/>
      <c r="E6" s="307">
        <v>3</v>
      </c>
      <c r="F6" s="807"/>
      <c r="G6" s="807"/>
      <c r="H6" s="807"/>
      <c r="I6" s="26" t="s">
        <v>74</v>
      </c>
      <c r="J6" s="807"/>
    </row>
    <row r="7" spans="1:12" x14ac:dyDescent="0.2">
      <c r="A7" s="224"/>
      <c r="B7" s="866" t="s">
        <v>75</v>
      </c>
      <c r="C7" s="867"/>
      <c r="D7" s="867"/>
      <c r="E7" s="867"/>
      <c r="F7" s="868"/>
      <c r="G7" s="869" t="s">
        <v>76</v>
      </c>
      <c r="H7" s="867"/>
      <c r="I7" s="867"/>
      <c r="J7" s="870"/>
    </row>
    <row r="8" spans="1:12" ht="12.75" customHeight="1" x14ac:dyDescent="0.2">
      <c r="A8" s="220"/>
      <c r="B8" s="863" t="s">
        <v>277</v>
      </c>
      <c r="C8" s="863" t="s">
        <v>278</v>
      </c>
      <c r="D8" s="863" t="s">
        <v>279</v>
      </c>
      <c r="E8" s="863" t="s">
        <v>357</v>
      </c>
      <c r="F8" s="863" t="s">
        <v>280</v>
      </c>
      <c r="G8" s="863" t="s">
        <v>358</v>
      </c>
      <c r="H8" s="863" t="s">
        <v>673</v>
      </c>
      <c r="I8" s="863" t="s">
        <v>672</v>
      </c>
      <c r="J8" s="863" t="s">
        <v>281</v>
      </c>
    </row>
    <row r="9" spans="1:12" x14ac:dyDescent="0.2">
      <c r="A9" s="220" t="s">
        <v>77</v>
      </c>
      <c r="B9" s="864"/>
      <c r="C9" s="864"/>
      <c r="D9" s="864"/>
      <c r="E9" s="864"/>
      <c r="F9" s="864"/>
      <c r="G9" s="864"/>
      <c r="H9" s="864"/>
      <c r="I9" s="864"/>
      <c r="J9" s="864"/>
    </row>
    <row r="10" spans="1:12" x14ac:dyDescent="0.2">
      <c r="A10" s="220"/>
      <c r="B10" s="864"/>
      <c r="C10" s="864"/>
      <c r="D10" s="864"/>
      <c r="E10" s="864"/>
      <c r="F10" s="864"/>
      <c r="G10" s="864"/>
      <c r="H10" s="864"/>
      <c r="I10" s="864"/>
      <c r="J10" s="864"/>
    </row>
    <row r="11" spans="1:12" x14ac:dyDescent="0.2">
      <c r="A11" s="221"/>
      <c r="B11" s="865"/>
      <c r="C11" s="865"/>
      <c r="D11" s="865"/>
      <c r="E11" s="865"/>
      <c r="F11" s="865"/>
      <c r="G11" s="865"/>
      <c r="H11" s="865"/>
      <c r="I11" s="865"/>
      <c r="J11" s="865"/>
    </row>
    <row r="12" spans="1:12" x14ac:dyDescent="0.2">
      <c r="A12" s="222"/>
      <c r="B12" s="69"/>
      <c r="C12" s="69"/>
      <c r="D12" s="69"/>
      <c r="E12" s="69"/>
      <c r="F12" s="70"/>
      <c r="G12" s="85" t="s">
        <v>237</v>
      </c>
      <c r="H12" s="69"/>
      <c r="I12" s="69"/>
      <c r="J12" s="225"/>
    </row>
    <row r="13" spans="1:12" x14ac:dyDescent="0.2">
      <c r="A13" s="223" t="s">
        <v>78</v>
      </c>
      <c r="B13" s="605">
        <v>24567126.802000001</v>
      </c>
      <c r="C13" s="580">
        <v>0</v>
      </c>
      <c r="D13" s="580">
        <v>0</v>
      </c>
      <c r="E13" s="580">
        <v>0</v>
      </c>
      <c r="F13" s="605">
        <v>24567126.802000001</v>
      </c>
      <c r="G13" s="580">
        <v>4228604.37</v>
      </c>
      <c r="H13" s="580">
        <v>121939.80600000266</v>
      </c>
      <c r="I13" s="580">
        <v>4350544.1760000028</v>
      </c>
      <c r="J13" s="606">
        <v>20216582.625999998</v>
      </c>
      <c r="K13" s="628"/>
      <c r="L13" s="629"/>
    </row>
    <row r="14" spans="1:12" x14ac:dyDescent="0.2">
      <c r="A14" s="223" t="s">
        <v>79</v>
      </c>
      <c r="B14" s="605">
        <v>28100368.077</v>
      </c>
      <c r="C14" s="580">
        <v>305811.44999999925</v>
      </c>
      <c r="D14" s="580">
        <v>0</v>
      </c>
      <c r="E14" s="580">
        <v>0</v>
      </c>
      <c r="F14" s="605">
        <v>28406179.526999999</v>
      </c>
      <c r="G14" s="580">
        <v>15818431.129000001</v>
      </c>
      <c r="H14" s="580">
        <v>531392.027999999</v>
      </c>
      <c r="I14" s="580">
        <v>16349823.157</v>
      </c>
      <c r="J14" s="606">
        <v>12056356.369999999</v>
      </c>
      <c r="K14" s="628"/>
      <c r="L14" s="627"/>
    </row>
    <row r="15" spans="1:12" x14ac:dyDescent="0.2">
      <c r="A15" s="223" t="s">
        <v>80</v>
      </c>
      <c r="B15" s="605">
        <v>158518.242</v>
      </c>
      <c r="C15" s="580">
        <v>24904.936000000016</v>
      </c>
      <c r="D15" s="580">
        <v>0</v>
      </c>
      <c r="E15" s="580">
        <v>0</v>
      </c>
      <c r="F15" s="605">
        <v>183423.17800000001</v>
      </c>
      <c r="G15" s="580">
        <v>46746.739000000001</v>
      </c>
      <c r="H15" s="580">
        <v>8871.2250000000058</v>
      </c>
      <c r="I15" s="580">
        <v>55617.964000000007</v>
      </c>
      <c r="J15" s="606">
        <v>127805.21400000001</v>
      </c>
      <c r="K15" s="628"/>
      <c r="L15" s="627"/>
    </row>
    <row r="16" spans="1:12" x14ac:dyDescent="0.2">
      <c r="A16" s="223" t="s">
        <v>81</v>
      </c>
      <c r="B16" s="605">
        <v>1570667.9410000001</v>
      </c>
      <c r="C16" s="580">
        <v>7322.7269999999553</v>
      </c>
      <c r="D16" s="580">
        <v>0</v>
      </c>
      <c r="E16" s="580">
        <v>0</v>
      </c>
      <c r="F16" s="605">
        <v>1577990.6680000001</v>
      </c>
      <c r="G16" s="580">
        <v>1245714.959</v>
      </c>
      <c r="H16" s="580">
        <v>15617.820000000065</v>
      </c>
      <c r="I16" s="580">
        <v>1261332.7790000001</v>
      </c>
      <c r="J16" s="606">
        <v>316657.88900000002</v>
      </c>
      <c r="L16" s="627"/>
    </row>
    <row r="17" spans="1:12" x14ac:dyDescent="0.2">
      <c r="A17" s="223" t="s">
        <v>82</v>
      </c>
      <c r="B17" s="605">
        <v>36067.178</v>
      </c>
      <c r="C17" s="580">
        <v>0</v>
      </c>
      <c r="D17" s="580">
        <v>0</v>
      </c>
      <c r="E17" s="580">
        <v>0</v>
      </c>
      <c r="F17" s="605">
        <v>36067.178</v>
      </c>
      <c r="G17" s="580">
        <v>19974.004999999997</v>
      </c>
      <c r="H17" s="580">
        <v>1556.4000000000015</v>
      </c>
      <c r="I17" s="580">
        <v>21530.404999999999</v>
      </c>
      <c r="J17" s="606">
        <v>14536.772999999999</v>
      </c>
      <c r="L17" s="627"/>
    </row>
    <row r="18" spans="1:12" x14ac:dyDescent="0.2">
      <c r="A18" s="223" t="s">
        <v>83</v>
      </c>
      <c r="B18" s="605">
        <v>2166583.0789999999</v>
      </c>
      <c r="C18" s="580">
        <v>61500.314000000246</v>
      </c>
      <c r="D18" s="580">
        <v>0</v>
      </c>
      <c r="E18" s="580">
        <v>0</v>
      </c>
      <c r="F18" s="605">
        <v>2228083.3930000002</v>
      </c>
      <c r="G18" s="580">
        <v>1525546.18</v>
      </c>
      <c r="H18" s="580">
        <v>33996.91500000027</v>
      </c>
      <c r="I18" s="580">
        <v>1559543.0950000002</v>
      </c>
      <c r="J18" s="606">
        <v>668540.29799999995</v>
      </c>
      <c r="L18" s="627"/>
    </row>
    <row r="19" spans="1:12" x14ac:dyDescent="0.2">
      <c r="A19" s="223" t="s">
        <v>84</v>
      </c>
      <c r="B19" s="605">
        <v>1245302.3419999999</v>
      </c>
      <c r="C19" s="580">
        <v>0</v>
      </c>
      <c r="D19" s="580">
        <v>0</v>
      </c>
      <c r="E19" s="580">
        <v>0</v>
      </c>
      <c r="F19" s="605">
        <v>1245302.3419999999</v>
      </c>
      <c r="G19" s="580">
        <v>772011.77099999995</v>
      </c>
      <c r="H19" s="580">
        <v>28647.375</v>
      </c>
      <c r="I19" s="580">
        <v>800659.14599999995</v>
      </c>
      <c r="J19" s="606">
        <v>444643.196</v>
      </c>
      <c r="L19" s="627"/>
    </row>
    <row r="20" spans="1:12" x14ac:dyDescent="0.2">
      <c r="A20" s="223" t="s">
        <v>85</v>
      </c>
      <c r="B20" s="605">
        <v>1120890.0149999999</v>
      </c>
      <c r="C20" s="580">
        <v>56646.831000000006</v>
      </c>
      <c r="D20" s="580">
        <v>0</v>
      </c>
      <c r="E20" s="580">
        <v>0</v>
      </c>
      <c r="F20" s="605">
        <v>1177536.8459999999</v>
      </c>
      <c r="G20" s="580">
        <v>891877.27799999993</v>
      </c>
      <c r="H20" s="580">
        <v>18938.123999999953</v>
      </c>
      <c r="I20" s="580">
        <v>910815.40199999989</v>
      </c>
      <c r="J20" s="606">
        <v>266721.44400000002</v>
      </c>
      <c r="L20" s="627"/>
    </row>
    <row r="21" spans="1:12" x14ac:dyDescent="0.2">
      <c r="A21" s="223" t="s">
        <v>86</v>
      </c>
      <c r="B21" s="605">
        <v>4605698.8590000002</v>
      </c>
      <c r="C21" s="580">
        <v>50181.81799999997</v>
      </c>
      <c r="D21" s="580">
        <v>0</v>
      </c>
      <c r="E21" s="580">
        <v>0</v>
      </c>
      <c r="F21" s="605">
        <v>4655880.6770000001</v>
      </c>
      <c r="G21" s="580">
        <v>454901.69000000006</v>
      </c>
      <c r="H21" s="580">
        <v>26801.508000000264</v>
      </c>
      <c r="I21" s="580">
        <v>481703.19800000032</v>
      </c>
      <c r="J21" s="606">
        <v>4174177.4789999998</v>
      </c>
      <c r="L21" s="627"/>
    </row>
    <row r="22" spans="1:12" x14ac:dyDescent="0.2">
      <c r="A22" s="223" t="s">
        <v>87</v>
      </c>
      <c r="B22" s="605">
        <v>18568</v>
      </c>
      <c r="C22" s="580">
        <v>-18567.362999999998</v>
      </c>
      <c r="D22" s="580">
        <v>0</v>
      </c>
      <c r="E22" s="580">
        <v>0</v>
      </c>
      <c r="F22" s="605">
        <v>0.63700000000062573</v>
      </c>
      <c r="G22" s="580">
        <v>18567.725999999999</v>
      </c>
      <c r="H22" s="580">
        <v>-18567.089</v>
      </c>
      <c r="I22" s="580">
        <v>0.63700000000062573</v>
      </c>
      <c r="J22" s="606">
        <v>0</v>
      </c>
      <c r="L22" s="627"/>
    </row>
    <row r="23" spans="1:12" x14ac:dyDescent="0.2">
      <c r="A23" s="223" t="s">
        <v>88</v>
      </c>
      <c r="B23" s="605">
        <v>219635.386</v>
      </c>
      <c r="C23" s="580">
        <v>0</v>
      </c>
      <c r="D23" s="580">
        <v>0</v>
      </c>
      <c r="E23" s="580">
        <v>0</v>
      </c>
      <c r="F23" s="605">
        <v>219635.386</v>
      </c>
      <c r="G23" s="580">
        <v>184862.63800000001</v>
      </c>
      <c r="H23" s="580">
        <v>2979.3059999999823</v>
      </c>
      <c r="I23" s="580">
        <v>187841.94399999999</v>
      </c>
      <c r="J23" s="606">
        <v>31793.441999999999</v>
      </c>
      <c r="L23" s="627"/>
    </row>
    <row r="24" spans="1:12" x14ac:dyDescent="0.2">
      <c r="A24" s="223" t="s">
        <v>89</v>
      </c>
      <c r="B24" s="605">
        <v>69685.422000000006</v>
      </c>
      <c r="C24" s="580">
        <v>0</v>
      </c>
      <c r="D24" s="580">
        <v>0</v>
      </c>
      <c r="E24" s="580">
        <v>0</v>
      </c>
      <c r="F24" s="605">
        <v>69685.422000000006</v>
      </c>
      <c r="G24" s="580">
        <v>69685.421000000002</v>
      </c>
      <c r="H24" s="580">
        <v>0</v>
      </c>
      <c r="I24" s="580">
        <v>69685.421000000002</v>
      </c>
      <c r="J24" s="606">
        <v>1E-3</v>
      </c>
      <c r="L24" s="627"/>
    </row>
    <row r="25" spans="1:12" ht="12.75" hidden="1" customHeight="1" x14ac:dyDescent="0.2">
      <c r="A25" s="223" t="s">
        <v>90</v>
      </c>
      <c r="B25" s="605">
        <v>0</v>
      </c>
      <c r="C25" s="580">
        <v>0</v>
      </c>
      <c r="D25" s="580">
        <v>0</v>
      </c>
      <c r="E25" s="580">
        <v>0</v>
      </c>
      <c r="F25" s="605">
        <v>0</v>
      </c>
      <c r="G25" s="580">
        <v>0</v>
      </c>
      <c r="H25" s="580">
        <v>0</v>
      </c>
      <c r="I25" s="580">
        <v>0</v>
      </c>
      <c r="J25" s="606">
        <v>0</v>
      </c>
      <c r="L25" s="627"/>
    </row>
    <row r="26" spans="1:12" x14ac:dyDescent="0.2">
      <c r="A26" s="223" t="s">
        <v>91</v>
      </c>
      <c r="B26" s="605">
        <v>747459.74699999997</v>
      </c>
      <c r="C26" s="580">
        <v>12238.18200000003</v>
      </c>
      <c r="D26" s="580">
        <v>0</v>
      </c>
      <c r="E26" s="580">
        <v>0</v>
      </c>
      <c r="F26" s="605">
        <v>759697.929</v>
      </c>
      <c r="G26" s="580">
        <v>529402.32799999998</v>
      </c>
      <c r="H26" s="580">
        <v>12600.800999999978</v>
      </c>
      <c r="I26" s="580">
        <v>542003.12899999996</v>
      </c>
      <c r="J26" s="606">
        <v>217694.8</v>
      </c>
      <c r="L26" s="627"/>
    </row>
    <row r="27" spans="1:12" x14ac:dyDescent="0.2">
      <c r="A27" s="276" t="s">
        <v>92</v>
      </c>
      <c r="B27" s="605">
        <v>99022.994999999995</v>
      </c>
      <c r="C27" s="580">
        <v>0</v>
      </c>
      <c r="D27" s="580">
        <v>0</v>
      </c>
      <c r="E27" s="580">
        <v>0</v>
      </c>
      <c r="F27" s="605">
        <v>99022.994999999995</v>
      </c>
      <c r="G27" s="580">
        <v>82341.031999999992</v>
      </c>
      <c r="H27" s="580">
        <v>337.08000000000175</v>
      </c>
      <c r="I27" s="580">
        <v>82678.111999999994</v>
      </c>
      <c r="J27" s="606">
        <v>16344.883</v>
      </c>
      <c r="L27" s="627"/>
    </row>
    <row r="28" spans="1:12" x14ac:dyDescent="0.2">
      <c r="A28" s="223" t="s">
        <v>93</v>
      </c>
      <c r="B28" s="605">
        <v>106278.567</v>
      </c>
      <c r="C28" s="580">
        <v>0</v>
      </c>
      <c r="D28" s="580">
        <v>0</v>
      </c>
      <c r="E28" s="607">
        <v>0</v>
      </c>
      <c r="F28" s="605">
        <v>106278.567</v>
      </c>
      <c r="G28" s="580">
        <v>85233.305999999997</v>
      </c>
      <c r="H28" s="580">
        <v>1546.898000000001</v>
      </c>
      <c r="I28" s="580">
        <v>86780.203999999998</v>
      </c>
      <c r="J28" s="606">
        <v>19498.363000000001</v>
      </c>
      <c r="L28" s="627"/>
    </row>
    <row r="29" spans="1:12" x14ac:dyDescent="0.2">
      <c r="A29" s="223" t="s">
        <v>271</v>
      </c>
      <c r="B29" s="580">
        <v>135059.13</v>
      </c>
      <c r="C29" s="580">
        <v>0</v>
      </c>
      <c r="D29" s="580">
        <v>0</v>
      </c>
      <c r="E29" s="580">
        <v>0</v>
      </c>
      <c r="F29" s="605">
        <v>135059.13</v>
      </c>
      <c r="G29" s="580">
        <v>0</v>
      </c>
      <c r="H29" s="580">
        <v>0</v>
      </c>
      <c r="I29" s="580">
        <v>0</v>
      </c>
      <c r="J29" s="606">
        <v>135059.13</v>
      </c>
      <c r="L29" s="627"/>
    </row>
    <row r="30" spans="1:12" x14ac:dyDescent="0.2">
      <c r="A30" s="223" t="s">
        <v>239</v>
      </c>
      <c r="B30" s="580">
        <v>49870.167000000001</v>
      </c>
      <c r="C30" s="580">
        <v>6063.377999999997</v>
      </c>
      <c r="D30" s="580">
        <v>0</v>
      </c>
      <c r="E30" s="580">
        <v>0</v>
      </c>
      <c r="F30" s="605">
        <v>55933.544999999998</v>
      </c>
      <c r="G30" s="580">
        <v>0</v>
      </c>
      <c r="H30" s="580">
        <v>0</v>
      </c>
      <c r="I30" s="580">
        <v>0</v>
      </c>
      <c r="J30" s="606">
        <v>55933.544999999998</v>
      </c>
    </row>
    <row r="31" spans="1:12" x14ac:dyDescent="0.2">
      <c r="A31" s="308" t="s">
        <v>94</v>
      </c>
      <c r="B31" s="608">
        <v>65016801.949000008</v>
      </c>
      <c r="C31" s="608">
        <v>506102.27299999946</v>
      </c>
      <c r="D31" s="608">
        <v>0</v>
      </c>
      <c r="E31" s="608">
        <v>0</v>
      </c>
      <c r="F31" s="608">
        <v>65522904.222000003</v>
      </c>
      <c r="G31" s="608">
        <v>25973900.572000008</v>
      </c>
      <c r="H31" s="608">
        <v>786658.19700000214</v>
      </c>
      <c r="I31" s="608">
        <v>26760558.769000001</v>
      </c>
      <c r="J31" s="608">
        <v>38762345.453000002</v>
      </c>
    </row>
    <row r="32" spans="1:12" x14ac:dyDescent="0.2">
      <c r="A32" s="226" t="s">
        <v>95</v>
      </c>
      <c r="B32" s="609">
        <v>60485366</v>
      </c>
      <c r="C32" s="609">
        <v>1295957</v>
      </c>
      <c r="D32" s="610">
        <v>0</v>
      </c>
      <c r="E32" s="609">
        <v>274430</v>
      </c>
      <c r="F32" s="611">
        <v>62055753</v>
      </c>
      <c r="G32" s="609">
        <v>23393895</v>
      </c>
      <c r="H32" s="609">
        <v>782524</v>
      </c>
      <c r="I32" s="609">
        <v>24176419</v>
      </c>
      <c r="J32" s="608">
        <v>37879334</v>
      </c>
    </row>
    <row r="33" spans="1:10" x14ac:dyDescent="0.2">
      <c r="A33" s="309"/>
      <c r="B33" s="71" t="s">
        <v>237</v>
      </c>
      <c r="C33" s="71"/>
      <c r="D33" s="310"/>
      <c r="E33" s="71" t="s">
        <v>237</v>
      </c>
      <c r="F33" s="71" t="s">
        <v>237</v>
      </c>
      <c r="G33" s="71"/>
      <c r="H33" s="71"/>
      <c r="I33" s="71"/>
      <c r="J33" s="71"/>
    </row>
    <row r="34" spans="1:10" x14ac:dyDescent="0.2">
      <c r="A34" s="309"/>
      <c r="B34" s="71"/>
      <c r="C34" s="71"/>
      <c r="D34" s="310"/>
      <c r="E34" s="71"/>
      <c r="F34" s="71"/>
      <c r="G34" s="71"/>
      <c r="H34" s="71"/>
      <c r="I34" s="71"/>
      <c r="J34" s="71"/>
    </row>
    <row r="35" spans="1:10" x14ac:dyDescent="0.2">
      <c r="A35" s="309"/>
      <c r="B35" s="71"/>
      <c r="C35" s="71"/>
      <c r="D35" s="310"/>
      <c r="E35" s="71"/>
      <c r="F35" s="71"/>
      <c r="G35" s="71"/>
      <c r="H35" s="71"/>
      <c r="I35" s="71"/>
      <c r="J35" s="71"/>
    </row>
    <row r="36" spans="1:10" x14ac:dyDescent="0.2">
      <c r="A36" s="309"/>
      <c r="B36" s="71"/>
      <c r="C36" s="71"/>
      <c r="D36" s="310"/>
      <c r="E36" s="71"/>
      <c r="F36" s="71"/>
      <c r="G36" s="71"/>
      <c r="H36" s="71"/>
      <c r="I36" s="71"/>
      <c r="J36" s="71"/>
    </row>
    <row r="37" spans="1:10" x14ac:dyDescent="0.2">
      <c r="A37" s="309"/>
      <c r="B37" s="71"/>
      <c r="C37" s="71"/>
      <c r="D37" s="310"/>
      <c r="E37" s="71"/>
      <c r="F37" s="71"/>
      <c r="G37" s="71"/>
      <c r="H37" s="71"/>
      <c r="I37" s="71"/>
      <c r="J37" s="71"/>
    </row>
    <row r="38" spans="1:10" x14ac:dyDescent="0.2">
      <c r="A38" s="34"/>
      <c r="B38" s="24"/>
      <c r="C38" s="73"/>
      <c r="D38" s="311"/>
      <c r="E38" s="74"/>
      <c r="F38" s="75"/>
      <c r="G38" s="34"/>
      <c r="H38" s="34"/>
      <c r="I38" s="34"/>
      <c r="J38" s="71"/>
    </row>
    <row r="39" spans="1:10" x14ac:dyDescent="0.2">
      <c r="A39" s="76"/>
      <c r="B39" s="1"/>
      <c r="C39" s="77"/>
      <c r="D39" s="312"/>
      <c r="E39" s="77"/>
      <c r="F39" s="72"/>
      <c r="G39" s="313"/>
      <c r="H39" s="313"/>
      <c r="I39" s="313"/>
      <c r="J39" s="311"/>
    </row>
    <row r="40" spans="1:10" x14ac:dyDescent="0.2">
      <c r="J40" s="72"/>
    </row>
    <row r="41" spans="1:10" x14ac:dyDescent="0.2">
      <c r="A41" s="26"/>
      <c r="B41" s="26"/>
      <c r="C41" s="26"/>
      <c r="D41" s="26"/>
      <c r="E41" s="26"/>
      <c r="F41" s="26"/>
      <c r="G41" s="26"/>
      <c r="H41" s="26"/>
      <c r="I41" s="26"/>
      <c r="J41" s="26"/>
    </row>
  </sheetData>
  <mergeCells count="13">
    <mergeCell ref="A2:J2"/>
    <mergeCell ref="A4:J4"/>
    <mergeCell ref="B8:B11"/>
    <mergeCell ref="C8:C11"/>
    <mergeCell ref="D8:D11"/>
    <mergeCell ref="E8:E11"/>
    <mergeCell ref="F8:F11"/>
    <mergeCell ref="G8:G11"/>
    <mergeCell ref="H8:H11"/>
    <mergeCell ref="I8:I11"/>
    <mergeCell ref="J8:J11"/>
    <mergeCell ref="B7:F7"/>
    <mergeCell ref="G7:J7"/>
  </mergeCells>
  <printOptions horizontalCentered="1" verticalCentered="1"/>
  <pageMargins left="0.70866141732283472" right="0.70866141732283472" top="0.74803149606299213" bottom="0.74803149606299213" header="0.31496062992125984" footer="0.31496062992125984"/>
  <pageSetup paperSize="9" scale="83" orientation="landscape" r:id="rId1"/>
  <headerFooter>
    <oddFooter>&amp;L      C.P. Juan Achucarro
        Contador General&amp;CLic. Victor persano
Síndico&amp;RLic. Martín Heisecke Rivarola
Rerepsentante Legal&amp;K00+000__</oddFooter>
  </headerFooter>
  <drawing r:id="rId2"/>
  <legacyDrawing r:id="rId3"/>
  <oleObjects>
    <mc:AlternateContent xmlns:mc="http://schemas.openxmlformats.org/markup-compatibility/2006">
      <mc:Choice Requires="x14">
        <oleObject progId="PBrush" shapeId="45057" r:id="rId4">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057" r:id="rId4"/>
      </mc:Fallback>
    </mc:AlternateContent>
    <mc:AlternateContent xmlns:mc="http://schemas.openxmlformats.org/markup-compatibility/2006">
      <mc:Choice Requires="x14">
        <oleObject progId="PBrush" shapeId="45058" r:id="rId6">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058" r:id="rId6"/>
      </mc:Fallback>
    </mc:AlternateContent>
    <mc:AlternateContent xmlns:mc="http://schemas.openxmlformats.org/markup-compatibility/2006">
      <mc:Choice Requires="x14">
        <oleObject progId="PBrush" shapeId="45165" r:id="rId7">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165" r:id="rId7"/>
      </mc:Fallback>
    </mc:AlternateContent>
    <mc:AlternateContent xmlns:mc="http://schemas.openxmlformats.org/markup-compatibility/2006">
      <mc:Choice Requires="x14">
        <oleObject progId="PBrush" shapeId="45166" r:id="rId8">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166" r:id="rId8"/>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9">
    <tabColor rgb="FFFF0000"/>
    <pageSetUpPr fitToPage="1"/>
  </sheetPr>
  <dimension ref="A8:L38"/>
  <sheetViews>
    <sheetView showGridLines="0" topLeftCell="A16" zoomScale="95" zoomScaleNormal="95" workbookViewId="0">
      <selection activeCell="C35" sqref="A1:C35"/>
    </sheetView>
  </sheetViews>
  <sheetFormatPr baseColWidth="10" defaultRowHeight="14.1" customHeight="1" x14ac:dyDescent="0.2"/>
  <cols>
    <col min="1" max="1" width="30.7109375" style="26" customWidth="1"/>
    <col min="2" max="2" width="15.5703125" style="78" customWidth="1"/>
    <col min="3" max="3" width="16.7109375" style="78" bestFit="1" customWidth="1"/>
    <col min="4" max="4" width="12.85546875" style="78" bestFit="1" customWidth="1"/>
    <col min="5" max="5" width="15.28515625" style="78" customWidth="1"/>
    <col min="6" max="6" width="13.42578125" style="78" bestFit="1" customWidth="1"/>
    <col min="7" max="7" width="13.28515625" style="78" customWidth="1"/>
    <col min="8" max="8" width="11.42578125" style="78"/>
    <col min="9" max="9" width="13.5703125" style="78" customWidth="1"/>
    <col min="10" max="10" width="13.42578125" style="78" bestFit="1" customWidth="1"/>
    <col min="11" max="11" width="15.5703125" style="26" bestFit="1" customWidth="1"/>
    <col min="12" max="12" width="14.140625" style="26" customWidth="1"/>
    <col min="13" max="16384" width="11.42578125" style="26"/>
  </cols>
  <sheetData>
    <row r="8" spans="1:10" ht="16.5" customHeight="1" x14ac:dyDescent="0.25">
      <c r="A8" s="880" t="s">
        <v>676</v>
      </c>
      <c r="B8" s="880"/>
      <c r="C8" s="880"/>
      <c r="D8" s="880"/>
      <c r="E8" s="880"/>
      <c r="F8" s="880"/>
      <c r="G8" s="880"/>
      <c r="H8" s="880"/>
      <c r="I8" s="880"/>
      <c r="J8" s="880"/>
    </row>
    <row r="10" spans="1:10" ht="21.4" customHeight="1" x14ac:dyDescent="0.3">
      <c r="A10" s="881" t="s">
        <v>96</v>
      </c>
      <c r="B10" s="881"/>
      <c r="C10" s="881"/>
      <c r="D10" s="881"/>
      <c r="E10" s="881"/>
      <c r="F10" s="881"/>
      <c r="G10" s="881"/>
      <c r="H10" s="881"/>
      <c r="I10" s="881"/>
      <c r="J10" s="881"/>
    </row>
    <row r="11" spans="1:10" ht="16.5" customHeight="1" x14ac:dyDescent="0.25">
      <c r="D11" s="79"/>
    </row>
    <row r="12" spans="1:10" ht="16.5" customHeight="1" x14ac:dyDescent="0.25">
      <c r="D12" s="79"/>
    </row>
    <row r="13" spans="1:10" ht="16.5" customHeight="1" x14ac:dyDescent="0.25">
      <c r="D13" s="79"/>
      <c r="I13" s="78" t="s">
        <v>97</v>
      </c>
    </row>
    <row r="15" spans="1:10" s="24" customFormat="1" ht="14.1" customHeight="1" x14ac:dyDescent="0.2">
      <c r="A15" s="80"/>
      <c r="B15" s="874" t="s">
        <v>98</v>
      </c>
      <c r="C15" s="875"/>
      <c r="D15" s="875"/>
      <c r="E15" s="876"/>
      <c r="F15" s="877" t="s">
        <v>99</v>
      </c>
      <c r="G15" s="878"/>
      <c r="H15" s="878"/>
      <c r="I15" s="879"/>
      <c r="J15" s="229"/>
    </row>
    <row r="16" spans="1:10" ht="14.1" customHeight="1" x14ac:dyDescent="0.2">
      <c r="A16" s="69"/>
      <c r="B16" s="871" t="s">
        <v>269</v>
      </c>
      <c r="C16" s="83"/>
      <c r="D16" s="84"/>
      <c r="E16" s="86" t="s">
        <v>100</v>
      </c>
      <c r="F16" s="230" t="s">
        <v>101</v>
      </c>
      <c r="G16" s="93"/>
      <c r="H16" s="214"/>
      <c r="I16" s="230" t="s">
        <v>101</v>
      </c>
      <c r="J16" s="214"/>
    </row>
    <row r="17" spans="1:12" ht="14.1" customHeight="1" x14ac:dyDescent="0.2">
      <c r="A17" s="85" t="s">
        <v>102</v>
      </c>
      <c r="B17" s="872"/>
      <c r="C17" s="82" t="s">
        <v>103</v>
      </c>
      <c r="D17" s="86" t="s">
        <v>104</v>
      </c>
      <c r="E17" s="86" t="s">
        <v>582</v>
      </c>
      <c r="F17" s="230" t="s">
        <v>105</v>
      </c>
      <c r="G17" s="808" t="s">
        <v>106</v>
      </c>
      <c r="H17" s="230" t="s">
        <v>107</v>
      </c>
      <c r="I17" s="86" t="s">
        <v>582</v>
      </c>
      <c r="J17" s="230" t="s">
        <v>108</v>
      </c>
    </row>
    <row r="18" spans="1:12" ht="14.1" customHeight="1" x14ac:dyDescent="0.2">
      <c r="A18" s="69"/>
      <c r="B18" s="872"/>
      <c r="C18" s="83"/>
      <c r="D18" s="84"/>
      <c r="E18" s="86" t="s">
        <v>675</v>
      </c>
      <c r="F18" s="230" t="s">
        <v>109</v>
      </c>
      <c r="G18" s="808" t="s">
        <v>111</v>
      </c>
      <c r="H18" s="214"/>
      <c r="I18" s="86" t="s">
        <v>675</v>
      </c>
      <c r="J18" s="230" t="s">
        <v>112</v>
      </c>
    </row>
    <row r="19" spans="1:12" ht="14.1" customHeight="1" x14ac:dyDescent="0.2">
      <c r="A19" s="87"/>
      <c r="B19" s="873"/>
      <c r="C19" s="88"/>
      <c r="D19" s="89"/>
      <c r="E19" s="227"/>
      <c r="F19" s="234" t="s">
        <v>111</v>
      </c>
      <c r="G19" s="235"/>
      <c r="H19" s="231"/>
      <c r="I19" s="234"/>
      <c r="J19" s="231"/>
    </row>
    <row r="20" spans="1:12" ht="14.1" customHeight="1" x14ac:dyDescent="0.2">
      <c r="A20" s="90"/>
      <c r="B20" s="91"/>
      <c r="C20" s="92"/>
      <c r="D20" s="91"/>
      <c r="E20" s="228"/>
      <c r="F20" s="232"/>
      <c r="G20" s="91"/>
      <c r="H20" s="232"/>
      <c r="I20" s="232"/>
      <c r="J20" s="232"/>
    </row>
    <row r="21" spans="1:12" ht="14.1" customHeight="1" x14ac:dyDescent="0.2">
      <c r="A21" s="469">
        <v>2020</v>
      </c>
      <c r="B21" s="93"/>
      <c r="C21" s="83"/>
      <c r="D21" s="93"/>
      <c r="E21" s="84"/>
      <c r="F21" s="214"/>
      <c r="G21" s="93"/>
      <c r="H21" s="214"/>
      <c r="I21" s="214"/>
      <c r="J21" s="214"/>
    </row>
    <row r="22" spans="1:12" ht="14.85" customHeight="1" x14ac:dyDescent="0.2">
      <c r="A22" s="69" t="s">
        <v>274</v>
      </c>
      <c r="B22" s="83">
        <v>355548108</v>
      </c>
      <c r="C22" s="83">
        <v>46800000</v>
      </c>
      <c r="D22" s="600">
        <v>0</v>
      </c>
      <c r="E22" s="84">
        <v>402348108</v>
      </c>
      <c r="F22" s="214">
        <v>120402858</v>
      </c>
      <c r="G22" s="600">
        <v>12847404</v>
      </c>
      <c r="H22" s="601">
        <v>0</v>
      </c>
      <c r="I22" s="214">
        <v>133250262</v>
      </c>
      <c r="J22" s="214">
        <v>269097846</v>
      </c>
      <c r="K22" s="78"/>
      <c r="L22" s="78"/>
    </row>
    <row r="23" spans="1:12" ht="14.85" customHeight="1" x14ac:dyDescent="0.2">
      <c r="A23" s="69" t="s">
        <v>113</v>
      </c>
      <c r="B23" s="83">
        <v>1383358422</v>
      </c>
      <c r="C23" s="83">
        <v>0</v>
      </c>
      <c r="D23" s="600">
        <v>0</v>
      </c>
      <c r="E23" s="84">
        <v>1383358422</v>
      </c>
      <c r="F23" s="214">
        <v>990109737</v>
      </c>
      <c r="G23" s="600">
        <v>69167922</v>
      </c>
      <c r="H23" s="601">
        <v>0</v>
      </c>
      <c r="I23" s="214">
        <v>1059277659</v>
      </c>
      <c r="J23" s="214">
        <v>324080763</v>
      </c>
      <c r="K23" s="78"/>
      <c r="L23" s="78"/>
    </row>
    <row r="24" spans="1:12" ht="14.1" customHeight="1" x14ac:dyDescent="0.2">
      <c r="A24" s="69" t="s">
        <v>238</v>
      </c>
      <c r="B24" s="83">
        <v>0</v>
      </c>
      <c r="C24" s="601">
        <v>0</v>
      </c>
      <c r="D24" s="600">
        <v>0</v>
      </c>
      <c r="E24" s="84">
        <v>0</v>
      </c>
      <c r="F24" s="214">
        <v>0</v>
      </c>
      <c r="G24" s="600">
        <v>0</v>
      </c>
      <c r="H24" s="601">
        <v>0</v>
      </c>
      <c r="I24" s="601">
        <v>0</v>
      </c>
      <c r="J24" s="601">
        <v>0</v>
      </c>
      <c r="L24" s="78"/>
    </row>
    <row r="25" spans="1:12" ht="14.1" customHeight="1" x14ac:dyDescent="0.2">
      <c r="A25" s="69"/>
      <c r="B25" s="93"/>
      <c r="C25" s="83"/>
      <c r="D25" s="93"/>
      <c r="E25" s="84"/>
      <c r="F25" s="214"/>
      <c r="G25" s="93"/>
      <c r="H25" s="214"/>
      <c r="I25" s="214"/>
      <c r="J25" s="214"/>
      <c r="L25" s="78"/>
    </row>
    <row r="26" spans="1:12" s="24" customFormat="1" ht="14.1" customHeight="1" x14ac:dyDescent="0.2">
      <c r="A26" s="94" t="s">
        <v>114</v>
      </c>
      <c r="B26" s="81">
        <v>1738906530</v>
      </c>
      <c r="C26" s="81">
        <v>46800000</v>
      </c>
      <c r="D26" s="81">
        <v>0</v>
      </c>
      <c r="E26" s="81">
        <v>1785706530</v>
      </c>
      <c r="F26" s="348">
        <v>1110512595</v>
      </c>
      <c r="G26" s="348">
        <v>82015326</v>
      </c>
      <c r="H26" s="233"/>
      <c r="I26" s="348">
        <v>1192527921</v>
      </c>
      <c r="J26" s="233">
        <v>593178609</v>
      </c>
      <c r="K26" s="298"/>
      <c r="L26" s="78"/>
    </row>
    <row r="27" spans="1:12" ht="14.1" customHeight="1" x14ac:dyDescent="0.2">
      <c r="A27" s="90"/>
      <c r="B27" s="93"/>
      <c r="C27" s="83"/>
      <c r="D27" s="93"/>
      <c r="E27" s="84"/>
      <c r="F27" s="214"/>
      <c r="G27" s="93"/>
      <c r="H27" s="214"/>
      <c r="I27" s="214"/>
      <c r="J27" s="214"/>
    </row>
    <row r="28" spans="1:12" ht="14.1" customHeight="1" x14ac:dyDescent="0.2">
      <c r="A28" s="469">
        <v>2019</v>
      </c>
      <c r="B28" s="93"/>
      <c r="C28" s="83"/>
      <c r="D28" s="93"/>
      <c r="E28" s="84"/>
      <c r="F28" s="214"/>
      <c r="G28" s="93"/>
      <c r="H28" s="214"/>
      <c r="I28" s="214"/>
      <c r="J28" s="214"/>
    </row>
    <row r="29" spans="1:12" ht="14.85" customHeight="1" x14ac:dyDescent="0.2">
      <c r="A29" s="69" t="s">
        <v>274</v>
      </c>
      <c r="B29" s="83">
        <v>243311744</v>
      </c>
      <c r="C29" s="83">
        <v>0</v>
      </c>
      <c r="D29" s="600">
        <v>0</v>
      </c>
      <c r="E29" s="84">
        <v>243311744</v>
      </c>
      <c r="F29" s="602">
        <v>69013236</v>
      </c>
      <c r="G29" s="601">
        <v>7747902</v>
      </c>
      <c r="H29" s="601">
        <v>0</v>
      </c>
      <c r="I29" s="214">
        <v>76761138</v>
      </c>
      <c r="J29" s="214">
        <v>166550606</v>
      </c>
    </row>
    <row r="30" spans="1:12" ht="14.85" customHeight="1" x14ac:dyDescent="0.2">
      <c r="A30" s="69" t="s">
        <v>113</v>
      </c>
      <c r="B30" s="83">
        <v>1362806994</v>
      </c>
      <c r="C30" s="603">
        <v>20551428</v>
      </c>
      <c r="D30" s="600">
        <v>0</v>
      </c>
      <c r="E30" s="84">
        <v>1383358422</v>
      </c>
      <c r="F30" s="602">
        <v>713438053</v>
      </c>
      <c r="G30" s="93">
        <v>49185351</v>
      </c>
      <c r="H30" s="601">
        <v>0</v>
      </c>
      <c r="I30" s="214">
        <v>762623404</v>
      </c>
      <c r="J30" s="214">
        <v>620735018</v>
      </c>
    </row>
    <row r="31" spans="1:12" ht="14.85" customHeight="1" x14ac:dyDescent="0.2">
      <c r="A31" s="69" t="s">
        <v>238</v>
      </c>
      <c r="B31" s="600">
        <v>0</v>
      </c>
      <c r="C31" s="83">
        <v>0</v>
      </c>
      <c r="D31" s="600">
        <v>0</v>
      </c>
      <c r="E31" s="84">
        <v>0</v>
      </c>
      <c r="F31" s="601">
        <v>0</v>
      </c>
      <c r="G31" s="601">
        <v>0</v>
      </c>
      <c r="H31" s="601">
        <v>0</v>
      </c>
      <c r="I31" s="601">
        <v>0</v>
      </c>
      <c r="J31" s="214">
        <v>0</v>
      </c>
    </row>
    <row r="32" spans="1:12" ht="14.1" customHeight="1" x14ac:dyDescent="0.2">
      <c r="A32" s="69"/>
      <c r="B32" s="93"/>
      <c r="C32" s="83"/>
      <c r="D32" s="93"/>
      <c r="E32" s="84"/>
      <c r="F32" s="214"/>
      <c r="G32" s="93"/>
      <c r="H32" s="214"/>
      <c r="I32" s="214"/>
      <c r="J32" s="214"/>
    </row>
    <row r="33" spans="1:10" s="24" customFormat="1" ht="14.1" customHeight="1" x14ac:dyDescent="0.2">
      <c r="A33" s="212" t="s">
        <v>115</v>
      </c>
      <c r="B33" s="348">
        <v>1606118738</v>
      </c>
      <c r="C33" s="348">
        <v>20551428</v>
      </c>
      <c r="D33" s="604">
        <v>0</v>
      </c>
      <c r="E33" s="348">
        <v>1626670166</v>
      </c>
      <c r="F33" s="348">
        <v>782451289</v>
      </c>
      <c r="G33" s="348">
        <v>56933253</v>
      </c>
      <c r="H33" s="604">
        <v>0</v>
      </c>
      <c r="I33" s="348">
        <v>839384542</v>
      </c>
      <c r="J33" s="349">
        <v>787285624</v>
      </c>
    </row>
    <row r="37" spans="1:10" s="1" customFormat="1" ht="14.85" customHeight="1" x14ac:dyDescent="0.2">
      <c r="A37" s="277"/>
      <c r="B37" s="20"/>
      <c r="C37" s="60"/>
      <c r="D37" s="60"/>
      <c r="E37" s="20"/>
      <c r="F37" s="60"/>
      <c r="G37" s="60"/>
      <c r="H37" s="60"/>
      <c r="I37" s="60"/>
      <c r="J37" s="20"/>
    </row>
    <row r="38" spans="1:10" ht="14.1" customHeight="1" x14ac:dyDescent="0.2">
      <c r="A38" s="252"/>
    </row>
  </sheetData>
  <sheetProtection selectLockedCells="1" selectUnlockedCells="1"/>
  <mergeCells count="5">
    <mergeCell ref="B16:B19"/>
    <mergeCell ref="B15:E15"/>
    <mergeCell ref="F15:I15"/>
    <mergeCell ref="A8:J8"/>
    <mergeCell ref="A10:J10"/>
  </mergeCells>
  <printOptions horizontalCentered="1" verticalCentered="1"/>
  <pageMargins left="0.70866141732283472" right="0.70866141732283472" top="0.74803149606299213" bottom="0.74803149606299213" header="0.31496062992125984" footer="0.31496062992125984"/>
  <pageSetup paperSize="9" scale="85" firstPageNumber="0" orientation="landscape" r:id="rId1"/>
  <headerFooter>
    <oddFooter>&amp;L      C.P. Juan Achucarro
        Contador General&amp;CLic. Victor persano
Síndico&amp;RLic. Martín Heisecke Rivarola
Rerepsentante Legal&amp;K00+000__</oddFooter>
  </headerFooter>
  <drawing r:id="rId2"/>
  <legacyDrawing r:id="rId3"/>
  <oleObjects>
    <mc:AlternateContent xmlns:mc="http://schemas.openxmlformats.org/markup-compatibility/2006">
      <mc:Choice Requires="x14">
        <oleObject progId="PBrush" shapeId="25601" r:id="rId4">
          <objectPr defaultSize="0" autoPict="0" r:id="rId5">
            <anchor moveWithCells="1" sizeWithCells="1">
              <from>
                <xdr:col>0</xdr:col>
                <xdr:colOff>590550</xdr:colOff>
                <xdr:row>1</xdr:row>
                <xdr:rowOff>19050</xdr:rowOff>
              </from>
              <to>
                <xdr:col>0</xdr:col>
                <xdr:colOff>1905000</xdr:colOff>
                <xdr:row>7</xdr:row>
                <xdr:rowOff>161925</xdr:rowOff>
              </to>
            </anchor>
          </objectPr>
        </oleObject>
      </mc:Choice>
      <mc:Fallback>
        <oleObject progId="PBrush" shapeId="25601" r:id="rId4"/>
      </mc:Fallback>
    </mc:AlternateContent>
    <mc:AlternateContent xmlns:mc="http://schemas.openxmlformats.org/markup-compatibility/2006">
      <mc:Choice Requires="x14">
        <oleObject progId="PBrush" shapeId="25753" r:id="rId6">
          <objectPr defaultSize="0" autoPict="0" r:id="rId5">
            <anchor moveWithCells="1" sizeWithCells="1">
              <from>
                <xdr:col>0</xdr:col>
                <xdr:colOff>590550</xdr:colOff>
                <xdr:row>1</xdr:row>
                <xdr:rowOff>19050</xdr:rowOff>
              </from>
              <to>
                <xdr:col>0</xdr:col>
                <xdr:colOff>1905000</xdr:colOff>
                <xdr:row>7</xdr:row>
                <xdr:rowOff>161925</xdr:rowOff>
              </to>
            </anchor>
          </objectPr>
        </oleObject>
      </mc:Choice>
      <mc:Fallback>
        <oleObject progId="PBrush" shapeId="25753" r:id="rId6"/>
      </mc:Fallback>
    </mc:AlternateContent>
  </oleObject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GHnOuooPTF0kI5lDVQDeR0eHqeEvMYAJfNhos6dUoGA=</DigestValue>
    </Reference>
    <Reference Type="http://www.w3.org/2000/09/xmldsig#Object" URI="#idOfficeObject">
      <DigestMethod Algorithm="http://www.w3.org/2001/04/xmlenc#sha256"/>
      <DigestValue>dM76MQmZRwDmDA3yqnoAS/AxTFtzp8pQYX6+Zh87Ofg=</DigestValue>
    </Reference>
    <Reference Type="http://uri.etsi.org/01903#SignedProperties" URI="#idSignedProperties">
      <Transforms>
        <Transform Algorithm="http://www.w3.org/TR/2001/REC-xml-c14n-20010315"/>
      </Transforms>
      <DigestMethod Algorithm="http://www.w3.org/2001/04/xmlenc#sha256"/>
      <DigestValue>Zz2ayaatFL82VBCE36Rupx97GBEOAp1rxKXVxcTyPoA=</DigestValue>
    </Reference>
  </SignedInfo>
  <SignatureValue>zZzvlyyxpiLcRl0P2XYQbXcN9Bwve65og+BBUgdcWtFrW3WPb/OcnN66SevUyzEdWHHGHCqvqAYE
KHyv6corqr1sEJZqY11Dsu+0z3uq6m4fu5B2jZFg73xiRCuW/9LuGVc3MUWU2rTlLfCck76i+dDt
T+09cwAaQzPO1YAQeAnSX2PaPfQCFl0rkZN6iOxO1859DVRz1KBqYJV6SR6SkhxZpwe0/GXoy9xX
Xg73dyboRjZ0pMnyNKUo4fWHhjO1Ayz9hX7Mot8POWioTByQaggyuFIRiyZnGq8bYbu5DhlcXonP
0+PocZkqo1aBbY7kXfixEBQbKfdR1nJnpUzcQA==</SignatureValue>
  <KeyInfo>
    <X509Data>
      <X509Certificate>MIIIDzCCBfegAwIBAgIICCEkjVOkWiAwDQYJKoZIhvcNAQELBQAwWzEXMBUGA1UEBRMOUlVDIDgwMDUwMTcyLTExGjAYBgNVBAMTEUNBLURPQ1VNRU5UQSBTLkEuMRcwFQYDVQQKEw5ET0NVTUVOVEEgUy5BLjELMAkGA1UEBhMCUFkwHhcNMTkwNjA1MjAyNDExWhcNMjEwNjA0MjAzNDExWjCBrDELMAkGA1UEBhMCUFkxGjAYBgNVBAQMEUhFSVNFQ0tFIFJJVkFST0xBMREwDwYDVQQFEwhDSTI3OTcyMjEXMBUGA1UEKgwOUklDQVJETyBNQVJUSU4xFzAVBgNVBAoMDlBFUlNPTkEgRklTSUNBMREwDwYDVQQLDAhGSVJNQSBGMjEpMCcGA1UEAwwgUklDQVJETyBNQVJUSU4gSEVJU0VDS0UgUklWQVJPTEEwggEiMA0GCSqGSIb3DQEBAQUAA4IBDwAwggEKAoIBAQDRujV9m/3m/nSfoofCUQ5ZDQ3MtWMr7FcWUq7jBbZu58R0Ql4beSj0Vw3/cj/vBiQj1eqvDSKnN2Aey5Kn/aG5Jr5f3LU4VKJCwMl+I+Uvt3SgbJzgxpMjOZ/Lu2Ar8ZUmNT4NKYgDpKAn6CP+1tC/yOIF7jOb21GxCN1jlauZxuK8ftYB7iS6Wuh8mCSEvW0fDufIY7x7+tckXpel9wLdW6a2WEdykX4gs06Dqal/8aoM+KyT9WGUrD4UN/Ih4xXr59lTVwSZfp+NvB+vXfP6uCFtFmf64MGmu3N1VR6uaLN5u9EfUtTrYexH9ULdD+/8KeTev6oZxQwP0cxocItVAgMBAAGjggODMIIDfzAMBgNVHRMBAf8EAjAAMA4GA1UdDwEB/wQEAwIF4DAqBgNVHSUBAf8EIDAeBggrBgEFBQcDAQYIKwYBBQUHAwIGCCsGAQUFBwMEMB0GA1UdDgQWBBTEfJaqpdnOMFtV9t69ullihVjlcD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oBgNVHREEITAfgR1tYXJ0aW4uaGVpc2Vja2VAY29tZmF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Go1h5v2Zo+7FKKewu/W7MQlYh1mQB0nzwn2kZ45ECd+T3sSnM9uV0BfKhrsvQNCczhk0LHcsPxolqVK7HStdyhIfFqoHLKrjkKrP4+7a/86O12XNyEkfrWJK2QNnENDvCvBvG/R0QhBUKrw5yPJLJYeW1/LZ7ckmULcVrlSmRwfxwszzcy9QQP1ZBr/Js4dVc2HZw3sG32SRJ1uRi9+EtOadDv4n0uml5P8TACmBK3YY3p8BkJlWPzGCH0fNUba91XjhAnRk8/Hh65bJybB5d7NJIvUmP96Q8BgurvkojE1EANj+CKkY7PvyNsg3RSN62qs9kTMj7UpqZXB+wcy8TfEO29YtKe6+zd9p64PT4cLXDhD7a6AhOiDXoeYA3JPOCGfTfNVO6x0aWGE6/Q7rTDavTYyrnHkn95V/KIv28L8YQWF58oHEsq28C2HbVKiCtMcpPWZQp/txZlaSjmhyp93Ot9QKPpprbHYtWLu3/ctFmlE90dCpmUQW74kphUFiXVoiN32O4eOGWeEAtCAu4z5dfaur3d8ZhsrjpKB2HR8/ndxoJ0ay4IoT8Huolarwx1y0WXnN0ty2gm5AVKHMMboY5lcDgKU7tp1Fethmf4M5vuw5zQB4CLv2gWxqrvXKzdqao0n/qc/kxrYAl7JaNLWrv7RRblC9hW2ZZgCuYdV</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sBhaSFaOUrIBKuQtRp9Qy3kJ1t8osHLtPAogcZPhs9I=</DigestValue>
      </Reference>
      <Reference URI="/xl/calcChain.xml?ContentType=application/vnd.openxmlformats-officedocument.spreadsheetml.calcChain+xml">
        <DigestMethod Algorithm="http://www.w3.org/2001/04/xmlenc#sha256"/>
        <DigestValue>FafdewceLWkbqETABYqWu2NpuIJlPbbUhMBbCC96vLQ=</DigestValue>
      </Reference>
      <Reference URI="/xl/comments1.xml?ContentType=application/vnd.openxmlformats-officedocument.spreadsheetml.comments+xml">
        <DigestMethod Algorithm="http://www.w3.org/2001/04/xmlenc#sha256"/>
        <DigestValue>/JNV3XkL9xTPEPJbWlINX45E/m3nKo7IQo3+KB/xNpc=</DigestValue>
      </Reference>
      <Reference URI="/xl/comments2.xml?ContentType=application/vnd.openxmlformats-officedocument.spreadsheetml.comments+xml">
        <DigestMethod Algorithm="http://www.w3.org/2001/04/xmlenc#sha256"/>
        <DigestValue>EFGSE+jrzmkDSpH+F8WekFwxndgJRjdqI8j28idxY/U=</DigestValue>
      </Reference>
      <Reference URI="/xl/comments3.xml?ContentType=application/vnd.openxmlformats-officedocument.spreadsheetml.comments+xml">
        <DigestMethod Algorithm="http://www.w3.org/2001/04/xmlenc#sha256"/>
        <DigestValue>LpiXGpiExP9ENQEWqSG7HYcF1zEoXJYzoDOr36J3a+g=</DigestValue>
      </Reference>
      <Reference URI="/xl/drawings/_rels/drawing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drawing1.xml?ContentType=application/vnd.openxmlformats-officedocument.drawing+xml">
        <DigestMethod Algorithm="http://www.w3.org/2001/04/xmlenc#sha256"/>
        <DigestValue>qZBf+Rgadc4Q3sUOskwbfRUBF+1uHbmCQqNUj/q6ypE=</DigestValue>
      </Reference>
      <Reference URI="/xl/drawings/drawing10.xml?ContentType=application/vnd.openxmlformats-officedocument.drawing+xml">
        <DigestMethod Algorithm="http://www.w3.org/2001/04/xmlenc#sha256"/>
        <DigestValue>iRZqjyzWNPGZXNJTTzgFW6xAI2NUWqP11FA65nLGN5E=</DigestValue>
      </Reference>
      <Reference URI="/xl/drawings/drawing11.xml?ContentType=application/vnd.openxmlformats-officedocument.drawing+xml">
        <DigestMethod Algorithm="http://www.w3.org/2001/04/xmlenc#sha256"/>
        <DigestValue>EwHxAaBeRb3/i+qDbJbM2mT5K75j9k+1nEOU7Ed8iQg=</DigestValue>
      </Reference>
      <Reference URI="/xl/drawings/drawing12.xml?ContentType=application/vnd.openxmlformats-officedocument.drawing+xml">
        <DigestMethod Algorithm="http://www.w3.org/2001/04/xmlenc#sha256"/>
        <DigestValue>dtkAuiU66f3Xx2dH+vcjM8jsEVTcGLGx8MDtsUeaScg=</DigestValue>
      </Reference>
      <Reference URI="/xl/drawings/drawing13.xml?ContentType=application/vnd.openxmlformats-officedocument.drawing+xml">
        <DigestMethod Algorithm="http://www.w3.org/2001/04/xmlenc#sha256"/>
        <DigestValue>E08RFs2bjpR5zDWDF3eUhRQu/yBQntvLc8zqW/KuDTg=</DigestValue>
      </Reference>
      <Reference URI="/xl/drawings/drawing14.xml?ContentType=application/vnd.openxmlformats-officedocument.drawing+xml">
        <DigestMethod Algorithm="http://www.w3.org/2001/04/xmlenc#sha256"/>
        <DigestValue>X+SjS0mlef4FrTpDubeyYkV9dcTC3P17DCAoaE/glps=</DigestValue>
      </Reference>
      <Reference URI="/xl/drawings/drawing15.xml?ContentType=application/vnd.openxmlformats-officedocument.drawing+xml">
        <DigestMethod Algorithm="http://www.w3.org/2001/04/xmlenc#sha256"/>
        <DigestValue>bXnAwVlc6FwTy9FXQPTUp0dvl+pLs/Q/oRjSW5LjKEU=</DigestValue>
      </Reference>
      <Reference URI="/xl/drawings/drawing16.xml?ContentType=application/vnd.openxmlformats-officedocument.drawing+xml">
        <DigestMethod Algorithm="http://www.w3.org/2001/04/xmlenc#sha256"/>
        <DigestValue>YSDXlXxhzmKa1XIMq3ZC7o4Z3NhX99aYldzeMQODaFw=</DigestValue>
      </Reference>
      <Reference URI="/xl/drawings/drawing17.xml?ContentType=application/vnd.openxmlformats-officedocument.drawing+xml">
        <DigestMethod Algorithm="http://www.w3.org/2001/04/xmlenc#sha256"/>
        <DigestValue>tzj/lKsNJ6MM1odpKKwbcwHxzJn1GC24y5ph4NQvskU=</DigestValue>
      </Reference>
      <Reference URI="/xl/drawings/drawing18.xml?ContentType=application/vnd.openxmlformats-officedocument.drawing+xml">
        <DigestMethod Algorithm="http://www.w3.org/2001/04/xmlenc#sha256"/>
        <DigestValue>Y76Uk3Qh4HJPgQquHRjE1EEJ1KqNDxJO3cwCzPkRSuc=</DigestValue>
      </Reference>
      <Reference URI="/xl/drawings/drawing19.xml?ContentType=application/vnd.openxmlformats-officedocument.drawing+xml">
        <DigestMethod Algorithm="http://www.w3.org/2001/04/xmlenc#sha256"/>
        <DigestValue>iHPDlXNOhTQuh3KE1+dw0S4JAnK1rg/i816+3wnI7H4=</DigestValue>
      </Reference>
      <Reference URI="/xl/drawings/drawing2.xml?ContentType=application/vnd.openxmlformats-officedocument.drawing+xml">
        <DigestMethod Algorithm="http://www.w3.org/2001/04/xmlenc#sha256"/>
        <DigestValue>+GYxvKqOh5pgPobTRRrik2MVGN4qsURkhWmueuRXBWg=</DigestValue>
      </Reference>
      <Reference URI="/xl/drawings/drawing20.xml?ContentType=application/vnd.openxmlformats-officedocument.drawing+xml">
        <DigestMethod Algorithm="http://www.w3.org/2001/04/xmlenc#sha256"/>
        <DigestValue>VMLSC2ukF03mV/imOpUnW60XCtop4bQ9esEooLoB8Ww=</DigestValue>
      </Reference>
      <Reference URI="/xl/drawings/drawing21.xml?ContentType=application/vnd.openxmlformats-officedocument.drawing+xml">
        <DigestMethod Algorithm="http://www.w3.org/2001/04/xmlenc#sha256"/>
        <DigestValue>OsuxM34aNQVW/tVEFg5CaouliSMYTFSz8gSr7oa7WTk=</DigestValue>
      </Reference>
      <Reference URI="/xl/drawings/drawing22.xml?ContentType=application/vnd.openxmlformats-officedocument.drawing+xml">
        <DigestMethod Algorithm="http://www.w3.org/2001/04/xmlenc#sha256"/>
        <DigestValue>NdKUQTU0H+QbiO9xEheDcwcZiRFwCB6yRNHHWj6M61U=</DigestValue>
      </Reference>
      <Reference URI="/xl/drawings/drawing23.xml?ContentType=application/vnd.openxmlformats-officedocument.drawing+xml">
        <DigestMethod Algorithm="http://www.w3.org/2001/04/xmlenc#sha256"/>
        <DigestValue>85LI1hfoaO9TLinx/phFiXTgkt3eSHKj7PRME0es60I=</DigestValue>
      </Reference>
      <Reference URI="/xl/drawings/drawing3.xml?ContentType=application/vnd.openxmlformats-officedocument.drawing+xml">
        <DigestMethod Algorithm="http://www.w3.org/2001/04/xmlenc#sha256"/>
        <DigestValue>9cJ7cyYNF+tbwbeX1DBUZowowlcNR50ooZV9a8VnPSM=</DigestValue>
      </Reference>
      <Reference URI="/xl/drawings/drawing4.xml?ContentType=application/vnd.openxmlformats-officedocument.drawing+xml">
        <DigestMethod Algorithm="http://www.w3.org/2001/04/xmlenc#sha256"/>
        <DigestValue>xjGypn8Kec8nYUxiCy0RWyNEg2uAh4Ex3zd6i8K7b3g=</DigestValue>
      </Reference>
      <Reference URI="/xl/drawings/drawing5.xml?ContentType=application/vnd.openxmlformats-officedocument.drawing+xml">
        <DigestMethod Algorithm="http://www.w3.org/2001/04/xmlenc#sha256"/>
        <DigestValue>ZA8X7b7UrnhHUbIjQyaBnSJoE5lnx32MKTpblg9JUVg=</DigestValue>
      </Reference>
      <Reference URI="/xl/drawings/drawing6.xml?ContentType=application/vnd.openxmlformats-officedocument.drawing+xml">
        <DigestMethod Algorithm="http://www.w3.org/2001/04/xmlenc#sha256"/>
        <DigestValue>vXH0q70l0Vl9MDeoXoQfI8io/zNEJ63KP1JMB9q44us=</DigestValue>
      </Reference>
      <Reference URI="/xl/drawings/drawing7.xml?ContentType=application/vnd.openxmlformats-officedocument.drawing+xml">
        <DigestMethod Algorithm="http://www.w3.org/2001/04/xmlenc#sha256"/>
        <DigestValue>QIQGhsOU/hvcv84NZcQX4oJFEaI6rrZ6dxSBDqNFpYI=</DigestValue>
      </Reference>
      <Reference URI="/xl/drawings/drawing8.xml?ContentType=application/vnd.openxmlformats-officedocument.drawing+xml">
        <DigestMethod Algorithm="http://www.w3.org/2001/04/xmlenc#sha256"/>
        <DigestValue>Topznl0m5OUs6rGW0RK56xjNlMI0CfPg5dSVOJaWTuE=</DigestValue>
      </Reference>
      <Reference URI="/xl/drawings/drawing9.xml?ContentType=application/vnd.openxmlformats-officedocument.drawing+xml">
        <DigestMethod Algorithm="http://www.w3.org/2001/04/xmlenc#sha256"/>
        <DigestValue>7hV24QegrHabjmqpOCLyabU2juBI56wjmBl9VMRR3FU=</DigestValue>
      </Reference>
      <Reference URI="/xl/drawings/vmlDrawing1.vml?ContentType=application/vnd.openxmlformats-officedocument.vmlDrawing">
        <DigestMethod Algorithm="http://www.w3.org/2001/04/xmlenc#sha256"/>
        <DigestValue>l3yX6NYmY5HEIh4IOhmImUZcj18M5nqp2T8Ag0LsLHU=</DigestValue>
      </Reference>
      <Reference URI="/xl/drawings/vmlDrawing10.vml?ContentType=application/vnd.openxmlformats-officedocument.vmlDrawing">
        <DigestMethod Algorithm="http://www.w3.org/2001/04/xmlenc#sha256"/>
        <DigestValue>UFxkMrRrEsMr7vUPITWQ/aO8rwxVwUGuWI9Ef9fGNeM=</DigestValue>
      </Reference>
      <Reference URI="/xl/drawings/vmlDrawing11.vml?ContentType=application/vnd.openxmlformats-officedocument.vmlDrawing">
        <DigestMethod Algorithm="http://www.w3.org/2001/04/xmlenc#sha256"/>
        <DigestValue>mZAfUXP+QWohxhWW9XKM5fMTe3F6LXzd1qo5UypQ+6k=</DigestValue>
      </Reference>
      <Reference URI="/xl/drawings/vmlDrawing12.vml?ContentType=application/vnd.openxmlformats-officedocument.vmlDrawing">
        <DigestMethod Algorithm="http://www.w3.org/2001/04/xmlenc#sha256"/>
        <DigestValue>hWf7nC9xd4N97cTnteAekKcLH0lome6nNBRbKd/pqY8=</DigestValue>
      </Reference>
      <Reference URI="/xl/drawings/vmlDrawing13.vml?ContentType=application/vnd.openxmlformats-officedocument.vmlDrawing">
        <DigestMethod Algorithm="http://www.w3.org/2001/04/xmlenc#sha256"/>
        <DigestValue>ojBrAgcsrmNleV5Nf0ZX5Lpul2BJmj7uG7Sbj2X4UDA=</DigestValue>
      </Reference>
      <Reference URI="/xl/drawings/vmlDrawing14.vml?ContentType=application/vnd.openxmlformats-officedocument.vmlDrawing">
        <DigestMethod Algorithm="http://www.w3.org/2001/04/xmlenc#sha256"/>
        <DigestValue>h09h0pVMkJFm1cAPjFaH+gDNrJsdCQz3NlVnhIhmRLw=</DigestValue>
      </Reference>
      <Reference URI="/xl/drawings/vmlDrawing15.vml?ContentType=application/vnd.openxmlformats-officedocument.vmlDrawing">
        <DigestMethod Algorithm="http://www.w3.org/2001/04/xmlenc#sha256"/>
        <DigestValue>xqRxgmICKLd7EQLGPhcKkNVSEAByI+CBuzbQ8Ai3+AU=</DigestValue>
      </Reference>
      <Reference URI="/xl/drawings/vmlDrawing16.vml?ContentType=application/vnd.openxmlformats-officedocument.vmlDrawing">
        <DigestMethod Algorithm="http://www.w3.org/2001/04/xmlenc#sha256"/>
        <DigestValue>TPLdcJxHToy4uzv/qjX9mFLbVCUx87lOnaSTWwLKy14=</DigestValue>
      </Reference>
      <Reference URI="/xl/drawings/vmlDrawing17.vml?ContentType=application/vnd.openxmlformats-officedocument.vmlDrawing">
        <DigestMethod Algorithm="http://www.w3.org/2001/04/xmlenc#sha256"/>
        <DigestValue>8DGM/OCuZSmO1VaojjA7Tc27SvdLEMLWdkbqkOBunFo=</DigestValue>
      </Reference>
      <Reference URI="/xl/drawings/vmlDrawing18.vml?ContentType=application/vnd.openxmlformats-officedocument.vmlDrawing">
        <DigestMethod Algorithm="http://www.w3.org/2001/04/xmlenc#sha256"/>
        <DigestValue>lISLVcwvh99mA1FDnT7SH1qNWJnLlmPS4IO72xHJ3qg=</DigestValue>
      </Reference>
      <Reference URI="/xl/drawings/vmlDrawing19.vml?ContentType=application/vnd.openxmlformats-officedocument.vmlDrawing">
        <DigestMethod Algorithm="http://www.w3.org/2001/04/xmlenc#sha256"/>
        <DigestValue>E7O1PyDprFC3STO5IGilL0QCfeMMU3L+UyNnrRO3f28=</DigestValue>
      </Reference>
      <Reference URI="/xl/drawings/vmlDrawing2.vml?ContentType=application/vnd.openxmlformats-officedocument.vmlDrawing">
        <DigestMethod Algorithm="http://www.w3.org/2001/04/xmlenc#sha256"/>
        <DigestValue>zs6+0t3U1MTXngdcsU4AoK2ql8wK73asnKcZfwmWzUU=</DigestValue>
      </Reference>
      <Reference URI="/xl/drawings/vmlDrawing20.vml?ContentType=application/vnd.openxmlformats-officedocument.vmlDrawing">
        <DigestMethod Algorithm="http://www.w3.org/2001/04/xmlenc#sha256"/>
        <DigestValue>9PuQQtbdRjtyiZ+Dpn0T1EuSaP85vYNK5WhoZYpQl6c=</DigestValue>
      </Reference>
      <Reference URI="/xl/drawings/vmlDrawing21.vml?ContentType=application/vnd.openxmlformats-officedocument.vmlDrawing">
        <DigestMethod Algorithm="http://www.w3.org/2001/04/xmlenc#sha256"/>
        <DigestValue>/CkgmxxVw25R1+ZT8TchC3jZmXkeAYHpQP4kJRyLFwU=</DigestValue>
      </Reference>
      <Reference URI="/xl/drawings/vmlDrawing22.vml?ContentType=application/vnd.openxmlformats-officedocument.vmlDrawing">
        <DigestMethod Algorithm="http://www.w3.org/2001/04/xmlenc#sha256"/>
        <DigestValue>oGmGkg/6zvrnQKddyxZMIaPW7jvzHvJmXwBGLgNxmvg=</DigestValue>
      </Reference>
      <Reference URI="/xl/drawings/vmlDrawing23.vml?ContentType=application/vnd.openxmlformats-officedocument.vmlDrawing">
        <DigestMethod Algorithm="http://www.w3.org/2001/04/xmlenc#sha256"/>
        <DigestValue>9U5Zy+9zCnQRwaHSWA6iwhLwgFljN7R38yEfIpuSOII=</DigestValue>
      </Reference>
      <Reference URI="/xl/drawings/vmlDrawing3.vml?ContentType=application/vnd.openxmlformats-officedocument.vmlDrawing">
        <DigestMethod Algorithm="http://www.w3.org/2001/04/xmlenc#sha256"/>
        <DigestValue>L1TCFDyJp3smI8kYEPtCflwhHE6mo6shMg0OkcstUTo=</DigestValue>
      </Reference>
      <Reference URI="/xl/drawings/vmlDrawing4.vml?ContentType=application/vnd.openxmlformats-officedocument.vmlDrawing">
        <DigestMethod Algorithm="http://www.w3.org/2001/04/xmlenc#sha256"/>
        <DigestValue>m9tUmUQO2Um/oomirfXX4OzaknEXqJUDpqa2z88ZO1M=</DigestValue>
      </Reference>
      <Reference URI="/xl/drawings/vmlDrawing5.vml?ContentType=application/vnd.openxmlformats-officedocument.vmlDrawing">
        <DigestMethod Algorithm="http://www.w3.org/2001/04/xmlenc#sha256"/>
        <DigestValue>w+M8jenHTmNuNTKy2xgCxF6QP038UsKbAgIJuKvGATo=</DigestValue>
      </Reference>
      <Reference URI="/xl/drawings/vmlDrawing6.vml?ContentType=application/vnd.openxmlformats-officedocument.vmlDrawing">
        <DigestMethod Algorithm="http://www.w3.org/2001/04/xmlenc#sha256"/>
        <DigestValue>ZhtfchcDN9AR7euM6AU1VJ/fYmvYjk4vBZfpgSakQnA=</DigestValue>
      </Reference>
      <Reference URI="/xl/drawings/vmlDrawing7.vml?ContentType=application/vnd.openxmlformats-officedocument.vmlDrawing">
        <DigestMethod Algorithm="http://www.w3.org/2001/04/xmlenc#sha256"/>
        <DigestValue>asJPoMyVAAOcM3wgckQS6n4UecRl24Ps+zEi/+Xb40Q=</DigestValue>
      </Reference>
      <Reference URI="/xl/drawings/vmlDrawing8.vml?ContentType=application/vnd.openxmlformats-officedocument.vmlDrawing">
        <DigestMethod Algorithm="http://www.w3.org/2001/04/xmlenc#sha256"/>
        <DigestValue>+I2D8iMK14jVhR/JMLswCqVkqsvd8MEItmqBqnNjuYY=</DigestValue>
      </Reference>
      <Reference URI="/xl/drawings/vmlDrawing9.vml?ContentType=application/vnd.openxmlformats-officedocument.vmlDrawing">
        <DigestMethod Algorithm="http://www.w3.org/2001/04/xmlenc#sha256"/>
        <DigestValue>4JAgg1rqwmVZJOvy+/bUeidZQRASl7zBTTvyN2TFJ3o=</DigestValue>
      </Reference>
      <Reference URI="/xl/embeddings/Microsoft_Word_97_-_2003_Document.doc?ContentType=application/msword">
        <DigestMethod Algorithm="http://www.w3.org/2001/04/xmlenc#sha256"/>
        <DigestValue>yIV2EHjgF5v9pI8GCBlzYyRu41BOunXjzZ9NAMPpJa0=</DigestValue>
      </Reference>
      <Reference URI="/xl/embeddings/oleObject1.bin?ContentType=application/vnd.openxmlformats-officedocument.oleObject">
        <DigestMethod Algorithm="http://www.w3.org/2001/04/xmlenc#sha256"/>
        <DigestValue>Qsh60IHOw0yTOAeaLhi7hplkW8Je/SzZ5vfLfaIQ6pU=</DigestValue>
      </Reference>
      <Reference URI="/xl/embeddings/oleObject10.bin?ContentType=application/vnd.openxmlformats-officedocument.oleObject">
        <DigestMethod Algorithm="http://www.w3.org/2001/04/xmlenc#sha256"/>
        <DigestValue>Qsh60IHOw0yTOAeaLhi7hplkW8Je/SzZ5vfLfaIQ6pU=</DigestValue>
      </Reference>
      <Reference URI="/xl/embeddings/oleObject11.bin?ContentType=application/vnd.openxmlformats-officedocument.oleObject">
        <DigestMethod Algorithm="http://www.w3.org/2001/04/xmlenc#sha256"/>
        <DigestValue>Qsh60IHOw0yTOAeaLhi7hplkW8Je/SzZ5vfLfaIQ6pU=</DigestValue>
      </Reference>
      <Reference URI="/xl/embeddings/oleObject12.bin?ContentType=application/vnd.openxmlformats-officedocument.oleObject">
        <DigestMethod Algorithm="http://www.w3.org/2001/04/xmlenc#sha256"/>
        <DigestValue>w1dfsefXn4SZqPgOn+aq4OgAFAu/r7BIhmTctLdwxDQ=</DigestValue>
      </Reference>
      <Reference URI="/xl/embeddings/oleObject13.bin?ContentType=application/vnd.openxmlformats-officedocument.oleObject">
        <DigestMethod Algorithm="http://www.w3.org/2001/04/xmlenc#sha256"/>
        <DigestValue>Qsh60IHOw0yTOAeaLhi7hplkW8Je/SzZ5vfLfaIQ6pU=</DigestValue>
      </Reference>
      <Reference URI="/xl/embeddings/oleObject14.bin?ContentType=application/vnd.openxmlformats-officedocument.oleObject">
        <DigestMethod Algorithm="http://www.w3.org/2001/04/xmlenc#sha256"/>
        <DigestValue>Qsh60IHOw0yTOAeaLhi7hplkW8Je/SzZ5vfLfaIQ6pU=</DigestValue>
      </Reference>
      <Reference URI="/xl/embeddings/oleObject15.bin?ContentType=application/vnd.openxmlformats-officedocument.oleObject">
        <DigestMethod Algorithm="http://www.w3.org/2001/04/xmlenc#sha256"/>
        <DigestValue>Qsh60IHOw0yTOAeaLhi7hplkW8Je/SzZ5vfLfaIQ6pU=</DigestValue>
      </Reference>
      <Reference URI="/xl/embeddings/oleObject16.bin?ContentType=application/vnd.openxmlformats-officedocument.oleObject">
        <DigestMethod Algorithm="http://www.w3.org/2001/04/xmlenc#sha256"/>
        <DigestValue>Qsh60IHOw0yTOAeaLhi7hplkW8Je/SzZ5vfLfaIQ6pU=</DigestValue>
      </Reference>
      <Reference URI="/xl/embeddings/oleObject17.bin?ContentType=application/vnd.openxmlformats-officedocument.oleObject">
        <DigestMethod Algorithm="http://www.w3.org/2001/04/xmlenc#sha256"/>
        <DigestValue>Qsh60IHOw0yTOAeaLhi7hplkW8Je/SzZ5vfLfaIQ6pU=</DigestValue>
      </Reference>
      <Reference URI="/xl/embeddings/oleObject18.bin?ContentType=application/vnd.openxmlformats-officedocument.oleObject">
        <DigestMethod Algorithm="http://www.w3.org/2001/04/xmlenc#sha256"/>
        <DigestValue>Qsh60IHOw0yTOAeaLhi7hplkW8Je/SzZ5vfLfaIQ6pU=</DigestValue>
      </Reference>
      <Reference URI="/xl/embeddings/oleObject19.bin?ContentType=application/vnd.openxmlformats-officedocument.oleObject">
        <DigestMethod Algorithm="http://www.w3.org/2001/04/xmlenc#sha256"/>
        <DigestValue>Qsh60IHOw0yTOAeaLhi7hplkW8Je/SzZ5vfLfaIQ6pU=</DigestValue>
      </Reference>
      <Reference URI="/xl/embeddings/oleObject2.bin?ContentType=application/vnd.openxmlformats-officedocument.oleObject">
        <DigestMethod Algorithm="http://www.w3.org/2001/04/xmlenc#sha256"/>
        <DigestValue>Qsh60IHOw0yTOAeaLhi7hplkW8Je/SzZ5vfLfaIQ6pU=</DigestValue>
      </Reference>
      <Reference URI="/xl/embeddings/oleObject20.bin?ContentType=application/vnd.openxmlformats-officedocument.oleObject">
        <DigestMethod Algorithm="http://www.w3.org/2001/04/xmlenc#sha256"/>
        <DigestValue>Qsh60IHOw0yTOAeaLhi7hplkW8Je/SzZ5vfLfaIQ6pU=</DigestValue>
      </Reference>
      <Reference URI="/xl/embeddings/oleObject21.bin?ContentType=application/vnd.openxmlformats-officedocument.oleObject">
        <DigestMethod Algorithm="http://www.w3.org/2001/04/xmlenc#sha256"/>
        <DigestValue>Qsh60IHOw0yTOAeaLhi7hplkW8Je/SzZ5vfLfaIQ6pU=</DigestValue>
      </Reference>
      <Reference URI="/xl/embeddings/oleObject22.bin?ContentType=application/vnd.openxmlformats-officedocument.oleObject">
        <DigestMethod Algorithm="http://www.w3.org/2001/04/xmlenc#sha256"/>
        <DigestValue>Qsh60IHOw0yTOAeaLhi7hplkW8Je/SzZ5vfLfaIQ6pU=</DigestValue>
      </Reference>
      <Reference URI="/xl/embeddings/oleObject23.bin?ContentType=application/vnd.openxmlformats-officedocument.oleObject">
        <DigestMethod Algorithm="http://www.w3.org/2001/04/xmlenc#sha256"/>
        <DigestValue>Qsh60IHOw0yTOAeaLhi7hplkW8Je/SzZ5vfLfaIQ6pU=</DigestValue>
      </Reference>
      <Reference URI="/xl/embeddings/oleObject24.bin?ContentType=application/vnd.openxmlformats-officedocument.oleObject">
        <DigestMethod Algorithm="http://www.w3.org/2001/04/xmlenc#sha256"/>
        <DigestValue>Qsh60IHOw0yTOAeaLhi7hplkW8Je/SzZ5vfLfaIQ6pU=</DigestValue>
      </Reference>
      <Reference URI="/xl/embeddings/oleObject25.bin?ContentType=application/vnd.openxmlformats-officedocument.oleObject">
        <DigestMethod Algorithm="http://www.w3.org/2001/04/xmlenc#sha256"/>
        <DigestValue>Qsh60IHOw0yTOAeaLhi7hplkW8Je/SzZ5vfLfaIQ6pU=</DigestValue>
      </Reference>
      <Reference URI="/xl/embeddings/oleObject26.bin?ContentType=application/vnd.openxmlformats-officedocument.oleObject">
        <DigestMethod Algorithm="http://www.w3.org/2001/04/xmlenc#sha256"/>
        <DigestValue>Qsh60IHOw0yTOAeaLhi7hplkW8Je/SzZ5vfLfaIQ6pU=</DigestValue>
      </Reference>
      <Reference URI="/xl/embeddings/oleObject27.bin?ContentType=application/vnd.openxmlformats-officedocument.oleObject">
        <DigestMethod Algorithm="http://www.w3.org/2001/04/xmlenc#sha256"/>
        <DigestValue>Qsh60IHOw0yTOAeaLhi7hplkW8Je/SzZ5vfLfaIQ6pU=</DigestValue>
      </Reference>
      <Reference URI="/xl/embeddings/oleObject28.bin?ContentType=application/vnd.openxmlformats-officedocument.oleObject">
        <DigestMethod Algorithm="http://www.w3.org/2001/04/xmlenc#sha256"/>
        <DigestValue>Qsh60IHOw0yTOAeaLhi7hplkW8Je/SzZ5vfLfaIQ6pU=</DigestValue>
      </Reference>
      <Reference URI="/xl/embeddings/oleObject29.bin?ContentType=application/vnd.openxmlformats-officedocument.oleObject">
        <DigestMethod Algorithm="http://www.w3.org/2001/04/xmlenc#sha256"/>
        <DigestValue>Qsh60IHOw0yTOAeaLhi7hplkW8Je/SzZ5vfLfaIQ6pU=</DigestValue>
      </Reference>
      <Reference URI="/xl/embeddings/oleObject3.bin?ContentType=application/vnd.openxmlformats-officedocument.oleObject">
        <DigestMethod Algorithm="http://www.w3.org/2001/04/xmlenc#sha256"/>
        <DigestValue>Qsh60IHOw0yTOAeaLhi7hplkW8Je/SzZ5vfLfaIQ6pU=</DigestValue>
      </Reference>
      <Reference URI="/xl/embeddings/oleObject30.bin?ContentType=application/vnd.openxmlformats-officedocument.oleObject">
        <DigestMethod Algorithm="http://www.w3.org/2001/04/xmlenc#sha256"/>
        <DigestValue>Qsh60IHOw0yTOAeaLhi7hplkW8Je/SzZ5vfLfaIQ6pU=</DigestValue>
      </Reference>
      <Reference URI="/xl/embeddings/oleObject31.bin?ContentType=application/vnd.openxmlformats-officedocument.oleObject">
        <DigestMethod Algorithm="http://www.w3.org/2001/04/xmlenc#sha256"/>
        <DigestValue>Qsh60IHOw0yTOAeaLhi7hplkW8Je/SzZ5vfLfaIQ6pU=</DigestValue>
      </Reference>
      <Reference URI="/xl/embeddings/oleObject32.bin?ContentType=application/vnd.openxmlformats-officedocument.oleObject">
        <DigestMethod Algorithm="http://www.w3.org/2001/04/xmlenc#sha256"/>
        <DigestValue>Qsh60IHOw0yTOAeaLhi7hplkW8Je/SzZ5vfLfaIQ6pU=</DigestValue>
      </Reference>
      <Reference URI="/xl/embeddings/oleObject33.bin?ContentType=application/vnd.openxmlformats-officedocument.oleObject">
        <DigestMethod Algorithm="http://www.w3.org/2001/04/xmlenc#sha256"/>
        <DigestValue>Qsh60IHOw0yTOAeaLhi7hplkW8Je/SzZ5vfLfaIQ6pU=</DigestValue>
      </Reference>
      <Reference URI="/xl/embeddings/oleObject34.bin?ContentType=application/vnd.openxmlformats-officedocument.oleObject">
        <DigestMethod Algorithm="http://www.w3.org/2001/04/xmlenc#sha256"/>
        <DigestValue>Qsh60IHOw0yTOAeaLhi7hplkW8Je/SzZ5vfLfaIQ6pU=</DigestValue>
      </Reference>
      <Reference URI="/xl/embeddings/oleObject35.bin?ContentType=application/vnd.openxmlformats-officedocument.oleObject">
        <DigestMethod Algorithm="http://www.w3.org/2001/04/xmlenc#sha256"/>
        <DigestValue>Qsh60IHOw0yTOAeaLhi7hplkW8Je/SzZ5vfLfaIQ6pU=</DigestValue>
      </Reference>
      <Reference URI="/xl/embeddings/oleObject36.bin?ContentType=application/vnd.openxmlformats-officedocument.oleObject">
        <DigestMethod Algorithm="http://www.w3.org/2001/04/xmlenc#sha256"/>
        <DigestValue>Qsh60IHOw0yTOAeaLhi7hplkW8Je/SzZ5vfLfaIQ6pU=</DigestValue>
      </Reference>
      <Reference URI="/xl/embeddings/oleObject37.bin?ContentType=application/vnd.openxmlformats-officedocument.oleObject">
        <DigestMethod Algorithm="http://www.w3.org/2001/04/xmlenc#sha256"/>
        <DigestValue>Qsh60IHOw0yTOAeaLhi7hplkW8Je/SzZ5vfLfaIQ6pU=</DigestValue>
      </Reference>
      <Reference URI="/xl/embeddings/oleObject4.bin?ContentType=application/vnd.openxmlformats-officedocument.oleObject">
        <DigestMethod Algorithm="http://www.w3.org/2001/04/xmlenc#sha256"/>
        <DigestValue>Qsh60IHOw0yTOAeaLhi7hplkW8Je/SzZ5vfLfaIQ6pU=</DigestValue>
      </Reference>
      <Reference URI="/xl/embeddings/oleObject5.bin?ContentType=application/vnd.openxmlformats-officedocument.oleObject">
        <DigestMethod Algorithm="http://www.w3.org/2001/04/xmlenc#sha256"/>
        <DigestValue>Qsh60IHOw0yTOAeaLhi7hplkW8Je/SzZ5vfLfaIQ6pU=</DigestValue>
      </Reference>
      <Reference URI="/xl/embeddings/oleObject6.bin?ContentType=application/vnd.openxmlformats-officedocument.oleObject">
        <DigestMethod Algorithm="http://www.w3.org/2001/04/xmlenc#sha256"/>
        <DigestValue>Qsh60IHOw0yTOAeaLhi7hplkW8Je/SzZ5vfLfaIQ6pU=</DigestValue>
      </Reference>
      <Reference URI="/xl/embeddings/oleObject7.bin?ContentType=application/vnd.openxmlformats-officedocument.oleObject">
        <DigestMethod Algorithm="http://www.w3.org/2001/04/xmlenc#sha256"/>
        <DigestValue>Qsh60IHOw0yTOAeaLhi7hplkW8Je/SzZ5vfLfaIQ6pU=</DigestValue>
      </Reference>
      <Reference URI="/xl/embeddings/oleObject8.bin?ContentType=application/vnd.openxmlformats-officedocument.oleObject">
        <DigestMethod Algorithm="http://www.w3.org/2001/04/xmlenc#sha256"/>
        <DigestValue>Qsh60IHOw0yTOAeaLhi7hplkW8Je/SzZ5vfLfaIQ6pU=</DigestValue>
      </Reference>
      <Reference URI="/xl/embeddings/oleObject9.bin?ContentType=application/vnd.openxmlformats-officedocument.oleObject">
        <DigestMethod Algorithm="http://www.w3.org/2001/04/xmlenc#sha256"/>
        <DigestValue>Qsh60IHOw0yTOAeaLhi7hplkW8Je/SzZ5vfLfaIQ6pU=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pHgEZxyMB3OYPbXViOUZyVOBYMPdCzdKzPH2PF6LzIU=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TQKH8+2rr+6WMtb7vdGw7tVW4+0ixqtVyJynv7sicho=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ZzH94JpLtaOOGlV4hZnKnUFfDelKruWELJRz4RsS7iE=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kJifKDL3toNHHCZ+WYMUK283jp5Ih1iXAQ3HjlHafkU=</DigestValue>
      </Reference>
      <Reference URI="/xl/externalLinks/externalLink1.xml?ContentType=application/vnd.openxmlformats-officedocument.spreadsheetml.externalLink+xml">
        <DigestMethod Algorithm="http://www.w3.org/2001/04/xmlenc#sha256"/>
        <DigestValue>CvN8kQJy/1d62awuWgS97suaQHJLJnEbr/oETTD9j4g=</DigestValue>
      </Reference>
      <Reference URI="/xl/externalLinks/externalLink2.xml?ContentType=application/vnd.openxmlformats-officedocument.spreadsheetml.externalLink+xml">
        <DigestMethod Algorithm="http://www.w3.org/2001/04/xmlenc#sha256"/>
        <DigestValue>GmTN6oELJt+ZJvJlcmMr9Xchx120xRUX+WM6tYAJhHg=</DigestValue>
      </Reference>
      <Reference URI="/xl/externalLinks/externalLink3.xml?ContentType=application/vnd.openxmlformats-officedocument.spreadsheetml.externalLink+xml">
        <DigestMethod Algorithm="http://www.w3.org/2001/04/xmlenc#sha256"/>
        <DigestValue>kmoOP9gEskB7M5A3C3zVlVilru7QjUlVOPgBeNBJrV8=</DigestValue>
      </Reference>
      <Reference URI="/xl/externalLinks/externalLink4.xml?ContentType=application/vnd.openxmlformats-officedocument.spreadsheetml.externalLink+xml">
        <DigestMethod Algorithm="http://www.w3.org/2001/04/xmlenc#sha256"/>
        <DigestValue>ffx1FseJyhldJ/hszKxNJYsogA/5ZXjjKLehw4Y1xPM=</DigestValue>
      </Reference>
      <Reference URI="/xl/media/image1.png?ContentType=image/png">
        <DigestMethod Algorithm="http://www.w3.org/2001/04/xmlenc#sha256"/>
        <DigestValue>Ae0xDMgYRB5ipABS9MouYA2cHbHns7xr2yg9ma94SQ4=</DigestValue>
      </Reference>
      <Reference URI="/xl/media/image2.emf?ContentType=image/x-emf">
        <DigestMethod Algorithm="http://www.w3.org/2001/04/xmlenc#sha256"/>
        <DigestValue>R77wWOYZj+m8iZC9SxUeC6+2A8DPlKyD2U1VPvn2NtU=</DigestValue>
      </Reference>
      <Reference URI="/xl/media/image3.png?ContentType=image/png">
        <DigestMethod Algorithm="http://www.w3.org/2001/04/xmlenc#sha256"/>
        <DigestValue>9+QtdzEND5A0xj9rRslBnU47X2TQj/DQEDlSnbeQ+fY=</DigestValue>
      </Reference>
      <Reference URI="/xl/media/image4.emf?ContentType=image/x-emf">
        <DigestMethod Algorithm="http://www.w3.org/2001/04/xmlenc#sha256"/>
        <DigestValue>t1cfGzobSi73d5gJnAvkCidWME5anBBvnCpXrOcaR1I=</DigestValue>
      </Reference>
      <Reference URI="/xl/media/image5.emf?ContentType=image/x-emf">
        <DigestMethod Algorithm="http://www.w3.org/2001/04/xmlenc#sha256"/>
        <DigestValue>llHDs96EVSElBTw6PXPrPxl1OPxcfQGQ+hi9fCppzxs=</DigestValue>
      </Reference>
      <Reference URI="/xl/media/image6.png?ContentType=image/png">
        <DigestMethod Algorithm="http://www.w3.org/2001/04/xmlenc#sha256"/>
        <DigestValue>kMrd8o7ZSW6Xk3GVyWNsJVRjPavE4gkwmyVrYashHlc=</DigestValue>
      </Reference>
      <Reference URI="/xl/printerSettings/printerSettings1.bin?ContentType=application/vnd.openxmlformats-officedocument.spreadsheetml.printerSettings">
        <DigestMethod Algorithm="http://www.w3.org/2001/04/xmlenc#sha256"/>
        <DigestValue>gEpOH63Tx9A1Pcew3Vc+bqH1pVlfj7ChFeHnUIkw6dc=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s6l80irlBTW+uFk7nR5c7WcaDa2jSh3MPBgl0IjaDO0=</DigestValue>
      </Reference>
      <Reference URI="/xl/printerSettings/printerSettings12.bin?ContentType=application/vnd.openxmlformats-officedocument.spreadsheetml.printerSettings">
        <DigestMethod Algorithm="http://www.w3.org/2001/04/xmlenc#sha256"/>
        <DigestValue>s6l80irlBTW+uFk7nR5c7WcaDa2jSh3MPBgl0IjaDO0=</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TaA6KX/SRWPpmiasS8KGCRFI/mFTpQlGqiM07LbibG8=</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TaA6KX/SRWPpmiasS8KGCRFI/mFTpQlGqiM07LbibG8=</DigestValue>
      </Reference>
      <Reference URI="/xl/printerSettings/printerSettings18.bin?ContentType=application/vnd.openxmlformats-officedocument.spreadsheetml.printerSettings">
        <DigestMethod Algorithm="http://www.w3.org/2001/04/xmlenc#sha256"/>
        <DigestValue>TaA6KX/SRWPpmiasS8KGCRFI/mFTpQlGqiM07LbibG8=</DigestValue>
      </Reference>
      <Reference URI="/xl/printerSettings/printerSettings19.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gEpOH63Tx9A1Pcew3Vc+bqH1pVlfj7ChFeHnUIkw6dc=</DigestValue>
      </Reference>
      <Reference URI="/xl/printerSettings/printerSettings20.bin?ContentType=application/vnd.openxmlformats-officedocument.spreadsheetml.printerSettings">
        <DigestMethod Algorithm="http://www.w3.org/2001/04/xmlenc#sha256"/>
        <DigestValue>TaA6KX/SRWPpmiasS8KGCRFI/mFTpQlGqiM07LbibG8=</DigestValue>
      </Reference>
      <Reference URI="/xl/printerSettings/printerSettings21.bin?ContentType=application/vnd.openxmlformats-officedocument.spreadsheetml.printerSettings">
        <DigestMethod Algorithm="http://www.w3.org/2001/04/xmlenc#sha256"/>
        <DigestValue>TaA6KX/SRWPpmiasS8KGCRFI/mFTpQlGqiM07LbibG8=</DigestValue>
      </Reference>
      <Reference URI="/xl/printerSettings/printerSettings22.bin?ContentType=application/vnd.openxmlformats-officedocument.spreadsheetml.printerSettings">
        <DigestMethod Algorithm="http://www.w3.org/2001/04/xmlenc#sha256"/>
        <DigestValue>TaA6KX/SRWPpmiasS8KGCRFI/mFTpQlGqiM07LbibG8=</DigestValue>
      </Reference>
      <Reference URI="/xl/printerSettings/printerSettings23.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s6l80irlBTW+uFk7nR5c7WcaDa2jSh3MPBgl0IjaDO0=</DigestValue>
      </Reference>
      <Reference URI="/xl/sharedStrings.xml?ContentType=application/vnd.openxmlformats-officedocument.spreadsheetml.sharedStrings+xml">
        <DigestMethod Algorithm="http://www.w3.org/2001/04/xmlenc#sha256"/>
        <DigestValue>NpGvVc+gFfA3S5VUbVLIe+m5DuTGt2n/plp4mwZWrNg=</DigestValue>
      </Reference>
      <Reference URI="/xl/styles.xml?ContentType=application/vnd.openxmlformats-officedocument.spreadsheetml.styles+xml">
        <DigestMethod Algorithm="http://www.w3.org/2001/04/xmlenc#sha256"/>
        <DigestValue>aUkklkdNGmYUN2ZMmxKMQspGtq5guGwOP+Uwf5ThZdU=</DigestValue>
      </Reference>
      <Reference URI="/xl/theme/theme1.xml?ContentType=application/vnd.openxmlformats-officedocument.theme+xml">
        <DigestMethod Algorithm="http://www.w3.org/2001/04/xmlenc#sha256"/>
        <DigestValue>NImvtfL/hxUR8VT+LR1j8/lMxViiKDVSiS4q5UWfH00=</DigestValue>
      </Reference>
      <Reference URI="/xl/workbook.xml?ContentType=application/vnd.openxmlformats-officedocument.spreadsheetml.sheet.main+xml">
        <DigestMethod Algorithm="http://www.w3.org/2001/04/xmlenc#sha256"/>
        <DigestValue>LJ0YgHuzf0OS8Hj4OXa2kZWmyBIGQRyPdp9pyq4aOvg=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m5SG93J7y0rUIWknu6FMmScZj0T1l1Z6wNtf3+lPddM=</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y/If/hSv2/3IgqrwIj5MjN+Sg4SXu54QoUSb3HG0mKM=</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TP4N9fPmU9npVXon2mz3NLHHBkOfg/W+frHS8NLcdMA=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l6S+cFX+7SEH2RqyFREHqBuIKupMv4CBs06/WjOovjw=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kT1WPO1mq5/X42ILCue9KvUtr7vEpnDmTI7OZ6a8dTY=</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zpQANGJ7qJo77AW7ndhRpqHq9hwN1lHjGCU/g4w3xCA=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cRvGfnWe/TBQ2l//6FuqemdaFwKalW4PuNw2sJ25EQ0=</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0oLaeHxvWpI6g4Kyy2LIJRhpZJe3Qj2hGvvBmu60LM8=</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cDm3R6QJzgUSnyyF4GrUUcM0oR5LciibhZxrz56tT4c=</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SKZDdJkwVvsOH0OXRpYQCFxU/wosEkfe39qh1dlO22w=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NIXT0GAvDgMftMEfq2I7LOBvC6BLxvpa5Q8jL9dA6og=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b2BYHkl1lVlJEDEoStVzjHSBTKpwtO1ztwjwTYdkA4o=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VXa6zyBk6R6HC8RWIgaYqbibt9YPN13P3QkdKLz58kU=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pbR3Lum1dj0j6IixAZoG4+y6utuQZj+deGE2/WkRV2s=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oKM8S/q7qbjkOiARZLOikis4QJKXW/uNdSYx9CKZP/4=</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RXTTeZA/gR1UTehPj0y/maBBeHSLXFc0YZUSB29z8KA=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XT3cDzyQf6SSAH/SKI+jF7Tm+5x8eNQiQhp5ex3SZ+U=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ysA4ocLoUCWNdpybV9KoOLnJdmeatUoCaoDc3MkDS34=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NrHDOj6BknPSok0FvItJZ63Rj4p3nZuZn6EiYGBxfvk=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QMdivjS8DO8pLKcJaDPnYLGdGF0YIFSqrQJ8dlWERM0=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L1mZx9UWbpHDELYh7jaQX88waBmDDVp+zzTc/qs5ggg=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UJYlncSyxw5j69vZ7QxGdDrJP7vJJEatCq2OLpjL98M=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KtQav7huKyudt0D7g+iQn8/3kWO1Z+dp65rzFYC27pU=</DigestValue>
      </Reference>
      <Reference URI="/xl/worksheets/sheet1.xml?ContentType=application/vnd.openxmlformats-officedocument.spreadsheetml.worksheet+xml">
        <DigestMethod Algorithm="http://www.w3.org/2001/04/xmlenc#sha256"/>
        <DigestValue>WilDGpzghI+M/1cXsMT+b7XMHXgZpYiujLnbQpp9k9I=</DigestValue>
      </Reference>
      <Reference URI="/xl/worksheets/sheet10.xml?ContentType=application/vnd.openxmlformats-officedocument.spreadsheetml.worksheet+xml">
        <DigestMethod Algorithm="http://www.w3.org/2001/04/xmlenc#sha256"/>
        <DigestValue>Nx3RqLSqQZKlGW3830qhc+Z294J5K7bmqOjYythnMQk=</DigestValue>
      </Reference>
      <Reference URI="/xl/worksheets/sheet11.xml?ContentType=application/vnd.openxmlformats-officedocument.spreadsheetml.worksheet+xml">
        <DigestMethod Algorithm="http://www.w3.org/2001/04/xmlenc#sha256"/>
        <DigestValue>oAbK+p7H62LYu281zLH4j8kpxkbriS9Nbyz23MW8QXE=</DigestValue>
      </Reference>
      <Reference URI="/xl/worksheets/sheet12.xml?ContentType=application/vnd.openxmlformats-officedocument.spreadsheetml.worksheet+xml">
        <DigestMethod Algorithm="http://www.w3.org/2001/04/xmlenc#sha256"/>
        <DigestValue>EhV898ZxNnK0STV9APqPJ9IYAjjFjyLIE3YSOXLP/Qo=</DigestValue>
      </Reference>
      <Reference URI="/xl/worksheets/sheet13.xml?ContentType=application/vnd.openxmlformats-officedocument.spreadsheetml.worksheet+xml">
        <DigestMethod Algorithm="http://www.w3.org/2001/04/xmlenc#sha256"/>
        <DigestValue>pipA04g5uFUOqLVDmcb2GIgN9bOjuDkmz1dEhGnFR4U=</DigestValue>
      </Reference>
      <Reference URI="/xl/worksheets/sheet14.xml?ContentType=application/vnd.openxmlformats-officedocument.spreadsheetml.worksheet+xml">
        <DigestMethod Algorithm="http://www.w3.org/2001/04/xmlenc#sha256"/>
        <DigestValue>tTgN2kMBqnXn2fUbfKiLUL1B8JCpvnPBqMBdpT8h7Bg=</DigestValue>
      </Reference>
      <Reference URI="/xl/worksheets/sheet15.xml?ContentType=application/vnd.openxmlformats-officedocument.spreadsheetml.worksheet+xml">
        <DigestMethod Algorithm="http://www.w3.org/2001/04/xmlenc#sha256"/>
        <DigestValue>EZiDVx6S5pMTo7DTDdThLPIB7kGznvi3dI4apRVnJ5s=</DigestValue>
      </Reference>
      <Reference URI="/xl/worksheets/sheet16.xml?ContentType=application/vnd.openxmlformats-officedocument.spreadsheetml.worksheet+xml">
        <DigestMethod Algorithm="http://www.w3.org/2001/04/xmlenc#sha256"/>
        <DigestValue>/5cZrhUBp9XY4QSFYmKwd/px+yx0/MdQS06cJMsTPdc=</DigestValue>
      </Reference>
      <Reference URI="/xl/worksheets/sheet17.xml?ContentType=application/vnd.openxmlformats-officedocument.spreadsheetml.worksheet+xml">
        <DigestMethod Algorithm="http://www.w3.org/2001/04/xmlenc#sha256"/>
        <DigestValue>+jCETBC0MefhmHDVNe2zpfi9y2QaDnqT1j0hRJ8DccY=</DigestValue>
      </Reference>
      <Reference URI="/xl/worksheets/sheet18.xml?ContentType=application/vnd.openxmlformats-officedocument.spreadsheetml.worksheet+xml">
        <DigestMethod Algorithm="http://www.w3.org/2001/04/xmlenc#sha256"/>
        <DigestValue>Jqahvy4q3LuuLZkVzocix6Ml858GDEldjmAMA2f0HpU=</DigestValue>
      </Reference>
      <Reference URI="/xl/worksheets/sheet19.xml?ContentType=application/vnd.openxmlformats-officedocument.spreadsheetml.worksheet+xml">
        <DigestMethod Algorithm="http://www.w3.org/2001/04/xmlenc#sha256"/>
        <DigestValue>5cXbP5vedYhpuayqqpIgRuU3yDzNGSm6NWHRYBkgAC4=</DigestValue>
      </Reference>
      <Reference URI="/xl/worksheets/sheet2.xml?ContentType=application/vnd.openxmlformats-officedocument.spreadsheetml.worksheet+xml">
        <DigestMethod Algorithm="http://www.w3.org/2001/04/xmlenc#sha256"/>
        <DigestValue>Dogw5JVmTnZUFwRUtmEbbK1bXl1VZVl9SARu8FkXsDM=</DigestValue>
      </Reference>
      <Reference URI="/xl/worksheets/sheet20.xml?ContentType=application/vnd.openxmlformats-officedocument.spreadsheetml.worksheet+xml">
        <DigestMethod Algorithm="http://www.w3.org/2001/04/xmlenc#sha256"/>
        <DigestValue>D4HNf6OC/0OE1zqDzuwqXqAZ9zz7e16m4avDqJBsYqI=</DigestValue>
      </Reference>
      <Reference URI="/xl/worksheets/sheet21.xml?ContentType=application/vnd.openxmlformats-officedocument.spreadsheetml.worksheet+xml">
        <DigestMethod Algorithm="http://www.w3.org/2001/04/xmlenc#sha256"/>
        <DigestValue>q4W0bz22RMAriabERctqaTKfL/1Pi/w4Q5rD1NtUN2o=</DigestValue>
      </Reference>
      <Reference URI="/xl/worksheets/sheet22.xml?ContentType=application/vnd.openxmlformats-officedocument.spreadsheetml.worksheet+xml">
        <DigestMethod Algorithm="http://www.w3.org/2001/04/xmlenc#sha256"/>
        <DigestValue>PX0/imhezbcSxdonsqJkPT+PPt31qVCG4ajnyzVDE3Q=</DigestValue>
      </Reference>
      <Reference URI="/xl/worksheets/sheet23.xml?ContentType=application/vnd.openxmlformats-officedocument.spreadsheetml.worksheet+xml">
        <DigestMethod Algorithm="http://www.w3.org/2001/04/xmlenc#sha256"/>
        <DigestValue>lhkgRw1IwWCRQfKfEfIt0Y7tO0pM0yneDNba/i/Exvg=</DigestValue>
      </Reference>
      <Reference URI="/xl/worksheets/sheet3.xml?ContentType=application/vnd.openxmlformats-officedocument.spreadsheetml.worksheet+xml">
        <DigestMethod Algorithm="http://www.w3.org/2001/04/xmlenc#sha256"/>
        <DigestValue>YPNbCkpMaOQtJXCQRXIJYAQhIbu3r4BVAUuQENNERwE=</DigestValue>
      </Reference>
      <Reference URI="/xl/worksheets/sheet4.xml?ContentType=application/vnd.openxmlformats-officedocument.spreadsheetml.worksheet+xml">
        <DigestMethod Algorithm="http://www.w3.org/2001/04/xmlenc#sha256"/>
        <DigestValue>TMjm0IQiCDtYHY9Fj++U5YVH8jsa4bQn2KOB120bnLA=</DigestValue>
      </Reference>
      <Reference URI="/xl/worksheets/sheet5.xml?ContentType=application/vnd.openxmlformats-officedocument.spreadsheetml.worksheet+xml">
        <DigestMethod Algorithm="http://www.w3.org/2001/04/xmlenc#sha256"/>
        <DigestValue>+qFsrSwbGCi/ev9cFz+G+YvX50FLsET65w4JekkfXL8=</DigestValue>
      </Reference>
      <Reference URI="/xl/worksheets/sheet6.xml?ContentType=application/vnd.openxmlformats-officedocument.spreadsheetml.worksheet+xml">
        <DigestMethod Algorithm="http://www.w3.org/2001/04/xmlenc#sha256"/>
        <DigestValue>XuQvMPb8dNsx4P9I4PhV5i0FMSJKIeYyWedEALp1PfM=</DigestValue>
      </Reference>
      <Reference URI="/xl/worksheets/sheet7.xml?ContentType=application/vnd.openxmlformats-officedocument.spreadsheetml.worksheet+xml">
        <DigestMethod Algorithm="http://www.w3.org/2001/04/xmlenc#sha256"/>
        <DigestValue>AwpPh1ka0WxQOy9l3c533zd1+S4git0qfC+qhLvKrfI=</DigestValue>
      </Reference>
      <Reference URI="/xl/worksheets/sheet8.xml?ContentType=application/vnd.openxmlformats-officedocument.spreadsheetml.worksheet+xml">
        <DigestMethod Algorithm="http://www.w3.org/2001/04/xmlenc#sha256"/>
        <DigestValue>SXe/LGYCtwdm7J9RANWBrOB4Wv0bxRu+U1zb9Eq2tAI=</DigestValue>
      </Reference>
      <Reference URI="/xl/worksheets/sheet9.xml?ContentType=application/vnd.openxmlformats-officedocument.spreadsheetml.worksheet+xml">
        <DigestMethod Algorithm="http://www.w3.org/2001/04/xmlenc#sha256"/>
        <DigestValue>rROI0MaXb711qAurr1GeoxwFj8fEp9x44ev9O0og7fk=</DigestValue>
      </Reference>
    </Manifest>
    <SignatureProperties>
      <SignatureProperty Id="idSignatureTime" Target="#idPackageSignature">
        <mdssi:SignatureTime xmlns:mdssi="http://schemas.openxmlformats.org/package/2006/digital-signature">
          <mdssi:Format>YYYY-MM-DDThh:mm:ssTZD</mdssi:Format>
          <mdssi:Value>2020-08-31T20:39:59Z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presidente</SignatureComments>
          <WindowsVersion>10.0</WindowsVersion>
          <OfficeVersion>16.0.12527/19</OfficeVersion>
          <ApplicationVersion>16.0.12527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2020-08-31T20:39:59Z</xd:SigningTime>
          <xd:SigningCertificate>
            <xd:Cert>
              <xd:CertDigest>
                <DigestMethod Algorithm="http://www.w3.org/2001/04/xmlenc#sha256"/>
                <DigestValue>VpHjSLCScnLvrRb0k89IMGEZS6wUaGbR+MQZN+cnN7U=</DigestValue>
              </xd:CertDigest>
              <xd:IssuerSerial>
                <X509IssuerName>C=PY, O=DOCUMENTA S.A., CN=CA-DOCUMENTA S.A., SERIALNUMBER=RUC 80050172-1</X509IssuerName>
                <X509SerialNumber>585789615947143712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presidente</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7edoLaThSE5Ijge7W5Zu2kYXDAAH1rscCitMoF07MuY=</DigestValue>
    </Reference>
    <Reference Type="http://www.w3.org/2000/09/xmldsig#Object" URI="#idOfficeObject">
      <DigestMethod Algorithm="http://www.w3.org/2001/04/xmlenc#sha256"/>
      <DigestValue>v5hzFTpOLS0UBXHyS+vDukawCebwLa+a7tZnuWF/Jkw=</DigestValue>
    </Reference>
    <Reference Type="http://uri.etsi.org/01903#SignedProperties" URI="#idSignedProperties">
      <Transforms>
        <Transform Algorithm="http://www.w3.org/TR/2001/REC-xml-c14n-20010315"/>
      </Transforms>
      <DigestMethod Algorithm="http://www.w3.org/2001/04/xmlenc#sha256"/>
      <DigestValue>wvvmIJ4IY6NUys7GqfprghzAjtGJ9Y63uNg6kAWrVNQ=</DigestValue>
    </Reference>
  </SignedInfo>
  <SignatureValue>OoRVa5Mm8FwpyORzV5mgs780DCNePCgQDnJSNZIYPmGVCJQX83BtH/zomWGSKb+JmP/bxy5ijAwH
p2j2U1xCmHcdTaVD6idpC9OkFMof4bm76tcjtdpQqdexIFkcWkaiL0Z17m9ClvkHye+IUa4QXM3j
8YQM61RiRiiROGsoW1FxwbAXHIXLUzgNdE08pqN+GjXO4FDbirZfCvkaBCa32K07Q/mz/fTp5SO/
x53dpxO8C6/W4zXc2SnTuxw7kKTXkr3+EXKis64Tc/krKD4tWKBL2zVqBy9VgbK4DFtghC9suZHn
lyXk+/NezGdhaldusle+aSQyL07tu3kLlo7Qow==</SignatureValue>
  <KeyInfo>
    <X509Data>
      <X509Certificate>MIIIDDCCBfSgAwIBAgIIB2jvZCVfFuowDQYJKoZIhvcNAQELBQAwWzEXMBUGA1UEBRMOUlVDIDgwMDUwMTcyLTExGjAYBgNVBAMTEUNBLURPQ1VNRU5UQSBTLkEuMRcwFQYDVQQKEw5ET0NVTUVOVEEgUy5BLjELMAkGA1UEBhMCUFkwHhcNMTkwNjE0MTQzMDU3WhcNMjEwNjEzMTQ0MDU3WjCBsjELMAkGA1UEBhMCUFkxFzAVBgNVBAQMDlBFUlNBTk8gRlJVVE9TMREwDwYDVQQFEwhDSTMyOTQxMzEdMBsGA1UEKgwUVklDVE9SIFJPUVVFIEpBQ0lOVE8xFzAVBgNVBAoMDlBFUlNPTkEgRklTSUNBMREwDwYDVQQLDAhGSVJNQSBGMjEsMCoGA1UEAwwjVklDVE9SIFJPUVVFIEpBQ0lOVE8gUEVSU0FOTyBGUlVUT1MwggEiMA0GCSqGSIb3DQEBAQUAA4IBDwAwggEKAoIBAQCtHuf0OAwggwkAzu3zzNzYUddQ8dMJMjuJV8O8+mcUC6ZpDHexW0OGsbH0Q6hkMBPUSv+uBbiEkX2DH2J3QMt2Sh1vqQNmuxDw6RAm1Hr1KU6Ri6N/1SSn13uTZLFpXcGj0bQL8YRukL5goYCtwfP+TJDkuik3k/Cvbqi+33boV32QRlPBlvbuwF5F3Qx1E3cbCCPtQC2uOAPOUigfiPr/c5i16gPxHvP4a3T/FFWKIrPaCFGDFYBkxgwbfkUWvtdOkqXcnVSC2oQPc1dTm3kLc3yAmrF7jHSoDcymVmnQEFvHRMEIBhiFWQ8rb3nb2/K7qvKG7ZtCqsBG7aQdE7qlAgMBAAGjggN6MIIDdjAMBgNVHRMBAf8EAjAAMA4GA1UdDwEB/wQEAwIF4DAqBgNVHSUBAf8EIDAeBggrBgEFBQcDAQYIKwYBBQUHAwIGCCsGAQUFBwMEMB0GA1UdDgQWBBTLfWHJf2t2om97MlA7Nz6Vy61uqD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fBgNVHREEGDAWgRRjb21mYXJAY29tZmF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AX4MBZB4DI8g9kjCg1fQcLT7AXx/L6d3pzOW5saP+9fDkKaotikPzvlkeEvz5pqSY3Rtp4/v5ooIHLTHwmyNEADV8YyWmLUU7V+maoYOZ0rf6xmzfMwdJ3A6CVgVor3mbHGRloshmy3urEhCmcnQskX5vkV8DjSzQlGeEKtBLpjskSh3/eH7M8ZiSX7ADjVO8VGsnT6Gno4fkafGPGGyuIKqf5GzoS1O4yKoa6u9SY4otOkoxrnzLrQN1gah7mGxTYjVeJvvVygQtV5s4SKx9oH9e8O2nFC4S1xDe6j7csNalCyd+sVVmeSdx4pysN5mBfdvQew3Biw4j9uk8uRO7uVIL5BF7FKr/Y4f7lY2WMevgxWxcq1atre6BsmOzgTytKbRup3Ft5vw4cZxdcPoNbXOuPqCdmIuWeHkEM22PwgnEwD1yJlUE4Dw5rjVsEDBxTKTQRkxO/+Q12eRI2bfh3MHpFUDzvSeupC+dlTLkPyUFHC6u6mgtpnukhw7LitqZ8eCtAuFC0K3VHUYGbsHiEt+Mx+GzDigqDjCBmai3+tPni4+t2jHYz3V/CGMxAnqImn3YfsHKuysFTaJ86m5u37gvsibv0A1E2Uo9DOtJslm4oeaYyY0w8CgH96gwRBUpS6w723dSxLJBzhLTO62J2WuNwRdIo/mz+rOCi36Dr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sBhaSFaOUrIBKuQtRp9Qy3kJ1t8osHLtPAogcZPhs9I=</DigestValue>
      </Reference>
      <Reference URI="/xl/calcChain.xml?ContentType=application/vnd.openxmlformats-officedocument.spreadsheetml.calcChain+xml">
        <DigestMethod Algorithm="http://www.w3.org/2001/04/xmlenc#sha256"/>
        <DigestValue>FafdewceLWkbqETABYqWu2NpuIJlPbbUhMBbCC96vLQ=</DigestValue>
      </Reference>
      <Reference URI="/xl/comments1.xml?ContentType=application/vnd.openxmlformats-officedocument.spreadsheetml.comments+xml">
        <DigestMethod Algorithm="http://www.w3.org/2001/04/xmlenc#sha256"/>
        <DigestValue>/JNV3XkL9xTPEPJbWlINX45E/m3nKo7IQo3+KB/xNpc=</DigestValue>
      </Reference>
      <Reference URI="/xl/comments2.xml?ContentType=application/vnd.openxmlformats-officedocument.spreadsheetml.comments+xml">
        <DigestMethod Algorithm="http://www.w3.org/2001/04/xmlenc#sha256"/>
        <DigestValue>EFGSE+jrzmkDSpH+F8WekFwxndgJRjdqI8j28idxY/U=</DigestValue>
      </Reference>
      <Reference URI="/xl/comments3.xml?ContentType=application/vnd.openxmlformats-officedocument.spreadsheetml.comments+xml">
        <DigestMethod Algorithm="http://www.w3.org/2001/04/xmlenc#sha256"/>
        <DigestValue>LpiXGpiExP9ENQEWqSG7HYcF1zEoXJYzoDOr36J3a+g=</DigestValue>
      </Reference>
      <Reference URI="/xl/drawings/_rels/drawing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drawing1.xml?ContentType=application/vnd.openxmlformats-officedocument.drawing+xml">
        <DigestMethod Algorithm="http://www.w3.org/2001/04/xmlenc#sha256"/>
        <DigestValue>qZBf+Rgadc4Q3sUOskwbfRUBF+1uHbmCQqNUj/q6ypE=</DigestValue>
      </Reference>
      <Reference URI="/xl/drawings/drawing10.xml?ContentType=application/vnd.openxmlformats-officedocument.drawing+xml">
        <DigestMethod Algorithm="http://www.w3.org/2001/04/xmlenc#sha256"/>
        <DigestValue>iRZqjyzWNPGZXNJTTzgFW6xAI2NUWqP11FA65nLGN5E=</DigestValue>
      </Reference>
      <Reference URI="/xl/drawings/drawing11.xml?ContentType=application/vnd.openxmlformats-officedocument.drawing+xml">
        <DigestMethod Algorithm="http://www.w3.org/2001/04/xmlenc#sha256"/>
        <DigestValue>EwHxAaBeRb3/i+qDbJbM2mT5K75j9k+1nEOU7Ed8iQg=</DigestValue>
      </Reference>
      <Reference URI="/xl/drawings/drawing12.xml?ContentType=application/vnd.openxmlformats-officedocument.drawing+xml">
        <DigestMethod Algorithm="http://www.w3.org/2001/04/xmlenc#sha256"/>
        <DigestValue>dtkAuiU66f3Xx2dH+vcjM8jsEVTcGLGx8MDtsUeaScg=</DigestValue>
      </Reference>
      <Reference URI="/xl/drawings/drawing13.xml?ContentType=application/vnd.openxmlformats-officedocument.drawing+xml">
        <DigestMethod Algorithm="http://www.w3.org/2001/04/xmlenc#sha256"/>
        <DigestValue>E08RFs2bjpR5zDWDF3eUhRQu/yBQntvLc8zqW/KuDTg=</DigestValue>
      </Reference>
      <Reference URI="/xl/drawings/drawing14.xml?ContentType=application/vnd.openxmlformats-officedocument.drawing+xml">
        <DigestMethod Algorithm="http://www.w3.org/2001/04/xmlenc#sha256"/>
        <DigestValue>X+SjS0mlef4FrTpDubeyYkV9dcTC3P17DCAoaE/glps=</DigestValue>
      </Reference>
      <Reference URI="/xl/drawings/drawing15.xml?ContentType=application/vnd.openxmlformats-officedocument.drawing+xml">
        <DigestMethod Algorithm="http://www.w3.org/2001/04/xmlenc#sha256"/>
        <DigestValue>bXnAwVlc6FwTy9FXQPTUp0dvl+pLs/Q/oRjSW5LjKEU=</DigestValue>
      </Reference>
      <Reference URI="/xl/drawings/drawing16.xml?ContentType=application/vnd.openxmlformats-officedocument.drawing+xml">
        <DigestMethod Algorithm="http://www.w3.org/2001/04/xmlenc#sha256"/>
        <DigestValue>YSDXlXxhzmKa1XIMq3ZC7o4Z3NhX99aYldzeMQODaFw=</DigestValue>
      </Reference>
      <Reference URI="/xl/drawings/drawing17.xml?ContentType=application/vnd.openxmlformats-officedocument.drawing+xml">
        <DigestMethod Algorithm="http://www.w3.org/2001/04/xmlenc#sha256"/>
        <DigestValue>tzj/lKsNJ6MM1odpKKwbcwHxzJn1GC24y5ph4NQvskU=</DigestValue>
      </Reference>
      <Reference URI="/xl/drawings/drawing18.xml?ContentType=application/vnd.openxmlformats-officedocument.drawing+xml">
        <DigestMethod Algorithm="http://www.w3.org/2001/04/xmlenc#sha256"/>
        <DigestValue>Y76Uk3Qh4HJPgQquHRjE1EEJ1KqNDxJO3cwCzPkRSuc=</DigestValue>
      </Reference>
      <Reference URI="/xl/drawings/drawing19.xml?ContentType=application/vnd.openxmlformats-officedocument.drawing+xml">
        <DigestMethod Algorithm="http://www.w3.org/2001/04/xmlenc#sha256"/>
        <DigestValue>iHPDlXNOhTQuh3KE1+dw0S4JAnK1rg/i816+3wnI7H4=</DigestValue>
      </Reference>
      <Reference URI="/xl/drawings/drawing2.xml?ContentType=application/vnd.openxmlformats-officedocument.drawing+xml">
        <DigestMethod Algorithm="http://www.w3.org/2001/04/xmlenc#sha256"/>
        <DigestValue>+GYxvKqOh5pgPobTRRrik2MVGN4qsURkhWmueuRXBWg=</DigestValue>
      </Reference>
      <Reference URI="/xl/drawings/drawing20.xml?ContentType=application/vnd.openxmlformats-officedocument.drawing+xml">
        <DigestMethod Algorithm="http://www.w3.org/2001/04/xmlenc#sha256"/>
        <DigestValue>VMLSC2ukF03mV/imOpUnW60XCtop4bQ9esEooLoB8Ww=</DigestValue>
      </Reference>
      <Reference URI="/xl/drawings/drawing21.xml?ContentType=application/vnd.openxmlformats-officedocument.drawing+xml">
        <DigestMethod Algorithm="http://www.w3.org/2001/04/xmlenc#sha256"/>
        <DigestValue>OsuxM34aNQVW/tVEFg5CaouliSMYTFSz8gSr7oa7WTk=</DigestValue>
      </Reference>
      <Reference URI="/xl/drawings/drawing22.xml?ContentType=application/vnd.openxmlformats-officedocument.drawing+xml">
        <DigestMethod Algorithm="http://www.w3.org/2001/04/xmlenc#sha256"/>
        <DigestValue>NdKUQTU0H+QbiO9xEheDcwcZiRFwCB6yRNHHWj6M61U=</DigestValue>
      </Reference>
      <Reference URI="/xl/drawings/drawing23.xml?ContentType=application/vnd.openxmlformats-officedocument.drawing+xml">
        <DigestMethod Algorithm="http://www.w3.org/2001/04/xmlenc#sha256"/>
        <DigestValue>85LI1hfoaO9TLinx/phFiXTgkt3eSHKj7PRME0es60I=</DigestValue>
      </Reference>
      <Reference URI="/xl/drawings/drawing3.xml?ContentType=application/vnd.openxmlformats-officedocument.drawing+xml">
        <DigestMethod Algorithm="http://www.w3.org/2001/04/xmlenc#sha256"/>
        <DigestValue>9cJ7cyYNF+tbwbeX1DBUZowowlcNR50ooZV9a8VnPSM=</DigestValue>
      </Reference>
      <Reference URI="/xl/drawings/drawing4.xml?ContentType=application/vnd.openxmlformats-officedocument.drawing+xml">
        <DigestMethod Algorithm="http://www.w3.org/2001/04/xmlenc#sha256"/>
        <DigestValue>xjGypn8Kec8nYUxiCy0RWyNEg2uAh4Ex3zd6i8K7b3g=</DigestValue>
      </Reference>
      <Reference URI="/xl/drawings/drawing5.xml?ContentType=application/vnd.openxmlformats-officedocument.drawing+xml">
        <DigestMethod Algorithm="http://www.w3.org/2001/04/xmlenc#sha256"/>
        <DigestValue>ZA8X7b7UrnhHUbIjQyaBnSJoE5lnx32MKTpblg9JUVg=</DigestValue>
      </Reference>
      <Reference URI="/xl/drawings/drawing6.xml?ContentType=application/vnd.openxmlformats-officedocument.drawing+xml">
        <DigestMethod Algorithm="http://www.w3.org/2001/04/xmlenc#sha256"/>
        <DigestValue>vXH0q70l0Vl9MDeoXoQfI8io/zNEJ63KP1JMB9q44us=</DigestValue>
      </Reference>
      <Reference URI="/xl/drawings/drawing7.xml?ContentType=application/vnd.openxmlformats-officedocument.drawing+xml">
        <DigestMethod Algorithm="http://www.w3.org/2001/04/xmlenc#sha256"/>
        <DigestValue>QIQGhsOU/hvcv84NZcQX4oJFEaI6rrZ6dxSBDqNFpYI=</DigestValue>
      </Reference>
      <Reference URI="/xl/drawings/drawing8.xml?ContentType=application/vnd.openxmlformats-officedocument.drawing+xml">
        <DigestMethod Algorithm="http://www.w3.org/2001/04/xmlenc#sha256"/>
        <DigestValue>Topznl0m5OUs6rGW0RK56xjNlMI0CfPg5dSVOJaWTuE=</DigestValue>
      </Reference>
      <Reference URI="/xl/drawings/drawing9.xml?ContentType=application/vnd.openxmlformats-officedocument.drawing+xml">
        <DigestMethod Algorithm="http://www.w3.org/2001/04/xmlenc#sha256"/>
        <DigestValue>7hV24QegrHabjmqpOCLyabU2juBI56wjmBl9VMRR3FU=</DigestValue>
      </Reference>
      <Reference URI="/xl/drawings/vmlDrawing1.vml?ContentType=application/vnd.openxmlformats-officedocument.vmlDrawing">
        <DigestMethod Algorithm="http://www.w3.org/2001/04/xmlenc#sha256"/>
        <DigestValue>l3yX6NYmY5HEIh4IOhmImUZcj18M5nqp2T8Ag0LsLHU=</DigestValue>
      </Reference>
      <Reference URI="/xl/drawings/vmlDrawing10.vml?ContentType=application/vnd.openxmlformats-officedocument.vmlDrawing">
        <DigestMethod Algorithm="http://www.w3.org/2001/04/xmlenc#sha256"/>
        <DigestValue>UFxkMrRrEsMr7vUPITWQ/aO8rwxVwUGuWI9Ef9fGNeM=</DigestValue>
      </Reference>
      <Reference URI="/xl/drawings/vmlDrawing11.vml?ContentType=application/vnd.openxmlformats-officedocument.vmlDrawing">
        <DigestMethod Algorithm="http://www.w3.org/2001/04/xmlenc#sha256"/>
        <DigestValue>mZAfUXP+QWohxhWW9XKM5fMTe3F6LXzd1qo5UypQ+6k=</DigestValue>
      </Reference>
      <Reference URI="/xl/drawings/vmlDrawing12.vml?ContentType=application/vnd.openxmlformats-officedocument.vmlDrawing">
        <DigestMethod Algorithm="http://www.w3.org/2001/04/xmlenc#sha256"/>
        <DigestValue>hWf7nC9xd4N97cTnteAekKcLH0lome6nNBRbKd/pqY8=</DigestValue>
      </Reference>
      <Reference URI="/xl/drawings/vmlDrawing13.vml?ContentType=application/vnd.openxmlformats-officedocument.vmlDrawing">
        <DigestMethod Algorithm="http://www.w3.org/2001/04/xmlenc#sha256"/>
        <DigestValue>ojBrAgcsrmNleV5Nf0ZX5Lpul2BJmj7uG7Sbj2X4UDA=</DigestValue>
      </Reference>
      <Reference URI="/xl/drawings/vmlDrawing14.vml?ContentType=application/vnd.openxmlformats-officedocument.vmlDrawing">
        <DigestMethod Algorithm="http://www.w3.org/2001/04/xmlenc#sha256"/>
        <DigestValue>h09h0pVMkJFm1cAPjFaH+gDNrJsdCQz3NlVnhIhmRLw=</DigestValue>
      </Reference>
      <Reference URI="/xl/drawings/vmlDrawing15.vml?ContentType=application/vnd.openxmlformats-officedocument.vmlDrawing">
        <DigestMethod Algorithm="http://www.w3.org/2001/04/xmlenc#sha256"/>
        <DigestValue>xqRxgmICKLd7EQLGPhcKkNVSEAByI+CBuzbQ8Ai3+AU=</DigestValue>
      </Reference>
      <Reference URI="/xl/drawings/vmlDrawing16.vml?ContentType=application/vnd.openxmlformats-officedocument.vmlDrawing">
        <DigestMethod Algorithm="http://www.w3.org/2001/04/xmlenc#sha256"/>
        <DigestValue>TPLdcJxHToy4uzv/qjX9mFLbVCUx87lOnaSTWwLKy14=</DigestValue>
      </Reference>
      <Reference URI="/xl/drawings/vmlDrawing17.vml?ContentType=application/vnd.openxmlformats-officedocument.vmlDrawing">
        <DigestMethod Algorithm="http://www.w3.org/2001/04/xmlenc#sha256"/>
        <DigestValue>8DGM/OCuZSmO1VaojjA7Tc27SvdLEMLWdkbqkOBunFo=</DigestValue>
      </Reference>
      <Reference URI="/xl/drawings/vmlDrawing18.vml?ContentType=application/vnd.openxmlformats-officedocument.vmlDrawing">
        <DigestMethod Algorithm="http://www.w3.org/2001/04/xmlenc#sha256"/>
        <DigestValue>lISLVcwvh99mA1FDnT7SH1qNWJnLlmPS4IO72xHJ3qg=</DigestValue>
      </Reference>
      <Reference URI="/xl/drawings/vmlDrawing19.vml?ContentType=application/vnd.openxmlformats-officedocument.vmlDrawing">
        <DigestMethod Algorithm="http://www.w3.org/2001/04/xmlenc#sha256"/>
        <DigestValue>E7O1PyDprFC3STO5IGilL0QCfeMMU3L+UyNnrRO3f28=</DigestValue>
      </Reference>
      <Reference URI="/xl/drawings/vmlDrawing2.vml?ContentType=application/vnd.openxmlformats-officedocument.vmlDrawing">
        <DigestMethod Algorithm="http://www.w3.org/2001/04/xmlenc#sha256"/>
        <DigestValue>zs6+0t3U1MTXngdcsU4AoK2ql8wK73asnKcZfwmWzUU=</DigestValue>
      </Reference>
      <Reference URI="/xl/drawings/vmlDrawing20.vml?ContentType=application/vnd.openxmlformats-officedocument.vmlDrawing">
        <DigestMethod Algorithm="http://www.w3.org/2001/04/xmlenc#sha256"/>
        <DigestValue>9PuQQtbdRjtyiZ+Dpn0T1EuSaP85vYNK5WhoZYpQl6c=</DigestValue>
      </Reference>
      <Reference URI="/xl/drawings/vmlDrawing21.vml?ContentType=application/vnd.openxmlformats-officedocument.vmlDrawing">
        <DigestMethod Algorithm="http://www.w3.org/2001/04/xmlenc#sha256"/>
        <DigestValue>/CkgmxxVw25R1+ZT8TchC3jZmXkeAYHpQP4kJRyLFwU=</DigestValue>
      </Reference>
      <Reference URI="/xl/drawings/vmlDrawing22.vml?ContentType=application/vnd.openxmlformats-officedocument.vmlDrawing">
        <DigestMethod Algorithm="http://www.w3.org/2001/04/xmlenc#sha256"/>
        <DigestValue>oGmGkg/6zvrnQKddyxZMIaPW7jvzHvJmXwBGLgNxmvg=</DigestValue>
      </Reference>
      <Reference URI="/xl/drawings/vmlDrawing23.vml?ContentType=application/vnd.openxmlformats-officedocument.vmlDrawing">
        <DigestMethod Algorithm="http://www.w3.org/2001/04/xmlenc#sha256"/>
        <DigestValue>9U5Zy+9zCnQRwaHSWA6iwhLwgFljN7R38yEfIpuSOII=</DigestValue>
      </Reference>
      <Reference URI="/xl/drawings/vmlDrawing3.vml?ContentType=application/vnd.openxmlformats-officedocument.vmlDrawing">
        <DigestMethod Algorithm="http://www.w3.org/2001/04/xmlenc#sha256"/>
        <DigestValue>L1TCFDyJp3smI8kYEPtCflwhHE6mo6shMg0OkcstUTo=</DigestValue>
      </Reference>
      <Reference URI="/xl/drawings/vmlDrawing4.vml?ContentType=application/vnd.openxmlformats-officedocument.vmlDrawing">
        <DigestMethod Algorithm="http://www.w3.org/2001/04/xmlenc#sha256"/>
        <DigestValue>m9tUmUQO2Um/oomirfXX4OzaknEXqJUDpqa2z88ZO1M=</DigestValue>
      </Reference>
      <Reference URI="/xl/drawings/vmlDrawing5.vml?ContentType=application/vnd.openxmlformats-officedocument.vmlDrawing">
        <DigestMethod Algorithm="http://www.w3.org/2001/04/xmlenc#sha256"/>
        <DigestValue>w+M8jenHTmNuNTKy2xgCxF6QP038UsKbAgIJuKvGATo=</DigestValue>
      </Reference>
      <Reference URI="/xl/drawings/vmlDrawing6.vml?ContentType=application/vnd.openxmlformats-officedocument.vmlDrawing">
        <DigestMethod Algorithm="http://www.w3.org/2001/04/xmlenc#sha256"/>
        <DigestValue>ZhtfchcDN9AR7euM6AU1VJ/fYmvYjk4vBZfpgSakQnA=</DigestValue>
      </Reference>
      <Reference URI="/xl/drawings/vmlDrawing7.vml?ContentType=application/vnd.openxmlformats-officedocument.vmlDrawing">
        <DigestMethod Algorithm="http://www.w3.org/2001/04/xmlenc#sha256"/>
        <DigestValue>asJPoMyVAAOcM3wgckQS6n4UecRl24Ps+zEi/+Xb40Q=</DigestValue>
      </Reference>
      <Reference URI="/xl/drawings/vmlDrawing8.vml?ContentType=application/vnd.openxmlformats-officedocument.vmlDrawing">
        <DigestMethod Algorithm="http://www.w3.org/2001/04/xmlenc#sha256"/>
        <DigestValue>+I2D8iMK14jVhR/JMLswCqVkqsvd8MEItmqBqnNjuYY=</DigestValue>
      </Reference>
      <Reference URI="/xl/drawings/vmlDrawing9.vml?ContentType=application/vnd.openxmlformats-officedocument.vmlDrawing">
        <DigestMethod Algorithm="http://www.w3.org/2001/04/xmlenc#sha256"/>
        <DigestValue>4JAgg1rqwmVZJOvy+/bUeidZQRASl7zBTTvyN2TFJ3o=</DigestValue>
      </Reference>
      <Reference URI="/xl/embeddings/Microsoft_Word_97_-_2003_Document.doc?ContentType=application/msword">
        <DigestMethod Algorithm="http://www.w3.org/2001/04/xmlenc#sha256"/>
        <DigestValue>yIV2EHjgF5v9pI8GCBlzYyRu41BOunXjzZ9NAMPpJa0=</DigestValue>
      </Reference>
      <Reference URI="/xl/embeddings/oleObject1.bin?ContentType=application/vnd.openxmlformats-officedocument.oleObject">
        <DigestMethod Algorithm="http://www.w3.org/2001/04/xmlenc#sha256"/>
        <DigestValue>Qsh60IHOw0yTOAeaLhi7hplkW8Je/SzZ5vfLfaIQ6pU=</DigestValue>
      </Reference>
      <Reference URI="/xl/embeddings/oleObject10.bin?ContentType=application/vnd.openxmlformats-officedocument.oleObject">
        <DigestMethod Algorithm="http://www.w3.org/2001/04/xmlenc#sha256"/>
        <DigestValue>Qsh60IHOw0yTOAeaLhi7hplkW8Je/SzZ5vfLfaIQ6pU=</DigestValue>
      </Reference>
      <Reference URI="/xl/embeddings/oleObject11.bin?ContentType=application/vnd.openxmlformats-officedocument.oleObject">
        <DigestMethod Algorithm="http://www.w3.org/2001/04/xmlenc#sha256"/>
        <DigestValue>Qsh60IHOw0yTOAeaLhi7hplkW8Je/SzZ5vfLfaIQ6pU=</DigestValue>
      </Reference>
      <Reference URI="/xl/embeddings/oleObject12.bin?ContentType=application/vnd.openxmlformats-officedocument.oleObject">
        <DigestMethod Algorithm="http://www.w3.org/2001/04/xmlenc#sha256"/>
        <DigestValue>w1dfsefXn4SZqPgOn+aq4OgAFAu/r7BIhmTctLdwxDQ=</DigestValue>
      </Reference>
      <Reference URI="/xl/embeddings/oleObject13.bin?ContentType=application/vnd.openxmlformats-officedocument.oleObject">
        <DigestMethod Algorithm="http://www.w3.org/2001/04/xmlenc#sha256"/>
        <DigestValue>Qsh60IHOw0yTOAeaLhi7hplkW8Je/SzZ5vfLfaIQ6pU=</DigestValue>
      </Reference>
      <Reference URI="/xl/embeddings/oleObject14.bin?ContentType=application/vnd.openxmlformats-officedocument.oleObject">
        <DigestMethod Algorithm="http://www.w3.org/2001/04/xmlenc#sha256"/>
        <DigestValue>Qsh60IHOw0yTOAeaLhi7hplkW8Je/SzZ5vfLfaIQ6pU=</DigestValue>
      </Reference>
      <Reference URI="/xl/embeddings/oleObject15.bin?ContentType=application/vnd.openxmlformats-officedocument.oleObject">
        <DigestMethod Algorithm="http://www.w3.org/2001/04/xmlenc#sha256"/>
        <DigestValue>Qsh60IHOw0yTOAeaLhi7hplkW8Je/SzZ5vfLfaIQ6pU=</DigestValue>
      </Reference>
      <Reference URI="/xl/embeddings/oleObject16.bin?ContentType=application/vnd.openxmlformats-officedocument.oleObject">
        <DigestMethod Algorithm="http://www.w3.org/2001/04/xmlenc#sha256"/>
        <DigestValue>Qsh60IHOw0yTOAeaLhi7hplkW8Je/SzZ5vfLfaIQ6pU=</DigestValue>
      </Reference>
      <Reference URI="/xl/embeddings/oleObject17.bin?ContentType=application/vnd.openxmlformats-officedocument.oleObject">
        <DigestMethod Algorithm="http://www.w3.org/2001/04/xmlenc#sha256"/>
        <DigestValue>Qsh60IHOw0yTOAeaLhi7hplkW8Je/SzZ5vfLfaIQ6pU=</DigestValue>
      </Reference>
      <Reference URI="/xl/embeddings/oleObject18.bin?ContentType=application/vnd.openxmlformats-officedocument.oleObject">
        <DigestMethod Algorithm="http://www.w3.org/2001/04/xmlenc#sha256"/>
        <DigestValue>Qsh60IHOw0yTOAeaLhi7hplkW8Je/SzZ5vfLfaIQ6pU=</DigestValue>
      </Reference>
      <Reference URI="/xl/embeddings/oleObject19.bin?ContentType=application/vnd.openxmlformats-officedocument.oleObject">
        <DigestMethod Algorithm="http://www.w3.org/2001/04/xmlenc#sha256"/>
        <DigestValue>Qsh60IHOw0yTOAeaLhi7hplkW8Je/SzZ5vfLfaIQ6pU=</DigestValue>
      </Reference>
      <Reference URI="/xl/embeddings/oleObject2.bin?ContentType=application/vnd.openxmlformats-officedocument.oleObject">
        <DigestMethod Algorithm="http://www.w3.org/2001/04/xmlenc#sha256"/>
        <DigestValue>Qsh60IHOw0yTOAeaLhi7hplkW8Je/SzZ5vfLfaIQ6pU=</DigestValue>
      </Reference>
      <Reference URI="/xl/embeddings/oleObject20.bin?ContentType=application/vnd.openxmlformats-officedocument.oleObject">
        <DigestMethod Algorithm="http://www.w3.org/2001/04/xmlenc#sha256"/>
        <DigestValue>Qsh60IHOw0yTOAeaLhi7hplkW8Je/SzZ5vfLfaIQ6pU=</DigestValue>
      </Reference>
      <Reference URI="/xl/embeddings/oleObject21.bin?ContentType=application/vnd.openxmlformats-officedocument.oleObject">
        <DigestMethod Algorithm="http://www.w3.org/2001/04/xmlenc#sha256"/>
        <DigestValue>Qsh60IHOw0yTOAeaLhi7hplkW8Je/SzZ5vfLfaIQ6pU=</DigestValue>
      </Reference>
      <Reference URI="/xl/embeddings/oleObject22.bin?ContentType=application/vnd.openxmlformats-officedocument.oleObject">
        <DigestMethod Algorithm="http://www.w3.org/2001/04/xmlenc#sha256"/>
        <DigestValue>Qsh60IHOw0yTOAeaLhi7hplkW8Je/SzZ5vfLfaIQ6pU=</DigestValue>
      </Reference>
      <Reference URI="/xl/embeddings/oleObject23.bin?ContentType=application/vnd.openxmlformats-officedocument.oleObject">
        <DigestMethod Algorithm="http://www.w3.org/2001/04/xmlenc#sha256"/>
        <DigestValue>Qsh60IHOw0yTOAeaLhi7hplkW8Je/SzZ5vfLfaIQ6pU=</DigestValue>
      </Reference>
      <Reference URI="/xl/embeddings/oleObject24.bin?ContentType=application/vnd.openxmlformats-officedocument.oleObject">
        <DigestMethod Algorithm="http://www.w3.org/2001/04/xmlenc#sha256"/>
        <DigestValue>Qsh60IHOw0yTOAeaLhi7hplkW8Je/SzZ5vfLfaIQ6pU=</DigestValue>
      </Reference>
      <Reference URI="/xl/embeddings/oleObject25.bin?ContentType=application/vnd.openxmlformats-officedocument.oleObject">
        <DigestMethod Algorithm="http://www.w3.org/2001/04/xmlenc#sha256"/>
        <DigestValue>Qsh60IHOw0yTOAeaLhi7hplkW8Je/SzZ5vfLfaIQ6pU=</DigestValue>
      </Reference>
      <Reference URI="/xl/embeddings/oleObject26.bin?ContentType=application/vnd.openxmlformats-officedocument.oleObject">
        <DigestMethod Algorithm="http://www.w3.org/2001/04/xmlenc#sha256"/>
        <DigestValue>Qsh60IHOw0yTOAeaLhi7hplkW8Je/SzZ5vfLfaIQ6pU=</DigestValue>
      </Reference>
      <Reference URI="/xl/embeddings/oleObject27.bin?ContentType=application/vnd.openxmlformats-officedocument.oleObject">
        <DigestMethod Algorithm="http://www.w3.org/2001/04/xmlenc#sha256"/>
        <DigestValue>Qsh60IHOw0yTOAeaLhi7hplkW8Je/SzZ5vfLfaIQ6pU=</DigestValue>
      </Reference>
      <Reference URI="/xl/embeddings/oleObject28.bin?ContentType=application/vnd.openxmlformats-officedocument.oleObject">
        <DigestMethod Algorithm="http://www.w3.org/2001/04/xmlenc#sha256"/>
        <DigestValue>Qsh60IHOw0yTOAeaLhi7hplkW8Je/SzZ5vfLfaIQ6pU=</DigestValue>
      </Reference>
      <Reference URI="/xl/embeddings/oleObject29.bin?ContentType=application/vnd.openxmlformats-officedocument.oleObject">
        <DigestMethod Algorithm="http://www.w3.org/2001/04/xmlenc#sha256"/>
        <DigestValue>Qsh60IHOw0yTOAeaLhi7hplkW8Je/SzZ5vfLfaIQ6pU=</DigestValue>
      </Reference>
      <Reference URI="/xl/embeddings/oleObject3.bin?ContentType=application/vnd.openxmlformats-officedocument.oleObject">
        <DigestMethod Algorithm="http://www.w3.org/2001/04/xmlenc#sha256"/>
        <DigestValue>Qsh60IHOw0yTOAeaLhi7hplkW8Je/SzZ5vfLfaIQ6pU=</DigestValue>
      </Reference>
      <Reference URI="/xl/embeddings/oleObject30.bin?ContentType=application/vnd.openxmlformats-officedocument.oleObject">
        <DigestMethod Algorithm="http://www.w3.org/2001/04/xmlenc#sha256"/>
        <DigestValue>Qsh60IHOw0yTOAeaLhi7hplkW8Je/SzZ5vfLfaIQ6pU=</DigestValue>
      </Reference>
      <Reference URI="/xl/embeddings/oleObject31.bin?ContentType=application/vnd.openxmlformats-officedocument.oleObject">
        <DigestMethod Algorithm="http://www.w3.org/2001/04/xmlenc#sha256"/>
        <DigestValue>Qsh60IHOw0yTOAeaLhi7hplkW8Je/SzZ5vfLfaIQ6pU=</DigestValue>
      </Reference>
      <Reference URI="/xl/embeddings/oleObject32.bin?ContentType=application/vnd.openxmlformats-officedocument.oleObject">
        <DigestMethod Algorithm="http://www.w3.org/2001/04/xmlenc#sha256"/>
        <DigestValue>Qsh60IHOw0yTOAeaLhi7hplkW8Je/SzZ5vfLfaIQ6pU=</DigestValue>
      </Reference>
      <Reference URI="/xl/embeddings/oleObject33.bin?ContentType=application/vnd.openxmlformats-officedocument.oleObject">
        <DigestMethod Algorithm="http://www.w3.org/2001/04/xmlenc#sha256"/>
        <DigestValue>Qsh60IHOw0yTOAeaLhi7hplkW8Je/SzZ5vfLfaIQ6pU=</DigestValue>
      </Reference>
      <Reference URI="/xl/embeddings/oleObject34.bin?ContentType=application/vnd.openxmlformats-officedocument.oleObject">
        <DigestMethod Algorithm="http://www.w3.org/2001/04/xmlenc#sha256"/>
        <DigestValue>Qsh60IHOw0yTOAeaLhi7hplkW8Je/SzZ5vfLfaIQ6pU=</DigestValue>
      </Reference>
      <Reference URI="/xl/embeddings/oleObject35.bin?ContentType=application/vnd.openxmlformats-officedocument.oleObject">
        <DigestMethod Algorithm="http://www.w3.org/2001/04/xmlenc#sha256"/>
        <DigestValue>Qsh60IHOw0yTOAeaLhi7hplkW8Je/SzZ5vfLfaIQ6pU=</DigestValue>
      </Reference>
      <Reference URI="/xl/embeddings/oleObject36.bin?ContentType=application/vnd.openxmlformats-officedocument.oleObject">
        <DigestMethod Algorithm="http://www.w3.org/2001/04/xmlenc#sha256"/>
        <DigestValue>Qsh60IHOw0yTOAeaLhi7hplkW8Je/SzZ5vfLfaIQ6pU=</DigestValue>
      </Reference>
      <Reference URI="/xl/embeddings/oleObject37.bin?ContentType=application/vnd.openxmlformats-officedocument.oleObject">
        <DigestMethod Algorithm="http://www.w3.org/2001/04/xmlenc#sha256"/>
        <DigestValue>Qsh60IHOw0yTOAeaLhi7hplkW8Je/SzZ5vfLfaIQ6pU=</DigestValue>
      </Reference>
      <Reference URI="/xl/embeddings/oleObject4.bin?ContentType=application/vnd.openxmlformats-officedocument.oleObject">
        <DigestMethod Algorithm="http://www.w3.org/2001/04/xmlenc#sha256"/>
        <DigestValue>Qsh60IHOw0yTOAeaLhi7hplkW8Je/SzZ5vfLfaIQ6pU=</DigestValue>
      </Reference>
      <Reference URI="/xl/embeddings/oleObject5.bin?ContentType=application/vnd.openxmlformats-officedocument.oleObject">
        <DigestMethod Algorithm="http://www.w3.org/2001/04/xmlenc#sha256"/>
        <DigestValue>Qsh60IHOw0yTOAeaLhi7hplkW8Je/SzZ5vfLfaIQ6pU=</DigestValue>
      </Reference>
      <Reference URI="/xl/embeddings/oleObject6.bin?ContentType=application/vnd.openxmlformats-officedocument.oleObject">
        <DigestMethod Algorithm="http://www.w3.org/2001/04/xmlenc#sha256"/>
        <DigestValue>Qsh60IHOw0yTOAeaLhi7hplkW8Je/SzZ5vfLfaIQ6pU=</DigestValue>
      </Reference>
      <Reference URI="/xl/embeddings/oleObject7.bin?ContentType=application/vnd.openxmlformats-officedocument.oleObject">
        <DigestMethod Algorithm="http://www.w3.org/2001/04/xmlenc#sha256"/>
        <DigestValue>Qsh60IHOw0yTOAeaLhi7hplkW8Je/SzZ5vfLfaIQ6pU=</DigestValue>
      </Reference>
      <Reference URI="/xl/embeddings/oleObject8.bin?ContentType=application/vnd.openxmlformats-officedocument.oleObject">
        <DigestMethod Algorithm="http://www.w3.org/2001/04/xmlenc#sha256"/>
        <DigestValue>Qsh60IHOw0yTOAeaLhi7hplkW8Je/SzZ5vfLfaIQ6pU=</DigestValue>
      </Reference>
      <Reference URI="/xl/embeddings/oleObject9.bin?ContentType=application/vnd.openxmlformats-officedocument.oleObject">
        <DigestMethod Algorithm="http://www.w3.org/2001/04/xmlenc#sha256"/>
        <DigestValue>Qsh60IHOw0yTOAeaLhi7hplkW8Je/SzZ5vfLfaIQ6pU=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pHgEZxyMB3OYPbXViOUZyVOBYMPdCzdKzPH2PF6LzIU=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TQKH8+2rr+6WMtb7vdGw7tVW4+0ixqtVyJynv7sicho=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ZzH94JpLtaOOGlV4hZnKnUFfDelKruWELJRz4RsS7iE=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kJifKDL3toNHHCZ+WYMUK283jp5Ih1iXAQ3HjlHafkU=</DigestValue>
      </Reference>
      <Reference URI="/xl/externalLinks/externalLink1.xml?ContentType=application/vnd.openxmlformats-officedocument.spreadsheetml.externalLink+xml">
        <DigestMethod Algorithm="http://www.w3.org/2001/04/xmlenc#sha256"/>
        <DigestValue>CvN8kQJy/1d62awuWgS97suaQHJLJnEbr/oETTD9j4g=</DigestValue>
      </Reference>
      <Reference URI="/xl/externalLinks/externalLink2.xml?ContentType=application/vnd.openxmlformats-officedocument.spreadsheetml.externalLink+xml">
        <DigestMethod Algorithm="http://www.w3.org/2001/04/xmlenc#sha256"/>
        <DigestValue>GmTN6oELJt+ZJvJlcmMr9Xchx120xRUX+WM6tYAJhHg=</DigestValue>
      </Reference>
      <Reference URI="/xl/externalLinks/externalLink3.xml?ContentType=application/vnd.openxmlformats-officedocument.spreadsheetml.externalLink+xml">
        <DigestMethod Algorithm="http://www.w3.org/2001/04/xmlenc#sha256"/>
        <DigestValue>kmoOP9gEskB7M5A3C3zVlVilru7QjUlVOPgBeNBJrV8=</DigestValue>
      </Reference>
      <Reference URI="/xl/externalLinks/externalLink4.xml?ContentType=application/vnd.openxmlformats-officedocument.spreadsheetml.externalLink+xml">
        <DigestMethod Algorithm="http://www.w3.org/2001/04/xmlenc#sha256"/>
        <DigestValue>ffx1FseJyhldJ/hszKxNJYsogA/5ZXjjKLehw4Y1xPM=</DigestValue>
      </Reference>
      <Reference URI="/xl/media/image1.png?ContentType=image/png">
        <DigestMethod Algorithm="http://www.w3.org/2001/04/xmlenc#sha256"/>
        <DigestValue>Ae0xDMgYRB5ipABS9MouYA2cHbHns7xr2yg9ma94SQ4=</DigestValue>
      </Reference>
      <Reference URI="/xl/media/image2.emf?ContentType=image/x-emf">
        <DigestMethod Algorithm="http://www.w3.org/2001/04/xmlenc#sha256"/>
        <DigestValue>R77wWOYZj+m8iZC9SxUeC6+2A8DPlKyD2U1VPvn2NtU=</DigestValue>
      </Reference>
      <Reference URI="/xl/media/image3.png?ContentType=image/png">
        <DigestMethod Algorithm="http://www.w3.org/2001/04/xmlenc#sha256"/>
        <DigestValue>9+QtdzEND5A0xj9rRslBnU47X2TQj/DQEDlSnbeQ+fY=</DigestValue>
      </Reference>
      <Reference URI="/xl/media/image4.emf?ContentType=image/x-emf">
        <DigestMethod Algorithm="http://www.w3.org/2001/04/xmlenc#sha256"/>
        <DigestValue>t1cfGzobSi73d5gJnAvkCidWME5anBBvnCpXrOcaR1I=</DigestValue>
      </Reference>
      <Reference URI="/xl/media/image5.emf?ContentType=image/x-emf">
        <DigestMethod Algorithm="http://www.w3.org/2001/04/xmlenc#sha256"/>
        <DigestValue>llHDs96EVSElBTw6PXPrPxl1OPxcfQGQ+hi9fCppzxs=</DigestValue>
      </Reference>
      <Reference URI="/xl/media/image6.png?ContentType=image/png">
        <DigestMethod Algorithm="http://www.w3.org/2001/04/xmlenc#sha256"/>
        <DigestValue>kMrd8o7ZSW6Xk3GVyWNsJVRjPavE4gkwmyVrYashHlc=</DigestValue>
      </Reference>
      <Reference URI="/xl/printerSettings/printerSettings1.bin?ContentType=application/vnd.openxmlformats-officedocument.spreadsheetml.printerSettings">
        <DigestMethod Algorithm="http://www.w3.org/2001/04/xmlenc#sha256"/>
        <DigestValue>gEpOH63Tx9A1Pcew3Vc+bqH1pVlfj7ChFeHnUIkw6dc=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s6l80irlBTW+uFk7nR5c7WcaDa2jSh3MPBgl0IjaDO0=</DigestValue>
      </Reference>
      <Reference URI="/xl/printerSettings/printerSettings12.bin?ContentType=application/vnd.openxmlformats-officedocument.spreadsheetml.printerSettings">
        <DigestMethod Algorithm="http://www.w3.org/2001/04/xmlenc#sha256"/>
        <DigestValue>s6l80irlBTW+uFk7nR5c7WcaDa2jSh3MPBgl0IjaDO0=</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TaA6KX/SRWPpmiasS8KGCRFI/mFTpQlGqiM07LbibG8=</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TaA6KX/SRWPpmiasS8KGCRFI/mFTpQlGqiM07LbibG8=</DigestValue>
      </Reference>
      <Reference URI="/xl/printerSettings/printerSettings18.bin?ContentType=application/vnd.openxmlformats-officedocument.spreadsheetml.printerSettings">
        <DigestMethod Algorithm="http://www.w3.org/2001/04/xmlenc#sha256"/>
        <DigestValue>TaA6KX/SRWPpmiasS8KGCRFI/mFTpQlGqiM07LbibG8=</DigestValue>
      </Reference>
      <Reference URI="/xl/printerSettings/printerSettings19.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gEpOH63Tx9A1Pcew3Vc+bqH1pVlfj7ChFeHnUIkw6dc=</DigestValue>
      </Reference>
      <Reference URI="/xl/printerSettings/printerSettings20.bin?ContentType=application/vnd.openxmlformats-officedocument.spreadsheetml.printerSettings">
        <DigestMethod Algorithm="http://www.w3.org/2001/04/xmlenc#sha256"/>
        <DigestValue>TaA6KX/SRWPpmiasS8KGCRFI/mFTpQlGqiM07LbibG8=</DigestValue>
      </Reference>
      <Reference URI="/xl/printerSettings/printerSettings21.bin?ContentType=application/vnd.openxmlformats-officedocument.spreadsheetml.printerSettings">
        <DigestMethod Algorithm="http://www.w3.org/2001/04/xmlenc#sha256"/>
        <DigestValue>TaA6KX/SRWPpmiasS8KGCRFI/mFTpQlGqiM07LbibG8=</DigestValue>
      </Reference>
      <Reference URI="/xl/printerSettings/printerSettings22.bin?ContentType=application/vnd.openxmlformats-officedocument.spreadsheetml.printerSettings">
        <DigestMethod Algorithm="http://www.w3.org/2001/04/xmlenc#sha256"/>
        <DigestValue>TaA6KX/SRWPpmiasS8KGCRFI/mFTpQlGqiM07LbibG8=</DigestValue>
      </Reference>
      <Reference URI="/xl/printerSettings/printerSettings23.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s6l80irlBTW+uFk7nR5c7WcaDa2jSh3MPBgl0IjaDO0=</DigestValue>
      </Reference>
      <Reference URI="/xl/sharedStrings.xml?ContentType=application/vnd.openxmlformats-officedocument.spreadsheetml.sharedStrings+xml">
        <DigestMethod Algorithm="http://www.w3.org/2001/04/xmlenc#sha256"/>
        <DigestValue>NpGvVc+gFfA3S5VUbVLIe+m5DuTGt2n/plp4mwZWrNg=</DigestValue>
      </Reference>
      <Reference URI="/xl/styles.xml?ContentType=application/vnd.openxmlformats-officedocument.spreadsheetml.styles+xml">
        <DigestMethod Algorithm="http://www.w3.org/2001/04/xmlenc#sha256"/>
        <DigestValue>aUkklkdNGmYUN2ZMmxKMQspGtq5guGwOP+Uwf5ThZdU=</DigestValue>
      </Reference>
      <Reference URI="/xl/theme/theme1.xml?ContentType=application/vnd.openxmlformats-officedocument.theme+xml">
        <DigestMethod Algorithm="http://www.w3.org/2001/04/xmlenc#sha256"/>
        <DigestValue>NImvtfL/hxUR8VT+LR1j8/lMxViiKDVSiS4q5UWfH00=</DigestValue>
      </Reference>
      <Reference URI="/xl/workbook.xml?ContentType=application/vnd.openxmlformats-officedocument.spreadsheetml.sheet.main+xml">
        <DigestMethod Algorithm="http://www.w3.org/2001/04/xmlenc#sha256"/>
        <DigestValue>LJ0YgHuzf0OS8Hj4OXa2kZWmyBIGQRyPdp9pyq4aOvg=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m5SG93J7y0rUIWknu6FMmScZj0T1l1Z6wNtf3+lPddM=</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y/If/hSv2/3IgqrwIj5MjN+Sg4SXu54QoUSb3HG0mKM=</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TP4N9fPmU9npVXon2mz3NLHHBkOfg/W+frHS8NLcdMA=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l6S+cFX+7SEH2RqyFREHqBuIKupMv4CBs06/WjOovjw=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kT1WPO1mq5/X42ILCue9KvUtr7vEpnDmTI7OZ6a8dTY=</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zpQANGJ7qJo77AW7ndhRpqHq9hwN1lHjGCU/g4w3xCA=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cRvGfnWe/TBQ2l//6FuqemdaFwKalW4PuNw2sJ25EQ0=</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0oLaeHxvWpI6g4Kyy2LIJRhpZJe3Qj2hGvvBmu60LM8=</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cDm3R6QJzgUSnyyF4GrUUcM0oR5LciibhZxrz56tT4c=</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SKZDdJkwVvsOH0OXRpYQCFxU/wosEkfe39qh1dlO22w=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NIXT0GAvDgMftMEfq2I7LOBvC6BLxvpa5Q8jL9dA6og=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b2BYHkl1lVlJEDEoStVzjHSBTKpwtO1ztwjwTYdkA4o=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VXa6zyBk6R6HC8RWIgaYqbibt9YPN13P3QkdKLz58kU=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pbR3Lum1dj0j6IixAZoG4+y6utuQZj+deGE2/WkRV2s=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oKM8S/q7qbjkOiARZLOikis4QJKXW/uNdSYx9CKZP/4=</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RXTTeZA/gR1UTehPj0y/maBBeHSLXFc0YZUSB29z8KA=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XT3cDzyQf6SSAH/SKI+jF7Tm+5x8eNQiQhp5ex3SZ+U=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ysA4ocLoUCWNdpybV9KoOLnJdmeatUoCaoDc3MkDS34=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NrHDOj6BknPSok0FvItJZ63Rj4p3nZuZn6EiYGBxfvk=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QMdivjS8DO8pLKcJaDPnYLGdGF0YIFSqrQJ8dlWERM0=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L1mZx9UWbpHDELYh7jaQX88waBmDDVp+zzTc/qs5ggg=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UJYlncSyxw5j69vZ7QxGdDrJP7vJJEatCq2OLpjL98M=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KtQav7huKyudt0D7g+iQn8/3kWO1Z+dp65rzFYC27pU=</DigestValue>
      </Reference>
      <Reference URI="/xl/worksheets/sheet1.xml?ContentType=application/vnd.openxmlformats-officedocument.spreadsheetml.worksheet+xml">
        <DigestMethod Algorithm="http://www.w3.org/2001/04/xmlenc#sha256"/>
        <DigestValue>WilDGpzghI+M/1cXsMT+b7XMHXgZpYiujLnbQpp9k9I=</DigestValue>
      </Reference>
      <Reference URI="/xl/worksheets/sheet10.xml?ContentType=application/vnd.openxmlformats-officedocument.spreadsheetml.worksheet+xml">
        <DigestMethod Algorithm="http://www.w3.org/2001/04/xmlenc#sha256"/>
        <DigestValue>Nx3RqLSqQZKlGW3830qhc+Z294J5K7bmqOjYythnMQk=</DigestValue>
      </Reference>
      <Reference URI="/xl/worksheets/sheet11.xml?ContentType=application/vnd.openxmlformats-officedocument.spreadsheetml.worksheet+xml">
        <DigestMethod Algorithm="http://www.w3.org/2001/04/xmlenc#sha256"/>
        <DigestValue>oAbK+p7H62LYu281zLH4j8kpxkbriS9Nbyz23MW8QXE=</DigestValue>
      </Reference>
      <Reference URI="/xl/worksheets/sheet12.xml?ContentType=application/vnd.openxmlformats-officedocument.spreadsheetml.worksheet+xml">
        <DigestMethod Algorithm="http://www.w3.org/2001/04/xmlenc#sha256"/>
        <DigestValue>EhV898ZxNnK0STV9APqPJ9IYAjjFjyLIE3YSOXLP/Qo=</DigestValue>
      </Reference>
      <Reference URI="/xl/worksheets/sheet13.xml?ContentType=application/vnd.openxmlformats-officedocument.spreadsheetml.worksheet+xml">
        <DigestMethod Algorithm="http://www.w3.org/2001/04/xmlenc#sha256"/>
        <DigestValue>pipA04g5uFUOqLVDmcb2GIgN9bOjuDkmz1dEhGnFR4U=</DigestValue>
      </Reference>
      <Reference URI="/xl/worksheets/sheet14.xml?ContentType=application/vnd.openxmlformats-officedocument.spreadsheetml.worksheet+xml">
        <DigestMethod Algorithm="http://www.w3.org/2001/04/xmlenc#sha256"/>
        <DigestValue>tTgN2kMBqnXn2fUbfKiLUL1B8JCpvnPBqMBdpT8h7Bg=</DigestValue>
      </Reference>
      <Reference URI="/xl/worksheets/sheet15.xml?ContentType=application/vnd.openxmlformats-officedocument.spreadsheetml.worksheet+xml">
        <DigestMethod Algorithm="http://www.w3.org/2001/04/xmlenc#sha256"/>
        <DigestValue>EZiDVx6S5pMTo7DTDdThLPIB7kGznvi3dI4apRVnJ5s=</DigestValue>
      </Reference>
      <Reference URI="/xl/worksheets/sheet16.xml?ContentType=application/vnd.openxmlformats-officedocument.spreadsheetml.worksheet+xml">
        <DigestMethod Algorithm="http://www.w3.org/2001/04/xmlenc#sha256"/>
        <DigestValue>/5cZrhUBp9XY4QSFYmKwd/px+yx0/MdQS06cJMsTPdc=</DigestValue>
      </Reference>
      <Reference URI="/xl/worksheets/sheet17.xml?ContentType=application/vnd.openxmlformats-officedocument.spreadsheetml.worksheet+xml">
        <DigestMethod Algorithm="http://www.w3.org/2001/04/xmlenc#sha256"/>
        <DigestValue>+jCETBC0MefhmHDVNe2zpfi9y2QaDnqT1j0hRJ8DccY=</DigestValue>
      </Reference>
      <Reference URI="/xl/worksheets/sheet18.xml?ContentType=application/vnd.openxmlformats-officedocument.spreadsheetml.worksheet+xml">
        <DigestMethod Algorithm="http://www.w3.org/2001/04/xmlenc#sha256"/>
        <DigestValue>Jqahvy4q3LuuLZkVzocix6Ml858GDEldjmAMA2f0HpU=</DigestValue>
      </Reference>
      <Reference URI="/xl/worksheets/sheet19.xml?ContentType=application/vnd.openxmlformats-officedocument.spreadsheetml.worksheet+xml">
        <DigestMethod Algorithm="http://www.w3.org/2001/04/xmlenc#sha256"/>
        <DigestValue>5cXbP5vedYhpuayqqpIgRuU3yDzNGSm6NWHRYBkgAC4=</DigestValue>
      </Reference>
      <Reference URI="/xl/worksheets/sheet2.xml?ContentType=application/vnd.openxmlformats-officedocument.spreadsheetml.worksheet+xml">
        <DigestMethod Algorithm="http://www.w3.org/2001/04/xmlenc#sha256"/>
        <DigestValue>Dogw5JVmTnZUFwRUtmEbbK1bXl1VZVl9SARu8FkXsDM=</DigestValue>
      </Reference>
      <Reference URI="/xl/worksheets/sheet20.xml?ContentType=application/vnd.openxmlformats-officedocument.spreadsheetml.worksheet+xml">
        <DigestMethod Algorithm="http://www.w3.org/2001/04/xmlenc#sha256"/>
        <DigestValue>D4HNf6OC/0OE1zqDzuwqXqAZ9zz7e16m4avDqJBsYqI=</DigestValue>
      </Reference>
      <Reference URI="/xl/worksheets/sheet21.xml?ContentType=application/vnd.openxmlformats-officedocument.spreadsheetml.worksheet+xml">
        <DigestMethod Algorithm="http://www.w3.org/2001/04/xmlenc#sha256"/>
        <DigestValue>q4W0bz22RMAriabERctqaTKfL/1Pi/w4Q5rD1NtUN2o=</DigestValue>
      </Reference>
      <Reference URI="/xl/worksheets/sheet22.xml?ContentType=application/vnd.openxmlformats-officedocument.spreadsheetml.worksheet+xml">
        <DigestMethod Algorithm="http://www.w3.org/2001/04/xmlenc#sha256"/>
        <DigestValue>PX0/imhezbcSxdonsqJkPT+PPt31qVCG4ajnyzVDE3Q=</DigestValue>
      </Reference>
      <Reference URI="/xl/worksheets/sheet23.xml?ContentType=application/vnd.openxmlformats-officedocument.spreadsheetml.worksheet+xml">
        <DigestMethod Algorithm="http://www.w3.org/2001/04/xmlenc#sha256"/>
        <DigestValue>lhkgRw1IwWCRQfKfEfIt0Y7tO0pM0yneDNba/i/Exvg=</DigestValue>
      </Reference>
      <Reference URI="/xl/worksheets/sheet3.xml?ContentType=application/vnd.openxmlformats-officedocument.spreadsheetml.worksheet+xml">
        <DigestMethod Algorithm="http://www.w3.org/2001/04/xmlenc#sha256"/>
        <DigestValue>YPNbCkpMaOQtJXCQRXIJYAQhIbu3r4BVAUuQENNERwE=</DigestValue>
      </Reference>
      <Reference URI="/xl/worksheets/sheet4.xml?ContentType=application/vnd.openxmlformats-officedocument.spreadsheetml.worksheet+xml">
        <DigestMethod Algorithm="http://www.w3.org/2001/04/xmlenc#sha256"/>
        <DigestValue>TMjm0IQiCDtYHY9Fj++U5YVH8jsa4bQn2KOB120bnLA=</DigestValue>
      </Reference>
      <Reference URI="/xl/worksheets/sheet5.xml?ContentType=application/vnd.openxmlformats-officedocument.spreadsheetml.worksheet+xml">
        <DigestMethod Algorithm="http://www.w3.org/2001/04/xmlenc#sha256"/>
        <DigestValue>+qFsrSwbGCi/ev9cFz+G+YvX50FLsET65w4JekkfXL8=</DigestValue>
      </Reference>
      <Reference URI="/xl/worksheets/sheet6.xml?ContentType=application/vnd.openxmlformats-officedocument.spreadsheetml.worksheet+xml">
        <DigestMethod Algorithm="http://www.w3.org/2001/04/xmlenc#sha256"/>
        <DigestValue>XuQvMPb8dNsx4P9I4PhV5i0FMSJKIeYyWedEALp1PfM=</DigestValue>
      </Reference>
      <Reference URI="/xl/worksheets/sheet7.xml?ContentType=application/vnd.openxmlformats-officedocument.spreadsheetml.worksheet+xml">
        <DigestMethod Algorithm="http://www.w3.org/2001/04/xmlenc#sha256"/>
        <DigestValue>AwpPh1ka0WxQOy9l3c533zd1+S4git0qfC+qhLvKrfI=</DigestValue>
      </Reference>
      <Reference URI="/xl/worksheets/sheet8.xml?ContentType=application/vnd.openxmlformats-officedocument.spreadsheetml.worksheet+xml">
        <DigestMethod Algorithm="http://www.w3.org/2001/04/xmlenc#sha256"/>
        <DigestValue>SXe/LGYCtwdm7J9RANWBrOB4Wv0bxRu+U1zb9Eq2tAI=</DigestValue>
      </Reference>
      <Reference URI="/xl/worksheets/sheet9.xml?ContentType=application/vnd.openxmlformats-officedocument.spreadsheetml.worksheet+xml">
        <DigestMethod Algorithm="http://www.w3.org/2001/04/xmlenc#sha256"/>
        <DigestValue>rROI0MaXb711qAurr1GeoxwFj8fEp9x44ev9O0og7fk=</DigestValue>
      </Reference>
    </Manifest>
    <SignatureProperties>
      <SignatureProperty Id="idSignatureTime" Target="#idPackageSignature">
        <mdssi:SignatureTime xmlns:mdssi="http://schemas.openxmlformats.org/package/2006/digital-signature">
          <mdssi:Format>YYYY-MM-DDThh:mm:ssTZD</mdssi:Format>
          <mdssi:Value>2020-08-31T20:46:05Z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Síndico</SignatureComments>
          <WindowsVersion>10.0</WindowsVersion>
          <OfficeVersion>16.0.12527/19</OfficeVersion>
          <ApplicationVersion>16.0.12527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2020-08-31T20:46:05Z</xd:SigningTime>
          <xd:SigningCertificate>
            <xd:Cert>
              <xd:CertDigest>
                <DigestMethod Algorithm="http://www.w3.org/2001/04/xmlenc#sha256"/>
                <DigestValue>+NmqtyLxfUty6p+im4isHiZb4+FhnvXEiSZwuN7X66s=</DigestValue>
              </xd:CertDigest>
              <xd:IssuerSerial>
                <X509IssuerName>C=PY, O=DOCUMENTA S.A., CN=CA-DOCUMENTA S.A., SERIALNUMBER=RUC 80050172-1</X509IssuerName>
                <X509SerialNumber>533939769246160618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Síndico</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dYqJxOxysG//5DoR64J2bHssH85m7f0MfLzREBBoeLY=</DigestValue>
    </Reference>
    <Reference Type="http://www.w3.org/2000/09/xmldsig#Object" URI="#idOfficeObject">
      <DigestMethod Algorithm="http://www.w3.org/2001/04/xmlenc#sha256"/>
      <DigestValue>K8UqIndZWJ5BJBlwjw6uF4l8ZlITlrW+2tL11Z8IXOU=</DigestValue>
    </Reference>
    <Reference Type="http://uri.etsi.org/01903#SignedProperties" URI="#idSignedProperties">
      <Transforms>
        <Transform Algorithm="http://www.w3.org/TR/2001/REC-xml-c14n-20010315"/>
      </Transforms>
      <DigestMethod Algorithm="http://www.w3.org/2001/04/xmlenc#sha256"/>
      <DigestValue>K7t3lXp7ioHXs+TXeM4FqHgGJML3UdtEaVQeHiI50IU=</DigestValue>
    </Reference>
  </SignedInfo>
  <SignatureValue>IW2nx1w8Tkken4T2Qn22GUvIq6bYxgBo83gXSjd/3oscXXgRgaf7yGOtsuSDhcWudZGDBx+pX6r6
kW8/a/dztZdE25v3tR2jtLdGdHVkBSI4giootMyYQx7ZjC25zIukccdZHEoM3xGQGDM7frSqEqw/
susA/0L9woR7/wVpj1MSjKqm9XrKqpKR6Ve9aMTzcrOxmw3txBb/eil9yONQbgS3c7YN7ehPxH2N
xxUvIERqczB5uqyouMB0IrbWkqRzgAlTVR9ZSk1nk3qemhQ9p3wRRNOOFOCVlOSMLseuU/KyaNv2
yn7PKoEByHiz0SpqxCRPVJPYYX0CXREIKi7V/Q==</SignatureValue>
  <KeyInfo>
    <X509Data>
      <X509Certificate>MIIICzCCBfOgAwIBAgIIVsWV9ubqOoAwDQYJKoZIhvcNAQELBQAwWzEXMBUGA1UEBRMOUlVDIDgwMDUwMTcyLTExGjAYBgNVBAMTEUNBLURPQ1VNRU5UQSBTLkEuMRcwFQYDVQQKEw5ET0NVTUVOVEEgUy5BLjELMAkGA1UEBhMCUFkwHhcNMTkxMTA2MjAwOTM3WhcNMjExMTA1MjAxOTM3WjCBqTELMAkGA1UEBhMCUFkxGzAZBgNVBAQMEkFDSFVDQVJSTyBWSUxMQUdSQTESMBAGA1UEBRMJQ0kzNjc4MjE0MRQwEgYDVQQqDAtKVUFOIE1BTlVFTDEXMBUGA1UECgwOUEVSU09OQSBGSVNJQ0ExETAPBgNVBAsMCEZJUk1BIEYyMScwJQYDVQQDDB5KVUFOIE1BTlVFTCBBQ0hVQ0FSUk8gVklMTEFHUkEwggEiMA0GCSqGSIb3DQEBAQUAA4IBDwAwggEKAoIBAQDhQrpo0Cn2ddGyDE/1tVYumxYLSNn+eiFSJEPGhT7niu7dglTqij/c+lyTkkthkzWxLmsr2UNOzT5geyAyIRcGRXJd33UymGVdwAnbYPOU3jTA8+2fbquNFrCa4CcWsAvO1SaInw0ChtoNxQqbhihwGDkRm3IV3N5Vvqc27a0Sq3Rw46At4nB0jBMOgW62J7bae1to5Ie7CBtnLgwB/H5SRev423+43uCYSbdOeMhHNVKEl7ljXaJfOgitMwRjtEMG1v5kJxs1BKeCuNPJHzD7eTTBwhBHwKA3tiBGD1xBu2GG7UBX+ix9RaZStBc7EOzwPAW0xwRazcG5fV4yXVNZAgMBAAGjggOCMIIDfjAMBgNVHRMBAf8EAjAAMA4GA1UdDwEB/wQEAwIF4DAqBgNVHSUBAf8EIDAeBggrBgEFBQcDAQYIKwYBBQUHAwIGCCsGAQUFBwMEMB0GA1UdDgQWBBQs2v1GcyB8liVswa3BYotf397oD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nBgNVHREEIDAegRxqdWFuLmFjaHVjYXJyb0Bjb21mYX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kPq8HeBkvdqbJQXHMyReOTQW2Qy9blW59lVhRrdpVL9sAi2GN7L3zRHqm9KXSOaMOQjreVxUgRSkL82B5y0mLTmO665CujdB9IBSwWrWeNcaM0Kqer/g3FuxzXuiN7pPS9EXfZ2nTEuQhyC0lmmL151y4ncxPeXQu29sZ+J0g39czuv5ZKBLaEzpmACw10jPjk6A7JpcIlagUMcSIYW1IAURH1HqPfY0SRZD1aoPv8Cwu7XOEzClGnm8quLdHzfPpk4UU9QznyUTsNspszhZg6+sCTACoU6mf4e0WZGPlsDcHIsES2fm6rAsyHefzlYCjGz1DB9VXz5T+XbxXmqIz5tPkY4+8ONS4aaPPmPZWWB5K/7vQuCFEASr4tfIVwCu16FvwAMbTRAA0ErPJW/FOohNTKTnBFBdEjSTo9gjVp5J0ovYVXrpQ5vsrQTMkQKFpg26JpZb1kCLw9r4Fy7SJaQF++doa/jjCjj6BB1CRxHfbJ9v6FoVfQw2Sk/fjFG4fUQ6CzOLqAAk5SYzl6Vc6Mtp73Vr/NwRpV4tm8b+LkQpLZtPu6aTaC/PwHYBIzBYq9mutnjnUh8luEkQns72ycKBWemIbUNYe3cnzibXgz814OvGwbs0DdwFHOdAsaW3zPVF+bkxF2y0ic1wOMy7nP2bgHz5ve6LeyaoHlpP9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sBhaSFaOUrIBKuQtRp9Qy3kJ1t8osHLtPAogcZPhs9I=</DigestValue>
      </Reference>
      <Reference URI="/xl/calcChain.xml?ContentType=application/vnd.openxmlformats-officedocument.spreadsheetml.calcChain+xml">
        <DigestMethod Algorithm="http://www.w3.org/2001/04/xmlenc#sha256"/>
        <DigestValue>FafdewceLWkbqETABYqWu2NpuIJlPbbUhMBbCC96vLQ=</DigestValue>
      </Reference>
      <Reference URI="/xl/comments1.xml?ContentType=application/vnd.openxmlformats-officedocument.spreadsheetml.comments+xml">
        <DigestMethod Algorithm="http://www.w3.org/2001/04/xmlenc#sha256"/>
        <DigestValue>/JNV3XkL9xTPEPJbWlINX45E/m3nKo7IQo3+KB/xNpc=</DigestValue>
      </Reference>
      <Reference URI="/xl/comments2.xml?ContentType=application/vnd.openxmlformats-officedocument.spreadsheetml.comments+xml">
        <DigestMethod Algorithm="http://www.w3.org/2001/04/xmlenc#sha256"/>
        <DigestValue>EFGSE+jrzmkDSpH+F8WekFwxndgJRjdqI8j28idxY/U=</DigestValue>
      </Reference>
      <Reference URI="/xl/comments3.xml?ContentType=application/vnd.openxmlformats-officedocument.spreadsheetml.comments+xml">
        <DigestMethod Algorithm="http://www.w3.org/2001/04/xmlenc#sha256"/>
        <DigestValue>LpiXGpiExP9ENQEWqSG7HYcF1zEoXJYzoDOr36J3a+g=</DigestValue>
      </Reference>
      <Reference URI="/xl/drawings/_rels/drawing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drawing1.xml?ContentType=application/vnd.openxmlformats-officedocument.drawing+xml">
        <DigestMethod Algorithm="http://www.w3.org/2001/04/xmlenc#sha256"/>
        <DigestValue>qZBf+Rgadc4Q3sUOskwbfRUBF+1uHbmCQqNUj/q6ypE=</DigestValue>
      </Reference>
      <Reference URI="/xl/drawings/drawing10.xml?ContentType=application/vnd.openxmlformats-officedocument.drawing+xml">
        <DigestMethod Algorithm="http://www.w3.org/2001/04/xmlenc#sha256"/>
        <DigestValue>iRZqjyzWNPGZXNJTTzgFW6xAI2NUWqP11FA65nLGN5E=</DigestValue>
      </Reference>
      <Reference URI="/xl/drawings/drawing11.xml?ContentType=application/vnd.openxmlformats-officedocument.drawing+xml">
        <DigestMethod Algorithm="http://www.w3.org/2001/04/xmlenc#sha256"/>
        <DigestValue>EwHxAaBeRb3/i+qDbJbM2mT5K75j9k+1nEOU7Ed8iQg=</DigestValue>
      </Reference>
      <Reference URI="/xl/drawings/drawing12.xml?ContentType=application/vnd.openxmlformats-officedocument.drawing+xml">
        <DigestMethod Algorithm="http://www.w3.org/2001/04/xmlenc#sha256"/>
        <DigestValue>dtkAuiU66f3Xx2dH+vcjM8jsEVTcGLGx8MDtsUeaScg=</DigestValue>
      </Reference>
      <Reference URI="/xl/drawings/drawing13.xml?ContentType=application/vnd.openxmlformats-officedocument.drawing+xml">
        <DigestMethod Algorithm="http://www.w3.org/2001/04/xmlenc#sha256"/>
        <DigestValue>E08RFs2bjpR5zDWDF3eUhRQu/yBQntvLc8zqW/KuDTg=</DigestValue>
      </Reference>
      <Reference URI="/xl/drawings/drawing14.xml?ContentType=application/vnd.openxmlformats-officedocument.drawing+xml">
        <DigestMethod Algorithm="http://www.w3.org/2001/04/xmlenc#sha256"/>
        <DigestValue>X+SjS0mlef4FrTpDubeyYkV9dcTC3P17DCAoaE/glps=</DigestValue>
      </Reference>
      <Reference URI="/xl/drawings/drawing15.xml?ContentType=application/vnd.openxmlformats-officedocument.drawing+xml">
        <DigestMethod Algorithm="http://www.w3.org/2001/04/xmlenc#sha256"/>
        <DigestValue>bXnAwVlc6FwTy9FXQPTUp0dvl+pLs/Q/oRjSW5LjKEU=</DigestValue>
      </Reference>
      <Reference URI="/xl/drawings/drawing16.xml?ContentType=application/vnd.openxmlformats-officedocument.drawing+xml">
        <DigestMethod Algorithm="http://www.w3.org/2001/04/xmlenc#sha256"/>
        <DigestValue>YSDXlXxhzmKa1XIMq3ZC7o4Z3NhX99aYldzeMQODaFw=</DigestValue>
      </Reference>
      <Reference URI="/xl/drawings/drawing17.xml?ContentType=application/vnd.openxmlformats-officedocument.drawing+xml">
        <DigestMethod Algorithm="http://www.w3.org/2001/04/xmlenc#sha256"/>
        <DigestValue>tzj/lKsNJ6MM1odpKKwbcwHxzJn1GC24y5ph4NQvskU=</DigestValue>
      </Reference>
      <Reference URI="/xl/drawings/drawing18.xml?ContentType=application/vnd.openxmlformats-officedocument.drawing+xml">
        <DigestMethod Algorithm="http://www.w3.org/2001/04/xmlenc#sha256"/>
        <DigestValue>Y76Uk3Qh4HJPgQquHRjE1EEJ1KqNDxJO3cwCzPkRSuc=</DigestValue>
      </Reference>
      <Reference URI="/xl/drawings/drawing19.xml?ContentType=application/vnd.openxmlformats-officedocument.drawing+xml">
        <DigestMethod Algorithm="http://www.w3.org/2001/04/xmlenc#sha256"/>
        <DigestValue>iHPDlXNOhTQuh3KE1+dw0S4JAnK1rg/i816+3wnI7H4=</DigestValue>
      </Reference>
      <Reference URI="/xl/drawings/drawing2.xml?ContentType=application/vnd.openxmlformats-officedocument.drawing+xml">
        <DigestMethod Algorithm="http://www.w3.org/2001/04/xmlenc#sha256"/>
        <DigestValue>+GYxvKqOh5pgPobTRRrik2MVGN4qsURkhWmueuRXBWg=</DigestValue>
      </Reference>
      <Reference URI="/xl/drawings/drawing20.xml?ContentType=application/vnd.openxmlformats-officedocument.drawing+xml">
        <DigestMethod Algorithm="http://www.w3.org/2001/04/xmlenc#sha256"/>
        <DigestValue>VMLSC2ukF03mV/imOpUnW60XCtop4bQ9esEooLoB8Ww=</DigestValue>
      </Reference>
      <Reference URI="/xl/drawings/drawing21.xml?ContentType=application/vnd.openxmlformats-officedocument.drawing+xml">
        <DigestMethod Algorithm="http://www.w3.org/2001/04/xmlenc#sha256"/>
        <DigestValue>OsuxM34aNQVW/tVEFg5CaouliSMYTFSz8gSr7oa7WTk=</DigestValue>
      </Reference>
      <Reference URI="/xl/drawings/drawing22.xml?ContentType=application/vnd.openxmlformats-officedocument.drawing+xml">
        <DigestMethod Algorithm="http://www.w3.org/2001/04/xmlenc#sha256"/>
        <DigestValue>NdKUQTU0H+QbiO9xEheDcwcZiRFwCB6yRNHHWj6M61U=</DigestValue>
      </Reference>
      <Reference URI="/xl/drawings/drawing23.xml?ContentType=application/vnd.openxmlformats-officedocument.drawing+xml">
        <DigestMethod Algorithm="http://www.w3.org/2001/04/xmlenc#sha256"/>
        <DigestValue>85LI1hfoaO9TLinx/phFiXTgkt3eSHKj7PRME0es60I=</DigestValue>
      </Reference>
      <Reference URI="/xl/drawings/drawing3.xml?ContentType=application/vnd.openxmlformats-officedocument.drawing+xml">
        <DigestMethod Algorithm="http://www.w3.org/2001/04/xmlenc#sha256"/>
        <DigestValue>9cJ7cyYNF+tbwbeX1DBUZowowlcNR50ooZV9a8VnPSM=</DigestValue>
      </Reference>
      <Reference URI="/xl/drawings/drawing4.xml?ContentType=application/vnd.openxmlformats-officedocument.drawing+xml">
        <DigestMethod Algorithm="http://www.w3.org/2001/04/xmlenc#sha256"/>
        <DigestValue>xjGypn8Kec8nYUxiCy0RWyNEg2uAh4Ex3zd6i8K7b3g=</DigestValue>
      </Reference>
      <Reference URI="/xl/drawings/drawing5.xml?ContentType=application/vnd.openxmlformats-officedocument.drawing+xml">
        <DigestMethod Algorithm="http://www.w3.org/2001/04/xmlenc#sha256"/>
        <DigestValue>ZA8X7b7UrnhHUbIjQyaBnSJoE5lnx32MKTpblg9JUVg=</DigestValue>
      </Reference>
      <Reference URI="/xl/drawings/drawing6.xml?ContentType=application/vnd.openxmlformats-officedocument.drawing+xml">
        <DigestMethod Algorithm="http://www.w3.org/2001/04/xmlenc#sha256"/>
        <DigestValue>vXH0q70l0Vl9MDeoXoQfI8io/zNEJ63KP1JMB9q44us=</DigestValue>
      </Reference>
      <Reference URI="/xl/drawings/drawing7.xml?ContentType=application/vnd.openxmlformats-officedocument.drawing+xml">
        <DigestMethod Algorithm="http://www.w3.org/2001/04/xmlenc#sha256"/>
        <DigestValue>QIQGhsOU/hvcv84NZcQX4oJFEaI6rrZ6dxSBDqNFpYI=</DigestValue>
      </Reference>
      <Reference URI="/xl/drawings/drawing8.xml?ContentType=application/vnd.openxmlformats-officedocument.drawing+xml">
        <DigestMethod Algorithm="http://www.w3.org/2001/04/xmlenc#sha256"/>
        <DigestValue>Topznl0m5OUs6rGW0RK56xjNlMI0CfPg5dSVOJaWTuE=</DigestValue>
      </Reference>
      <Reference URI="/xl/drawings/drawing9.xml?ContentType=application/vnd.openxmlformats-officedocument.drawing+xml">
        <DigestMethod Algorithm="http://www.w3.org/2001/04/xmlenc#sha256"/>
        <DigestValue>7hV24QegrHabjmqpOCLyabU2juBI56wjmBl9VMRR3FU=</DigestValue>
      </Reference>
      <Reference URI="/xl/drawings/vmlDrawing1.vml?ContentType=application/vnd.openxmlformats-officedocument.vmlDrawing">
        <DigestMethod Algorithm="http://www.w3.org/2001/04/xmlenc#sha256"/>
        <DigestValue>l3yX6NYmY5HEIh4IOhmImUZcj18M5nqp2T8Ag0LsLHU=</DigestValue>
      </Reference>
      <Reference URI="/xl/drawings/vmlDrawing10.vml?ContentType=application/vnd.openxmlformats-officedocument.vmlDrawing">
        <DigestMethod Algorithm="http://www.w3.org/2001/04/xmlenc#sha256"/>
        <DigestValue>UFxkMrRrEsMr7vUPITWQ/aO8rwxVwUGuWI9Ef9fGNeM=</DigestValue>
      </Reference>
      <Reference URI="/xl/drawings/vmlDrawing11.vml?ContentType=application/vnd.openxmlformats-officedocument.vmlDrawing">
        <DigestMethod Algorithm="http://www.w3.org/2001/04/xmlenc#sha256"/>
        <DigestValue>mZAfUXP+QWohxhWW9XKM5fMTe3F6LXzd1qo5UypQ+6k=</DigestValue>
      </Reference>
      <Reference URI="/xl/drawings/vmlDrawing12.vml?ContentType=application/vnd.openxmlformats-officedocument.vmlDrawing">
        <DigestMethod Algorithm="http://www.w3.org/2001/04/xmlenc#sha256"/>
        <DigestValue>hWf7nC9xd4N97cTnteAekKcLH0lome6nNBRbKd/pqY8=</DigestValue>
      </Reference>
      <Reference URI="/xl/drawings/vmlDrawing13.vml?ContentType=application/vnd.openxmlformats-officedocument.vmlDrawing">
        <DigestMethod Algorithm="http://www.w3.org/2001/04/xmlenc#sha256"/>
        <DigestValue>ojBrAgcsrmNleV5Nf0ZX5Lpul2BJmj7uG7Sbj2X4UDA=</DigestValue>
      </Reference>
      <Reference URI="/xl/drawings/vmlDrawing14.vml?ContentType=application/vnd.openxmlformats-officedocument.vmlDrawing">
        <DigestMethod Algorithm="http://www.w3.org/2001/04/xmlenc#sha256"/>
        <DigestValue>h09h0pVMkJFm1cAPjFaH+gDNrJsdCQz3NlVnhIhmRLw=</DigestValue>
      </Reference>
      <Reference URI="/xl/drawings/vmlDrawing15.vml?ContentType=application/vnd.openxmlformats-officedocument.vmlDrawing">
        <DigestMethod Algorithm="http://www.w3.org/2001/04/xmlenc#sha256"/>
        <DigestValue>xqRxgmICKLd7EQLGPhcKkNVSEAByI+CBuzbQ8Ai3+AU=</DigestValue>
      </Reference>
      <Reference URI="/xl/drawings/vmlDrawing16.vml?ContentType=application/vnd.openxmlformats-officedocument.vmlDrawing">
        <DigestMethod Algorithm="http://www.w3.org/2001/04/xmlenc#sha256"/>
        <DigestValue>TPLdcJxHToy4uzv/qjX9mFLbVCUx87lOnaSTWwLKy14=</DigestValue>
      </Reference>
      <Reference URI="/xl/drawings/vmlDrawing17.vml?ContentType=application/vnd.openxmlformats-officedocument.vmlDrawing">
        <DigestMethod Algorithm="http://www.w3.org/2001/04/xmlenc#sha256"/>
        <DigestValue>8DGM/OCuZSmO1VaojjA7Tc27SvdLEMLWdkbqkOBunFo=</DigestValue>
      </Reference>
      <Reference URI="/xl/drawings/vmlDrawing18.vml?ContentType=application/vnd.openxmlformats-officedocument.vmlDrawing">
        <DigestMethod Algorithm="http://www.w3.org/2001/04/xmlenc#sha256"/>
        <DigestValue>lISLVcwvh99mA1FDnT7SH1qNWJnLlmPS4IO72xHJ3qg=</DigestValue>
      </Reference>
      <Reference URI="/xl/drawings/vmlDrawing19.vml?ContentType=application/vnd.openxmlformats-officedocument.vmlDrawing">
        <DigestMethod Algorithm="http://www.w3.org/2001/04/xmlenc#sha256"/>
        <DigestValue>E7O1PyDprFC3STO5IGilL0QCfeMMU3L+UyNnrRO3f28=</DigestValue>
      </Reference>
      <Reference URI="/xl/drawings/vmlDrawing2.vml?ContentType=application/vnd.openxmlformats-officedocument.vmlDrawing">
        <DigestMethod Algorithm="http://www.w3.org/2001/04/xmlenc#sha256"/>
        <DigestValue>zs6+0t3U1MTXngdcsU4AoK2ql8wK73asnKcZfwmWzUU=</DigestValue>
      </Reference>
      <Reference URI="/xl/drawings/vmlDrawing20.vml?ContentType=application/vnd.openxmlformats-officedocument.vmlDrawing">
        <DigestMethod Algorithm="http://www.w3.org/2001/04/xmlenc#sha256"/>
        <DigestValue>9PuQQtbdRjtyiZ+Dpn0T1EuSaP85vYNK5WhoZYpQl6c=</DigestValue>
      </Reference>
      <Reference URI="/xl/drawings/vmlDrawing21.vml?ContentType=application/vnd.openxmlformats-officedocument.vmlDrawing">
        <DigestMethod Algorithm="http://www.w3.org/2001/04/xmlenc#sha256"/>
        <DigestValue>/CkgmxxVw25R1+ZT8TchC3jZmXkeAYHpQP4kJRyLFwU=</DigestValue>
      </Reference>
      <Reference URI="/xl/drawings/vmlDrawing22.vml?ContentType=application/vnd.openxmlformats-officedocument.vmlDrawing">
        <DigestMethod Algorithm="http://www.w3.org/2001/04/xmlenc#sha256"/>
        <DigestValue>oGmGkg/6zvrnQKddyxZMIaPW7jvzHvJmXwBGLgNxmvg=</DigestValue>
      </Reference>
      <Reference URI="/xl/drawings/vmlDrawing23.vml?ContentType=application/vnd.openxmlformats-officedocument.vmlDrawing">
        <DigestMethod Algorithm="http://www.w3.org/2001/04/xmlenc#sha256"/>
        <DigestValue>9U5Zy+9zCnQRwaHSWA6iwhLwgFljN7R38yEfIpuSOII=</DigestValue>
      </Reference>
      <Reference URI="/xl/drawings/vmlDrawing3.vml?ContentType=application/vnd.openxmlformats-officedocument.vmlDrawing">
        <DigestMethod Algorithm="http://www.w3.org/2001/04/xmlenc#sha256"/>
        <DigestValue>L1TCFDyJp3smI8kYEPtCflwhHE6mo6shMg0OkcstUTo=</DigestValue>
      </Reference>
      <Reference URI="/xl/drawings/vmlDrawing4.vml?ContentType=application/vnd.openxmlformats-officedocument.vmlDrawing">
        <DigestMethod Algorithm="http://www.w3.org/2001/04/xmlenc#sha256"/>
        <DigestValue>m9tUmUQO2Um/oomirfXX4OzaknEXqJUDpqa2z88ZO1M=</DigestValue>
      </Reference>
      <Reference URI="/xl/drawings/vmlDrawing5.vml?ContentType=application/vnd.openxmlformats-officedocument.vmlDrawing">
        <DigestMethod Algorithm="http://www.w3.org/2001/04/xmlenc#sha256"/>
        <DigestValue>w+M8jenHTmNuNTKy2xgCxF6QP038UsKbAgIJuKvGATo=</DigestValue>
      </Reference>
      <Reference URI="/xl/drawings/vmlDrawing6.vml?ContentType=application/vnd.openxmlformats-officedocument.vmlDrawing">
        <DigestMethod Algorithm="http://www.w3.org/2001/04/xmlenc#sha256"/>
        <DigestValue>ZhtfchcDN9AR7euM6AU1VJ/fYmvYjk4vBZfpgSakQnA=</DigestValue>
      </Reference>
      <Reference URI="/xl/drawings/vmlDrawing7.vml?ContentType=application/vnd.openxmlformats-officedocument.vmlDrawing">
        <DigestMethod Algorithm="http://www.w3.org/2001/04/xmlenc#sha256"/>
        <DigestValue>asJPoMyVAAOcM3wgckQS6n4UecRl24Ps+zEi/+Xb40Q=</DigestValue>
      </Reference>
      <Reference URI="/xl/drawings/vmlDrawing8.vml?ContentType=application/vnd.openxmlformats-officedocument.vmlDrawing">
        <DigestMethod Algorithm="http://www.w3.org/2001/04/xmlenc#sha256"/>
        <DigestValue>+I2D8iMK14jVhR/JMLswCqVkqsvd8MEItmqBqnNjuYY=</DigestValue>
      </Reference>
      <Reference URI="/xl/drawings/vmlDrawing9.vml?ContentType=application/vnd.openxmlformats-officedocument.vmlDrawing">
        <DigestMethod Algorithm="http://www.w3.org/2001/04/xmlenc#sha256"/>
        <DigestValue>4JAgg1rqwmVZJOvy+/bUeidZQRASl7zBTTvyN2TFJ3o=</DigestValue>
      </Reference>
      <Reference URI="/xl/embeddings/Microsoft_Word_97_-_2003_Document.doc?ContentType=application/msword">
        <DigestMethod Algorithm="http://www.w3.org/2001/04/xmlenc#sha256"/>
        <DigestValue>yIV2EHjgF5v9pI8GCBlzYyRu41BOunXjzZ9NAMPpJa0=</DigestValue>
      </Reference>
      <Reference URI="/xl/embeddings/oleObject1.bin?ContentType=application/vnd.openxmlformats-officedocument.oleObject">
        <DigestMethod Algorithm="http://www.w3.org/2001/04/xmlenc#sha256"/>
        <DigestValue>Qsh60IHOw0yTOAeaLhi7hplkW8Je/SzZ5vfLfaIQ6pU=</DigestValue>
      </Reference>
      <Reference URI="/xl/embeddings/oleObject10.bin?ContentType=application/vnd.openxmlformats-officedocument.oleObject">
        <DigestMethod Algorithm="http://www.w3.org/2001/04/xmlenc#sha256"/>
        <DigestValue>Qsh60IHOw0yTOAeaLhi7hplkW8Je/SzZ5vfLfaIQ6pU=</DigestValue>
      </Reference>
      <Reference URI="/xl/embeddings/oleObject11.bin?ContentType=application/vnd.openxmlformats-officedocument.oleObject">
        <DigestMethod Algorithm="http://www.w3.org/2001/04/xmlenc#sha256"/>
        <DigestValue>Qsh60IHOw0yTOAeaLhi7hplkW8Je/SzZ5vfLfaIQ6pU=</DigestValue>
      </Reference>
      <Reference URI="/xl/embeddings/oleObject12.bin?ContentType=application/vnd.openxmlformats-officedocument.oleObject">
        <DigestMethod Algorithm="http://www.w3.org/2001/04/xmlenc#sha256"/>
        <DigestValue>w1dfsefXn4SZqPgOn+aq4OgAFAu/r7BIhmTctLdwxDQ=</DigestValue>
      </Reference>
      <Reference URI="/xl/embeddings/oleObject13.bin?ContentType=application/vnd.openxmlformats-officedocument.oleObject">
        <DigestMethod Algorithm="http://www.w3.org/2001/04/xmlenc#sha256"/>
        <DigestValue>Qsh60IHOw0yTOAeaLhi7hplkW8Je/SzZ5vfLfaIQ6pU=</DigestValue>
      </Reference>
      <Reference URI="/xl/embeddings/oleObject14.bin?ContentType=application/vnd.openxmlformats-officedocument.oleObject">
        <DigestMethod Algorithm="http://www.w3.org/2001/04/xmlenc#sha256"/>
        <DigestValue>Qsh60IHOw0yTOAeaLhi7hplkW8Je/SzZ5vfLfaIQ6pU=</DigestValue>
      </Reference>
      <Reference URI="/xl/embeddings/oleObject15.bin?ContentType=application/vnd.openxmlformats-officedocument.oleObject">
        <DigestMethod Algorithm="http://www.w3.org/2001/04/xmlenc#sha256"/>
        <DigestValue>Qsh60IHOw0yTOAeaLhi7hplkW8Je/SzZ5vfLfaIQ6pU=</DigestValue>
      </Reference>
      <Reference URI="/xl/embeddings/oleObject16.bin?ContentType=application/vnd.openxmlformats-officedocument.oleObject">
        <DigestMethod Algorithm="http://www.w3.org/2001/04/xmlenc#sha256"/>
        <DigestValue>Qsh60IHOw0yTOAeaLhi7hplkW8Je/SzZ5vfLfaIQ6pU=</DigestValue>
      </Reference>
      <Reference URI="/xl/embeddings/oleObject17.bin?ContentType=application/vnd.openxmlformats-officedocument.oleObject">
        <DigestMethod Algorithm="http://www.w3.org/2001/04/xmlenc#sha256"/>
        <DigestValue>Qsh60IHOw0yTOAeaLhi7hplkW8Je/SzZ5vfLfaIQ6pU=</DigestValue>
      </Reference>
      <Reference URI="/xl/embeddings/oleObject18.bin?ContentType=application/vnd.openxmlformats-officedocument.oleObject">
        <DigestMethod Algorithm="http://www.w3.org/2001/04/xmlenc#sha256"/>
        <DigestValue>Qsh60IHOw0yTOAeaLhi7hplkW8Je/SzZ5vfLfaIQ6pU=</DigestValue>
      </Reference>
      <Reference URI="/xl/embeddings/oleObject19.bin?ContentType=application/vnd.openxmlformats-officedocument.oleObject">
        <DigestMethod Algorithm="http://www.w3.org/2001/04/xmlenc#sha256"/>
        <DigestValue>Qsh60IHOw0yTOAeaLhi7hplkW8Je/SzZ5vfLfaIQ6pU=</DigestValue>
      </Reference>
      <Reference URI="/xl/embeddings/oleObject2.bin?ContentType=application/vnd.openxmlformats-officedocument.oleObject">
        <DigestMethod Algorithm="http://www.w3.org/2001/04/xmlenc#sha256"/>
        <DigestValue>Qsh60IHOw0yTOAeaLhi7hplkW8Je/SzZ5vfLfaIQ6pU=</DigestValue>
      </Reference>
      <Reference URI="/xl/embeddings/oleObject20.bin?ContentType=application/vnd.openxmlformats-officedocument.oleObject">
        <DigestMethod Algorithm="http://www.w3.org/2001/04/xmlenc#sha256"/>
        <DigestValue>Qsh60IHOw0yTOAeaLhi7hplkW8Je/SzZ5vfLfaIQ6pU=</DigestValue>
      </Reference>
      <Reference URI="/xl/embeddings/oleObject21.bin?ContentType=application/vnd.openxmlformats-officedocument.oleObject">
        <DigestMethod Algorithm="http://www.w3.org/2001/04/xmlenc#sha256"/>
        <DigestValue>Qsh60IHOw0yTOAeaLhi7hplkW8Je/SzZ5vfLfaIQ6pU=</DigestValue>
      </Reference>
      <Reference URI="/xl/embeddings/oleObject22.bin?ContentType=application/vnd.openxmlformats-officedocument.oleObject">
        <DigestMethod Algorithm="http://www.w3.org/2001/04/xmlenc#sha256"/>
        <DigestValue>Qsh60IHOw0yTOAeaLhi7hplkW8Je/SzZ5vfLfaIQ6pU=</DigestValue>
      </Reference>
      <Reference URI="/xl/embeddings/oleObject23.bin?ContentType=application/vnd.openxmlformats-officedocument.oleObject">
        <DigestMethod Algorithm="http://www.w3.org/2001/04/xmlenc#sha256"/>
        <DigestValue>Qsh60IHOw0yTOAeaLhi7hplkW8Je/SzZ5vfLfaIQ6pU=</DigestValue>
      </Reference>
      <Reference URI="/xl/embeddings/oleObject24.bin?ContentType=application/vnd.openxmlformats-officedocument.oleObject">
        <DigestMethod Algorithm="http://www.w3.org/2001/04/xmlenc#sha256"/>
        <DigestValue>Qsh60IHOw0yTOAeaLhi7hplkW8Je/SzZ5vfLfaIQ6pU=</DigestValue>
      </Reference>
      <Reference URI="/xl/embeddings/oleObject25.bin?ContentType=application/vnd.openxmlformats-officedocument.oleObject">
        <DigestMethod Algorithm="http://www.w3.org/2001/04/xmlenc#sha256"/>
        <DigestValue>Qsh60IHOw0yTOAeaLhi7hplkW8Je/SzZ5vfLfaIQ6pU=</DigestValue>
      </Reference>
      <Reference URI="/xl/embeddings/oleObject26.bin?ContentType=application/vnd.openxmlformats-officedocument.oleObject">
        <DigestMethod Algorithm="http://www.w3.org/2001/04/xmlenc#sha256"/>
        <DigestValue>Qsh60IHOw0yTOAeaLhi7hplkW8Je/SzZ5vfLfaIQ6pU=</DigestValue>
      </Reference>
      <Reference URI="/xl/embeddings/oleObject27.bin?ContentType=application/vnd.openxmlformats-officedocument.oleObject">
        <DigestMethod Algorithm="http://www.w3.org/2001/04/xmlenc#sha256"/>
        <DigestValue>Qsh60IHOw0yTOAeaLhi7hplkW8Je/SzZ5vfLfaIQ6pU=</DigestValue>
      </Reference>
      <Reference URI="/xl/embeddings/oleObject28.bin?ContentType=application/vnd.openxmlformats-officedocument.oleObject">
        <DigestMethod Algorithm="http://www.w3.org/2001/04/xmlenc#sha256"/>
        <DigestValue>Qsh60IHOw0yTOAeaLhi7hplkW8Je/SzZ5vfLfaIQ6pU=</DigestValue>
      </Reference>
      <Reference URI="/xl/embeddings/oleObject29.bin?ContentType=application/vnd.openxmlformats-officedocument.oleObject">
        <DigestMethod Algorithm="http://www.w3.org/2001/04/xmlenc#sha256"/>
        <DigestValue>Qsh60IHOw0yTOAeaLhi7hplkW8Je/SzZ5vfLfaIQ6pU=</DigestValue>
      </Reference>
      <Reference URI="/xl/embeddings/oleObject3.bin?ContentType=application/vnd.openxmlformats-officedocument.oleObject">
        <DigestMethod Algorithm="http://www.w3.org/2001/04/xmlenc#sha256"/>
        <DigestValue>Qsh60IHOw0yTOAeaLhi7hplkW8Je/SzZ5vfLfaIQ6pU=</DigestValue>
      </Reference>
      <Reference URI="/xl/embeddings/oleObject30.bin?ContentType=application/vnd.openxmlformats-officedocument.oleObject">
        <DigestMethod Algorithm="http://www.w3.org/2001/04/xmlenc#sha256"/>
        <DigestValue>Qsh60IHOw0yTOAeaLhi7hplkW8Je/SzZ5vfLfaIQ6pU=</DigestValue>
      </Reference>
      <Reference URI="/xl/embeddings/oleObject31.bin?ContentType=application/vnd.openxmlformats-officedocument.oleObject">
        <DigestMethod Algorithm="http://www.w3.org/2001/04/xmlenc#sha256"/>
        <DigestValue>Qsh60IHOw0yTOAeaLhi7hplkW8Je/SzZ5vfLfaIQ6pU=</DigestValue>
      </Reference>
      <Reference URI="/xl/embeddings/oleObject32.bin?ContentType=application/vnd.openxmlformats-officedocument.oleObject">
        <DigestMethod Algorithm="http://www.w3.org/2001/04/xmlenc#sha256"/>
        <DigestValue>Qsh60IHOw0yTOAeaLhi7hplkW8Je/SzZ5vfLfaIQ6pU=</DigestValue>
      </Reference>
      <Reference URI="/xl/embeddings/oleObject33.bin?ContentType=application/vnd.openxmlformats-officedocument.oleObject">
        <DigestMethod Algorithm="http://www.w3.org/2001/04/xmlenc#sha256"/>
        <DigestValue>Qsh60IHOw0yTOAeaLhi7hplkW8Je/SzZ5vfLfaIQ6pU=</DigestValue>
      </Reference>
      <Reference URI="/xl/embeddings/oleObject34.bin?ContentType=application/vnd.openxmlformats-officedocument.oleObject">
        <DigestMethod Algorithm="http://www.w3.org/2001/04/xmlenc#sha256"/>
        <DigestValue>Qsh60IHOw0yTOAeaLhi7hplkW8Je/SzZ5vfLfaIQ6pU=</DigestValue>
      </Reference>
      <Reference URI="/xl/embeddings/oleObject35.bin?ContentType=application/vnd.openxmlformats-officedocument.oleObject">
        <DigestMethod Algorithm="http://www.w3.org/2001/04/xmlenc#sha256"/>
        <DigestValue>Qsh60IHOw0yTOAeaLhi7hplkW8Je/SzZ5vfLfaIQ6pU=</DigestValue>
      </Reference>
      <Reference URI="/xl/embeddings/oleObject36.bin?ContentType=application/vnd.openxmlformats-officedocument.oleObject">
        <DigestMethod Algorithm="http://www.w3.org/2001/04/xmlenc#sha256"/>
        <DigestValue>Qsh60IHOw0yTOAeaLhi7hplkW8Je/SzZ5vfLfaIQ6pU=</DigestValue>
      </Reference>
      <Reference URI="/xl/embeddings/oleObject37.bin?ContentType=application/vnd.openxmlformats-officedocument.oleObject">
        <DigestMethod Algorithm="http://www.w3.org/2001/04/xmlenc#sha256"/>
        <DigestValue>Qsh60IHOw0yTOAeaLhi7hplkW8Je/SzZ5vfLfaIQ6pU=</DigestValue>
      </Reference>
      <Reference URI="/xl/embeddings/oleObject4.bin?ContentType=application/vnd.openxmlformats-officedocument.oleObject">
        <DigestMethod Algorithm="http://www.w3.org/2001/04/xmlenc#sha256"/>
        <DigestValue>Qsh60IHOw0yTOAeaLhi7hplkW8Je/SzZ5vfLfaIQ6pU=</DigestValue>
      </Reference>
      <Reference URI="/xl/embeddings/oleObject5.bin?ContentType=application/vnd.openxmlformats-officedocument.oleObject">
        <DigestMethod Algorithm="http://www.w3.org/2001/04/xmlenc#sha256"/>
        <DigestValue>Qsh60IHOw0yTOAeaLhi7hplkW8Je/SzZ5vfLfaIQ6pU=</DigestValue>
      </Reference>
      <Reference URI="/xl/embeddings/oleObject6.bin?ContentType=application/vnd.openxmlformats-officedocument.oleObject">
        <DigestMethod Algorithm="http://www.w3.org/2001/04/xmlenc#sha256"/>
        <DigestValue>Qsh60IHOw0yTOAeaLhi7hplkW8Je/SzZ5vfLfaIQ6pU=</DigestValue>
      </Reference>
      <Reference URI="/xl/embeddings/oleObject7.bin?ContentType=application/vnd.openxmlformats-officedocument.oleObject">
        <DigestMethod Algorithm="http://www.w3.org/2001/04/xmlenc#sha256"/>
        <DigestValue>Qsh60IHOw0yTOAeaLhi7hplkW8Je/SzZ5vfLfaIQ6pU=</DigestValue>
      </Reference>
      <Reference URI="/xl/embeddings/oleObject8.bin?ContentType=application/vnd.openxmlformats-officedocument.oleObject">
        <DigestMethod Algorithm="http://www.w3.org/2001/04/xmlenc#sha256"/>
        <DigestValue>Qsh60IHOw0yTOAeaLhi7hplkW8Je/SzZ5vfLfaIQ6pU=</DigestValue>
      </Reference>
      <Reference URI="/xl/embeddings/oleObject9.bin?ContentType=application/vnd.openxmlformats-officedocument.oleObject">
        <DigestMethod Algorithm="http://www.w3.org/2001/04/xmlenc#sha256"/>
        <DigestValue>Qsh60IHOw0yTOAeaLhi7hplkW8Je/SzZ5vfLfaIQ6pU=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pHgEZxyMB3OYPbXViOUZyVOBYMPdCzdKzPH2PF6LzIU=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TQKH8+2rr+6WMtb7vdGw7tVW4+0ixqtVyJynv7sicho=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ZzH94JpLtaOOGlV4hZnKnUFfDelKruWELJRz4RsS7iE=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kJifKDL3toNHHCZ+WYMUK283jp5Ih1iXAQ3HjlHafkU=</DigestValue>
      </Reference>
      <Reference URI="/xl/externalLinks/externalLink1.xml?ContentType=application/vnd.openxmlformats-officedocument.spreadsheetml.externalLink+xml">
        <DigestMethod Algorithm="http://www.w3.org/2001/04/xmlenc#sha256"/>
        <DigestValue>CvN8kQJy/1d62awuWgS97suaQHJLJnEbr/oETTD9j4g=</DigestValue>
      </Reference>
      <Reference URI="/xl/externalLinks/externalLink2.xml?ContentType=application/vnd.openxmlformats-officedocument.spreadsheetml.externalLink+xml">
        <DigestMethod Algorithm="http://www.w3.org/2001/04/xmlenc#sha256"/>
        <DigestValue>GmTN6oELJt+ZJvJlcmMr9Xchx120xRUX+WM6tYAJhHg=</DigestValue>
      </Reference>
      <Reference URI="/xl/externalLinks/externalLink3.xml?ContentType=application/vnd.openxmlformats-officedocument.spreadsheetml.externalLink+xml">
        <DigestMethod Algorithm="http://www.w3.org/2001/04/xmlenc#sha256"/>
        <DigestValue>kmoOP9gEskB7M5A3C3zVlVilru7QjUlVOPgBeNBJrV8=</DigestValue>
      </Reference>
      <Reference URI="/xl/externalLinks/externalLink4.xml?ContentType=application/vnd.openxmlformats-officedocument.spreadsheetml.externalLink+xml">
        <DigestMethod Algorithm="http://www.w3.org/2001/04/xmlenc#sha256"/>
        <DigestValue>ffx1FseJyhldJ/hszKxNJYsogA/5ZXjjKLehw4Y1xPM=</DigestValue>
      </Reference>
      <Reference URI="/xl/media/image1.png?ContentType=image/png">
        <DigestMethod Algorithm="http://www.w3.org/2001/04/xmlenc#sha256"/>
        <DigestValue>Ae0xDMgYRB5ipABS9MouYA2cHbHns7xr2yg9ma94SQ4=</DigestValue>
      </Reference>
      <Reference URI="/xl/media/image2.emf?ContentType=image/x-emf">
        <DigestMethod Algorithm="http://www.w3.org/2001/04/xmlenc#sha256"/>
        <DigestValue>R77wWOYZj+m8iZC9SxUeC6+2A8DPlKyD2U1VPvn2NtU=</DigestValue>
      </Reference>
      <Reference URI="/xl/media/image3.png?ContentType=image/png">
        <DigestMethod Algorithm="http://www.w3.org/2001/04/xmlenc#sha256"/>
        <DigestValue>9+QtdzEND5A0xj9rRslBnU47X2TQj/DQEDlSnbeQ+fY=</DigestValue>
      </Reference>
      <Reference URI="/xl/media/image4.emf?ContentType=image/x-emf">
        <DigestMethod Algorithm="http://www.w3.org/2001/04/xmlenc#sha256"/>
        <DigestValue>t1cfGzobSi73d5gJnAvkCidWME5anBBvnCpXrOcaR1I=</DigestValue>
      </Reference>
      <Reference URI="/xl/media/image5.emf?ContentType=image/x-emf">
        <DigestMethod Algorithm="http://www.w3.org/2001/04/xmlenc#sha256"/>
        <DigestValue>llHDs96EVSElBTw6PXPrPxl1OPxcfQGQ+hi9fCppzxs=</DigestValue>
      </Reference>
      <Reference URI="/xl/media/image6.png?ContentType=image/png">
        <DigestMethod Algorithm="http://www.w3.org/2001/04/xmlenc#sha256"/>
        <DigestValue>kMrd8o7ZSW6Xk3GVyWNsJVRjPavE4gkwmyVrYashHlc=</DigestValue>
      </Reference>
      <Reference URI="/xl/printerSettings/printerSettings1.bin?ContentType=application/vnd.openxmlformats-officedocument.spreadsheetml.printerSettings">
        <DigestMethod Algorithm="http://www.w3.org/2001/04/xmlenc#sha256"/>
        <DigestValue>gEpOH63Tx9A1Pcew3Vc+bqH1pVlfj7ChFeHnUIkw6dc=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s6l80irlBTW+uFk7nR5c7WcaDa2jSh3MPBgl0IjaDO0=</DigestValue>
      </Reference>
      <Reference URI="/xl/printerSettings/printerSettings12.bin?ContentType=application/vnd.openxmlformats-officedocument.spreadsheetml.printerSettings">
        <DigestMethod Algorithm="http://www.w3.org/2001/04/xmlenc#sha256"/>
        <DigestValue>s6l80irlBTW+uFk7nR5c7WcaDa2jSh3MPBgl0IjaDO0=</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TaA6KX/SRWPpmiasS8KGCRFI/mFTpQlGqiM07LbibG8=</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TaA6KX/SRWPpmiasS8KGCRFI/mFTpQlGqiM07LbibG8=</DigestValue>
      </Reference>
      <Reference URI="/xl/printerSettings/printerSettings18.bin?ContentType=application/vnd.openxmlformats-officedocument.spreadsheetml.printerSettings">
        <DigestMethod Algorithm="http://www.w3.org/2001/04/xmlenc#sha256"/>
        <DigestValue>TaA6KX/SRWPpmiasS8KGCRFI/mFTpQlGqiM07LbibG8=</DigestValue>
      </Reference>
      <Reference URI="/xl/printerSettings/printerSettings19.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gEpOH63Tx9A1Pcew3Vc+bqH1pVlfj7ChFeHnUIkw6dc=</DigestValue>
      </Reference>
      <Reference URI="/xl/printerSettings/printerSettings20.bin?ContentType=application/vnd.openxmlformats-officedocument.spreadsheetml.printerSettings">
        <DigestMethod Algorithm="http://www.w3.org/2001/04/xmlenc#sha256"/>
        <DigestValue>TaA6KX/SRWPpmiasS8KGCRFI/mFTpQlGqiM07LbibG8=</DigestValue>
      </Reference>
      <Reference URI="/xl/printerSettings/printerSettings21.bin?ContentType=application/vnd.openxmlformats-officedocument.spreadsheetml.printerSettings">
        <DigestMethod Algorithm="http://www.w3.org/2001/04/xmlenc#sha256"/>
        <DigestValue>TaA6KX/SRWPpmiasS8KGCRFI/mFTpQlGqiM07LbibG8=</DigestValue>
      </Reference>
      <Reference URI="/xl/printerSettings/printerSettings22.bin?ContentType=application/vnd.openxmlformats-officedocument.spreadsheetml.printerSettings">
        <DigestMethod Algorithm="http://www.w3.org/2001/04/xmlenc#sha256"/>
        <DigestValue>TaA6KX/SRWPpmiasS8KGCRFI/mFTpQlGqiM07LbibG8=</DigestValue>
      </Reference>
      <Reference URI="/xl/printerSettings/printerSettings23.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s6l80irlBTW+uFk7nR5c7WcaDa2jSh3MPBgl0IjaDO0=</DigestValue>
      </Reference>
      <Reference URI="/xl/sharedStrings.xml?ContentType=application/vnd.openxmlformats-officedocument.spreadsheetml.sharedStrings+xml">
        <DigestMethod Algorithm="http://www.w3.org/2001/04/xmlenc#sha256"/>
        <DigestValue>NpGvVc+gFfA3S5VUbVLIe+m5DuTGt2n/plp4mwZWrNg=</DigestValue>
      </Reference>
      <Reference URI="/xl/styles.xml?ContentType=application/vnd.openxmlformats-officedocument.spreadsheetml.styles+xml">
        <DigestMethod Algorithm="http://www.w3.org/2001/04/xmlenc#sha256"/>
        <DigestValue>aUkklkdNGmYUN2ZMmxKMQspGtq5guGwOP+Uwf5ThZdU=</DigestValue>
      </Reference>
      <Reference URI="/xl/theme/theme1.xml?ContentType=application/vnd.openxmlformats-officedocument.theme+xml">
        <DigestMethod Algorithm="http://www.w3.org/2001/04/xmlenc#sha256"/>
        <DigestValue>NImvtfL/hxUR8VT+LR1j8/lMxViiKDVSiS4q5UWfH00=</DigestValue>
      </Reference>
      <Reference URI="/xl/workbook.xml?ContentType=application/vnd.openxmlformats-officedocument.spreadsheetml.sheet.main+xml">
        <DigestMethod Algorithm="http://www.w3.org/2001/04/xmlenc#sha256"/>
        <DigestValue>LJ0YgHuzf0OS8Hj4OXa2kZWmyBIGQRyPdp9pyq4aOvg=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m5SG93J7y0rUIWknu6FMmScZj0T1l1Z6wNtf3+lPddM=</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y/If/hSv2/3IgqrwIj5MjN+Sg4SXu54QoUSb3HG0mKM=</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TP4N9fPmU9npVXon2mz3NLHHBkOfg/W+frHS8NLcdMA=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l6S+cFX+7SEH2RqyFREHqBuIKupMv4CBs06/WjOovjw=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kT1WPO1mq5/X42ILCue9KvUtr7vEpnDmTI7OZ6a8dTY=</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zpQANGJ7qJo77AW7ndhRpqHq9hwN1lHjGCU/g4w3xCA=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cRvGfnWe/TBQ2l//6FuqemdaFwKalW4PuNw2sJ25EQ0=</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0oLaeHxvWpI6g4Kyy2LIJRhpZJe3Qj2hGvvBmu60LM8=</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cDm3R6QJzgUSnyyF4GrUUcM0oR5LciibhZxrz56tT4c=</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SKZDdJkwVvsOH0OXRpYQCFxU/wosEkfe39qh1dlO22w=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NIXT0GAvDgMftMEfq2I7LOBvC6BLxvpa5Q8jL9dA6og=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b2BYHkl1lVlJEDEoStVzjHSBTKpwtO1ztwjwTYdkA4o=</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VXa6zyBk6R6HC8RWIgaYqbibt9YPN13P3QkdKLz58kU=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pbR3Lum1dj0j6IixAZoG4+y6utuQZj+deGE2/WkRV2s=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oKM8S/q7qbjkOiARZLOikis4QJKXW/uNdSYx9CKZP/4=</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RXTTeZA/gR1UTehPj0y/maBBeHSLXFc0YZUSB29z8KA=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XT3cDzyQf6SSAH/SKI+jF7Tm+5x8eNQiQhp5ex3SZ+U=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ysA4ocLoUCWNdpybV9KoOLnJdmeatUoCaoDc3MkDS34=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NrHDOj6BknPSok0FvItJZ63Rj4p3nZuZn6EiYGBxfvk=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QMdivjS8DO8pLKcJaDPnYLGdGF0YIFSqrQJ8dlWERM0=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L1mZx9UWbpHDELYh7jaQX88waBmDDVp+zzTc/qs5ggg=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UJYlncSyxw5j69vZ7QxGdDrJP7vJJEatCq2OLpjL98M=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KtQav7huKyudt0D7g+iQn8/3kWO1Z+dp65rzFYC27pU=</DigestValue>
      </Reference>
      <Reference URI="/xl/worksheets/sheet1.xml?ContentType=application/vnd.openxmlformats-officedocument.spreadsheetml.worksheet+xml">
        <DigestMethod Algorithm="http://www.w3.org/2001/04/xmlenc#sha256"/>
        <DigestValue>WilDGpzghI+M/1cXsMT+b7XMHXgZpYiujLnbQpp9k9I=</DigestValue>
      </Reference>
      <Reference URI="/xl/worksheets/sheet10.xml?ContentType=application/vnd.openxmlformats-officedocument.spreadsheetml.worksheet+xml">
        <DigestMethod Algorithm="http://www.w3.org/2001/04/xmlenc#sha256"/>
        <DigestValue>Nx3RqLSqQZKlGW3830qhc+Z294J5K7bmqOjYythnMQk=</DigestValue>
      </Reference>
      <Reference URI="/xl/worksheets/sheet11.xml?ContentType=application/vnd.openxmlformats-officedocument.spreadsheetml.worksheet+xml">
        <DigestMethod Algorithm="http://www.w3.org/2001/04/xmlenc#sha256"/>
        <DigestValue>oAbK+p7H62LYu281zLH4j8kpxkbriS9Nbyz23MW8QXE=</DigestValue>
      </Reference>
      <Reference URI="/xl/worksheets/sheet12.xml?ContentType=application/vnd.openxmlformats-officedocument.spreadsheetml.worksheet+xml">
        <DigestMethod Algorithm="http://www.w3.org/2001/04/xmlenc#sha256"/>
        <DigestValue>EhV898ZxNnK0STV9APqPJ9IYAjjFjyLIE3YSOXLP/Qo=</DigestValue>
      </Reference>
      <Reference URI="/xl/worksheets/sheet13.xml?ContentType=application/vnd.openxmlformats-officedocument.spreadsheetml.worksheet+xml">
        <DigestMethod Algorithm="http://www.w3.org/2001/04/xmlenc#sha256"/>
        <DigestValue>pipA04g5uFUOqLVDmcb2GIgN9bOjuDkmz1dEhGnFR4U=</DigestValue>
      </Reference>
      <Reference URI="/xl/worksheets/sheet14.xml?ContentType=application/vnd.openxmlformats-officedocument.spreadsheetml.worksheet+xml">
        <DigestMethod Algorithm="http://www.w3.org/2001/04/xmlenc#sha256"/>
        <DigestValue>tTgN2kMBqnXn2fUbfKiLUL1B8JCpvnPBqMBdpT8h7Bg=</DigestValue>
      </Reference>
      <Reference URI="/xl/worksheets/sheet15.xml?ContentType=application/vnd.openxmlformats-officedocument.spreadsheetml.worksheet+xml">
        <DigestMethod Algorithm="http://www.w3.org/2001/04/xmlenc#sha256"/>
        <DigestValue>EZiDVx6S5pMTo7DTDdThLPIB7kGznvi3dI4apRVnJ5s=</DigestValue>
      </Reference>
      <Reference URI="/xl/worksheets/sheet16.xml?ContentType=application/vnd.openxmlformats-officedocument.spreadsheetml.worksheet+xml">
        <DigestMethod Algorithm="http://www.w3.org/2001/04/xmlenc#sha256"/>
        <DigestValue>/5cZrhUBp9XY4QSFYmKwd/px+yx0/MdQS06cJMsTPdc=</DigestValue>
      </Reference>
      <Reference URI="/xl/worksheets/sheet17.xml?ContentType=application/vnd.openxmlformats-officedocument.spreadsheetml.worksheet+xml">
        <DigestMethod Algorithm="http://www.w3.org/2001/04/xmlenc#sha256"/>
        <DigestValue>+jCETBC0MefhmHDVNe2zpfi9y2QaDnqT1j0hRJ8DccY=</DigestValue>
      </Reference>
      <Reference URI="/xl/worksheets/sheet18.xml?ContentType=application/vnd.openxmlformats-officedocument.spreadsheetml.worksheet+xml">
        <DigestMethod Algorithm="http://www.w3.org/2001/04/xmlenc#sha256"/>
        <DigestValue>Jqahvy4q3LuuLZkVzocix6Ml858GDEldjmAMA2f0HpU=</DigestValue>
      </Reference>
      <Reference URI="/xl/worksheets/sheet19.xml?ContentType=application/vnd.openxmlformats-officedocument.spreadsheetml.worksheet+xml">
        <DigestMethod Algorithm="http://www.w3.org/2001/04/xmlenc#sha256"/>
        <DigestValue>5cXbP5vedYhpuayqqpIgRuU3yDzNGSm6NWHRYBkgAC4=</DigestValue>
      </Reference>
      <Reference URI="/xl/worksheets/sheet2.xml?ContentType=application/vnd.openxmlformats-officedocument.spreadsheetml.worksheet+xml">
        <DigestMethod Algorithm="http://www.w3.org/2001/04/xmlenc#sha256"/>
        <DigestValue>Dogw5JVmTnZUFwRUtmEbbK1bXl1VZVl9SARu8FkXsDM=</DigestValue>
      </Reference>
      <Reference URI="/xl/worksheets/sheet20.xml?ContentType=application/vnd.openxmlformats-officedocument.spreadsheetml.worksheet+xml">
        <DigestMethod Algorithm="http://www.w3.org/2001/04/xmlenc#sha256"/>
        <DigestValue>D4HNf6OC/0OE1zqDzuwqXqAZ9zz7e16m4avDqJBsYqI=</DigestValue>
      </Reference>
      <Reference URI="/xl/worksheets/sheet21.xml?ContentType=application/vnd.openxmlformats-officedocument.spreadsheetml.worksheet+xml">
        <DigestMethod Algorithm="http://www.w3.org/2001/04/xmlenc#sha256"/>
        <DigestValue>q4W0bz22RMAriabERctqaTKfL/1Pi/w4Q5rD1NtUN2o=</DigestValue>
      </Reference>
      <Reference URI="/xl/worksheets/sheet22.xml?ContentType=application/vnd.openxmlformats-officedocument.spreadsheetml.worksheet+xml">
        <DigestMethod Algorithm="http://www.w3.org/2001/04/xmlenc#sha256"/>
        <DigestValue>PX0/imhezbcSxdonsqJkPT+PPt31qVCG4ajnyzVDE3Q=</DigestValue>
      </Reference>
      <Reference URI="/xl/worksheets/sheet23.xml?ContentType=application/vnd.openxmlformats-officedocument.spreadsheetml.worksheet+xml">
        <DigestMethod Algorithm="http://www.w3.org/2001/04/xmlenc#sha256"/>
        <DigestValue>lhkgRw1IwWCRQfKfEfIt0Y7tO0pM0yneDNba/i/Exvg=</DigestValue>
      </Reference>
      <Reference URI="/xl/worksheets/sheet3.xml?ContentType=application/vnd.openxmlformats-officedocument.spreadsheetml.worksheet+xml">
        <DigestMethod Algorithm="http://www.w3.org/2001/04/xmlenc#sha256"/>
        <DigestValue>YPNbCkpMaOQtJXCQRXIJYAQhIbu3r4BVAUuQENNERwE=</DigestValue>
      </Reference>
      <Reference URI="/xl/worksheets/sheet4.xml?ContentType=application/vnd.openxmlformats-officedocument.spreadsheetml.worksheet+xml">
        <DigestMethod Algorithm="http://www.w3.org/2001/04/xmlenc#sha256"/>
        <DigestValue>TMjm0IQiCDtYHY9Fj++U5YVH8jsa4bQn2KOB120bnLA=</DigestValue>
      </Reference>
      <Reference URI="/xl/worksheets/sheet5.xml?ContentType=application/vnd.openxmlformats-officedocument.spreadsheetml.worksheet+xml">
        <DigestMethod Algorithm="http://www.w3.org/2001/04/xmlenc#sha256"/>
        <DigestValue>+qFsrSwbGCi/ev9cFz+G+YvX50FLsET65w4JekkfXL8=</DigestValue>
      </Reference>
      <Reference URI="/xl/worksheets/sheet6.xml?ContentType=application/vnd.openxmlformats-officedocument.spreadsheetml.worksheet+xml">
        <DigestMethod Algorithm="http://www.w3.org/2001/04/xmlenc#sha256"/>
        <DigestValue>XuQvMPb8dNsx4P9I4PhV5i0FMSJKIeYyWedEALp1PfM=</DigestValue>
      </Reference>
      <Reference URI="/xl/worksheets/sheet7.xml?ContentType=application/vnd.openxmlformats-officedocument.spreadsheetml.worksheet+xml">
        <DigestMethod Algorithm="http://www.w3.org/2001/04/xmlenc#sha256"/>
        <DigestValue>AwpPh1ka0WxQOy9l3c533zd1+S4git0qfC+qhLvKrfI=</DigestValue>
      </Reference>
      <Reference URI="/xl/worksheets/sheet8.xml?ContentType=application/vnd.openxmlformats-officedocument.spreadsheetml.worksheet+xml">
        <DigestMethod Algorithm="http://www.w3.org/2001/04/xmlenc#sha256"/>
        <DigestValue>SXe/LGYCtwdm7J9RANWBrOB4Wv0bxRu+U1zb9Eq2tAI=</DigestValue>
      </Reference>
      <Reference URI="/xl/worksheets/sheet9.xml?ContentType=application/vnd.openxmlformats-officedocument.spreadsheetml.worksheet+xml">
        <DigestMethod Algorithm="http://www.w3.org/2001/04/xmlenc#sha256"/>
        <DigestValue>rROI0MaXb711qAurr1GeoxwFj8fEp9x44ev9O0og7fk=</DigestValue>
      </Reference>
    </Manifest>
    <SignatureProperties>
      <SignatureProperty Id="idSignatureTime" Target="#idPackageSignature">
        <mdssi:SignatureTime xmlns:mdssi="http://schemas.openxmlformats.org/package/2006/digital-signature">
          <mdssi:Format>YYYY-MM-DDThh:mm:ssTZD</mdssi:Format>
          <mdssi:Value>2020-08-31T21:25:24Z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general</SignatureComments>
          <WindowsVersion>10.0</WindowsVersion>
          <OfficeVersion>16.0.12527/19</OfficeVersion>
          <ApplicationVersion>16.0.12527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2020-08-31T21:25:24Z</xd:SigningTime>
          <xd:SigningCertificate>
            <xd:Cert>
              <xd:CertDigest>
                <DigestMethod Algorithm="http://www.w3.org/2001/04/xmlenc#sha256"/>
                <DigestValue>FBiSgiUHZ7NuTVyVIN88w52HWLcIRav5wr4hmP+lb08=</DigestValue>
              </xd:CertDigest>
              <xd:IssuerSerial>
                <X509IssuerName>C=PY, O=DOCUMENTA S.A., CN=CA-DOCUMENTA S.A., SERIALNUMBER=RUC 80050172-1</X509IssuerName>
                <X509SerialNumber>6252568545342405248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 general</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20</vt:i4>
      </vt:variant>
    </vt:vector>
  </HeadingPairs>
  <TitlesOfParts>
    <vt:vector size="43" baseType="lpstr">
      <vt:lpstr>Presentacion EEFF</vt:lpstr>
      <vt:lpstr>Resolución</vt:lpstr>
      <vt:lpstr>BG</vt:lpstr>
      <vt:lpstr>EERR </vt:lpstr>
      <vt:lpstr>PN</vt:lpstr>
      <vt:lpstr>ORIGEN Y APLICACION</vt:lpstr>
      <vt:lpstr>NOTAS</vt:lpstr>
      <vt:lpstr>ANEXO A</vt:lpstr>
      <vt:lpstr>ANEXO B</vt:lpstr>
      <vt:lpstr>ANEXO C</vt:lpstr>
      <vt:lpstr>ANEXO"D"</vt:lpstr>
      <vt:lpstr>ANEXO"E"</vt:lpstr>
      <vt:lpstr>ANEXO"F"</vt:lpstr>
      <vt:lpstr>ANEXO"G"</vt:lpstr>
      <vt:lpstr>ANEXO"H"</vt:lpstr>
      <vt:lpstr>ANEXO"I" </vt:lpstr>
      <vt:lpstr>ANEXO J</vt:lpstr>
      <vt:lpstr>pers.vinculadas(A)</vt:lpstr>
      <vt:lpstr>sociedades vinculadas Anx1</vt:lpstr>
      <vt:lpstr>SOCIEDADES VINCULADAS(B) </vt:lpstr>
      <vt:lpstr>nivel de (C)</vt:lpstr>
      <vt:lpstr>activos comprom.(D)</vt:lpstr>
      <vt:lpstr>ComposicionAccionaria</vt:lpstr>
      <vt:lpstr>'activos comprom.(D)'!Área_de_impresión</vt:lpstr>
      <vt:lpstr>'ANEXO A'!Área_de_impresión</vt:lpstr>
      <vt:lpstr>'ANEXO C'!Área_de_impresión</vt:lpstr>
      <vt:lpstr>'ANEXO"E"'!Área_de_impresión</vt:lpstr>
      <vt:lpstr>'ANEXO"F"'!Área_de_impresión</vt:lpstr>
      <vt:lpstr>'ANEXO"G"'!Área_de_impresión</vt:lpstr>
      <vt:lpstr>'ANEXO"H"'!Área_de_impresión</vt:lpstr>
      <vt:lpstr>BG!Área_de_impresión</vt:lpstr>
      <vt:lpstr>ComposicionAccionaria!Área_de_impresión</vt:lpstr>
      <vt:lpstr>'EERR '!Área_de_impresión</vt:lpstr>
      <vt:lpstr>'nivel de (C)'!Área_de_impresión</vt:lpstr>
      <vt:lpstr>NOTAS!Área_de_impresión</vt:lpstr>
      <vt:lpstr>'ORIGEN Y APLICACION'!Área_de_impresión</vt:lpstr>
      <vt:lpstr>PN!Área_de_impresión</vt:lpstr>
      <vt:lpstr>'Presentacion EEFF'!Área_de_impresión</vt:lpstr>
      <vt:lpstr>Resolución!Área_de_impresión</vt:lpstr>
      <vt:lpstr>'sociedades vinculadas Anx1'!Área_de_impresión</vt:lpstr>
      <vt:lpstr>'SOCIEDADES VINCULADAS(B) '!Área_de_impresión</vt:lpstr>
      <vt:lpstr>ComposicionAccionaria!Títulos_a_imprimir</vt:lpstr>
      <vt:lpstr>NOTAS!Títulos_a_imprimir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Juan Achucarro</cp:lastModifiedBy>
  <cp:lastPrinted>2020-08-31T18:37:34Z</cp:lastPrinted>
  <dcterms:created xsi:type="dcterms:W3CDTF">2017-05-29T13:41:06Z</dcterms:created>
  <dcterms:modified xsi:type="dcterms:W3CDTF">2020-08-31T18:39:02Z</dcterms:modified>
</cp:coreProperties>
</file>