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sigs" ContentType="application/vnd.openxmlformats-package.digital-signature-origin"/>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8.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hidePivotFieldList="1"/>
  <mc:AlternateContent xmlns:mc="http://schemas.openxmlformats.org/markup-compatibility/2006">
    <mc:Choice Requires="x15">
      <x15ac:absPath xmlns:x15ac="http://schemas.microsoft.com/office/spreadsheetml/2010/11/ac" url="C:\Users\3194087\Desktop\Para Firmar_ItaúAFPISA\"/>
    </mc:Choice>
  </mc:AlternateContent>
  <xr:revisionPtr revIDLastSave="0" documentId="13_ncr:1_{D9953439-66FB-46FB-8CFE-A15D6BD714EA}" xr6:coauthVersionLast="47" xr6:coauthVersionMax="47" xr10:uidLastSave="{00000000-0000-0000-0000-000000000000}"/>
  <bookViews>
    <workbookView xWindow="-108" yWindow="-108" windowWidth="23256" windowHeight="12576" tabRatio="951" activeTab="3" xr2:uid="{00000000-000D-0000-FFFF-FFFF00000000}"/>
  </bookViews>
  <sheets>
    <sheet name="INDICE" sheetId="12" r:id="rId1"/>
    <sheet name="BG 2021" sheetId="24" state="hidden" r:id="rId2"/>
    <sheet name="Clasificación" sheetId="25" state="hidden" r:id="rId3"/>
    <sheet name="ACTIVO NETO" sheetId="3" r:id="rId4"/>
    <sheet name="ESTADO DE INGRESOS Y EGRESOS" sheetId="4" r:id="rId5"/>
    <sheet name="VARIACION DEL ACTIVO NETO" sheetId="7" r:id="rId6"/>
    <sheet name="FLUJO DE EFECTIVO" sheetId="5" r:id="rId7"/>
    <sheet name="CA EF" sheetId="6" state="hidden" r:id="rId8"/>
    <sheet name="Nota 1 a Nota 3.5" sheetId="8" r:id="rId9"/>
    <sheet name="Nota 3.6 a Nota 4.1" sheetId="9" r:id="rId10"/>
    <sheet name="Nota 4.2" sheetId="26" r:id="rId11"/>
    <sheet name="Nota 4.3 a Nota 4.6" sheetId="28" r:id="rId12"/>
    <sheet name="Nota 5 a Nota 8" sheetId="27" r:id="rId13"/>
  </sheets>
  <definedNames>
    <definedName name="\a" localSheetId="8">#REF!</definedName>
    <definedName name="\a" localSheetId="9">#REF!</definedName>
    <definedName name="\a" localSheetId="10">#REF!</definedName>
    <definedName name="\a" localSheetId="11">#REF!</definedName>
    <definedName name="\a" localSheetId="12">#REF!</definedName>
    <definedName name="\a">#REF!</definedName>
    <definedName name="_____DAT23" localSheetId="8">#REF!</definedName>
    <definedName name="_____DAT23" localSheetId="9">#REF!</definedName>
    <definedName name="_____DAT23" localSheetId="10">#REF!</definedName>
    <definedName name="_____DAT23" localSheetId="11">#REF!</definedName>
    <definedName name="_____DAT23" localSheetId="12">#REF!</definedName>
    <definedName name="_____DAT23">#REF!</definedName>
    <definedName name="_____DAT24" localSheetId="8">#REF!</definedName>
    <definedName name="_____DAT24" localSheetId="9">#REF!</definedName>
    <definedName name="_____DAT24" localSheetId="10">#REF!</definedName>
    <definedName name="_____DAT24" localSheetId="11">#REF!</definedName>
    <definedName name="_____DAT24" localSheetId="12">#REF!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 localSheetId="5">#REF!</definedName>
    <definedName name="__DAT23">#REF!</definedName>
    <definedName name="__DAT24" localSheetId="5">#REF!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DAT1">#REF!</definedName>
    <definedName name="_DAT12">#REF!</definedName>
    <definedName name="_DAT13" localSheetId="5">#REF!</definedName>
    <definedName name="_DAT13">#REF!</definedName>
    <definedName name="_DAT14" localSheetId="5">#REF!</definedName>
    <definedName name="_DAT14">#REF!</definedName>
    <definedName name="_DAT15">#REF!</definedName>
    <definedName name="_DAT16">#REF!</definedName>
    <definedName name="_DAT17" localSheetId="5">#REF!</definedName>
    <definedName name="_DAT17">#REF!</definedName>
    <definedName name="_DAT18" localSheetId="5">#REF!</definedName>
    <definedName name="_DAT18">#REF!</definedName>
    <definedName name="_DAT19" localSheetId="5">#REF!</definedName>
    <definedName name="_DAT19">#REF!</definedName>
    <definedName name="_DAT2">#REF!</definedName>
    <definedName name="_DAT20" localSheetId="5">#REF!</definedName>
    <definedName name="_DAT20">#REF!</definedName>
    <definedName name="_DAT22" localSheetId="5">#REF!</definedName>
    <definedName name="_DAT22">#REF!</definedName>
    <definedName name="_DAT23" localSheetId="5">#REF!</definedName>
    <definedName name="_DAT23">#REF!</definedName>
    <definedName name="_DAT24" localSheetId="5">#REF!</definedName>
    <definedName name="_DAT24">#REF!</definedName>
    <definedName name="_DAT3" localSheetId="5">#REF!</definedName>
    <definedName name="_DAT3">#REF!</definedName>
    <definedName name="_DAT4" localSheetId="5">#REF!</definedName>
    <definedName name="_DAT4">#REF!</definedName>
    <definedName name="_DAT5" localSheetId="5">#REF!</definedName>
    <definedName name="_DAT5">#REF!</definedName>
    <definedName name="_DAT6">#REF!</definedName>
    <definedName name="_DAT7">#REF!</definedName>
    <definedName name="_DAT8">#REF!</definedName>
    <definedName name="_xlnm._FilterDatabase" localSheetId="1" hidden="1">'BG 2021'!$A$5:$WVI$42</definedName>
    <definedName name="_xlnm._FilterDatabase" localSheetId="2" hidden="1">Clasificación!$A$4:$H$36</definedName>
    <definedName name="_xlnm._FilterDatabase" localSheetId="9" hidden="1">'Nota 3.6 a Nota 4.1'!#REF!</definedName>
    <definedName name="_xlnm._FilterDatabase" localSheetId="10" hidden="1">'Nota 4.2'!$B$13:$Q$55</definedName>
    <definedName name="_xlnm._FilterDatabase" localSheetId="11" hidden="1">'Nota 4.3 a Nota 4.6'!#REF!</definedName>
    <definedName name="_xlnm._FilterDatabase" localSheetId="12" hidden="1">'Nota 5 a Nota 8'!#REF!</definedName>
    <definedName name="_Key1" localSheetId="5" hidden="1">#REF!</definedName>
    <definedName name="_Key1" hidden="1">#REF!</definedName>
    <definedName name="_Key2" localSheetId="5" hidden="1">#REF!</definedName>
    <definedName name="_Key2" hidden="1">#REF!</definedName>
    <definedName name="_Order1" hidden="1">255</definedName>
    <definedName name="_Order2" hidden="1">255</definedName>
    <definedName name="_Parse_In" localSheetId="5" hidden="1">#REF!</definedName>
    <definedName name="_Parse_In" hidden="1">#REF!</definedName>
    <definedName name="_Parse_Out" localSheetId="5" hidden="1">#REF!</definedName>
    <definedName name="_Parse_Out" hidden="1">#REF!</definedName>
    <definedName name="_RSE1">#REF!</definedName>
    <definedName name="_RSE2">#REF!</definedName>
    <definedName name="_TPy530231">#REF!</definedName>
    <definedName name="a" localSheetId="1" hidden="1">{#N/A,#N/A,FALSE,"Aging Summary";#N/A,#N/A,FALSE,"Ratio Analysis";#N/A,#N/A,FALSE,"Test 120 Day Accts";#N/A,#N/A,FALSE,"Tickmarks"}</definedName>
    <definedName name="a" localSheetId="2" hidden="1">{#N/A,#N/A,FALSE,"Aging Summary";#N/A,#N/A,FALSE,"Ratio Analysis";#N/A,#N/A,FALSE,"Test 120 Day Accts";#N/A,#N/A,FALSE,"Tickmarks"}</definedName>
    <definedName name="a" localSheetId="4" hidden="1">{#N/A,#N/A,FALSE,"Aging Summary";#N/A,#N/A,FALSE,"Ratio Analysis";#N/A,#N/A,FALSE,"Test 120 Day Accts";#N/A,#N/A,FALSE,"Tickmarks"}</definedName>
    <definedName name="a" localSheetId="6" hidden="1">{#N/A,#N/A,FALSE,"Aging Summary";#N/A,#N/A,FALSE,"Ratio Analysis";#N/A,#N/A,FALSE,"Test 120 Day Accts";#N/A,#N/A,FALSE,"Tickmarks"}</definedName>
    <definedName name="a" localSheetId="8" hidden="1">{#N/A,#N/A,FALSE,"Aging Summary";#N/A,#N/A,FALSE,"Ratio Analysis";#N/A,#N/A,FALSE,"Test 120 Day Accts";#N/A,#N/A,FALSE,"Tickmarks"}</definedName>
    <definedName name="a" localSheetId="9" hidden="1">{#N/A,#N/A,FALSE,"Aging Summary";#N/A,#N/A,FALSE,"Ratio Analysis";#N/A,#N/A,FALSE,"Test 120 Day Accts";#N/A,#N/A,FALSE,"Tickmarks"}</definedName>
    <definedName name="a" localSheetId="10" hidden="1">{#N/A,#N/A,FALSE,"Aging Summary";#N/A,#N/A,FALSE,"Ratio Analysis";#N/A,#N/A,FALSE,"Test 120 Day Accts";#N/A,#N/A,FALSE,"Tickmarks"}</definedName>
    <definedName name="a" localSheetId="11" hidden="1">{#N/A,#N/A,FALSE,"Aging Summary";#N/A,#N/A,FALSE,"Ratio Analysis";#N/A,#N/A,FALSE,"Test 120 Day Accts";#N/A,#N/A,FALSE,"Tickmarks"}</definedName>
    <definedName name="a" localSheetId="12" hidden="1">{#N/A,#N/A,FALSE,"Aging Summary";#N/A,#N/A,FALSE,"Ratio Analysis";#N/A,#N/A,FALSE,"Test 120 Day Accts";#N/A,#N/A,FALSE,"Tickmarks"}</definedName>
    <definedName name="A" localSheetId="5">#REF!</definedName>
    <definedName name="a" hidden="1">{#N/A,#N/A,FALSE,"Aging Summary";#N/A,#N/A,FALSE,"Ratio Analysis";#N/A,#N/A,FALSE,"Test 120 Day Accts";#N/A,#N/A,FALSE,"Tickmarks"}</definedName>
    <definedName name="A_impresión_IM" localSheetId="5">#REF!</definedName>
    <definedName name="A_impresión_IM">#REF!</definedName>
    <definedName name="aakdkadk" hidden="1">#REF!</definedName>
    <definedName name="Acceso_Ganado">#REF!</definedName>
    <definedName name="acctascomb">#REF!</definedName>
    <definedName name="acctashold1">#REF!</definedName>
    <definedName name="acctashold2">#REF!</definedName>
    <definedName name="acctasnorte">#REF!</definedName>
    <definedName name="acctassur">#REF!</definedName>
    <definedName name="ADV_PROM" localSheetId="5">#REF!</definedName>
    <definedName name="ADV_PROM">#REF!</definedName>
    <definedName name="APSUMMARY">#REF!</definedName>
    <definedName name="AR_Balance">#REF!</definedName>
    <definedName name="ARA_Threshold">#REF!</definedName>
    <definedName name="_xlnm.Print_Area" localSheetId="3">'ACTIVO NETO'!$A$5:$F$41</definedName>
    <definedName name="_xlnm.Print_Area" localSheetId="4">'ESTADO DE INGRESOS Y EGRESOS'!$A$5:$G$36</definedName>
    <definedName name="_xlnm.Print_Area" localSheetId="6">'FLUJO DE EFECTIVO'!$A$5:$F$37</definedName>
    <definedName name="_xlnm.Print_Area" localSheetId="8">'Nota 1 a Nota 3.5'!$B$7:$M$100</definedName>
    <definedName name="_xlnm.Print_Area" localSheetId="9">'Nota 3.6 a Nota 4.1'!$A$10:$J$49</definedName>
    <definedName name="_xlnm.Print_Area" localSheetId="10">'Nota 4.2'!$A$10:$J$56</definedName>
    <definedName name="_xlnm.Print_Area" localSheetId="11">'Nota 4.3 a Nota 4.6'!$A$10:$J$32</definedName>
    <definedName name="_xlnm.Print_Area" localSheetId="12">'Nota 5 a Nota 8'!$A$10:$J$33</definedName>
    <definedName name="_xlnm.Print_Area" localSheetId="5">'VARIACION DEL ACTIVO NETO'!$B$6:$K$29</definedName>
    <definedName name="Area_de_impresión2" localSheetId="8">#REF!</definedName>
    <definedName name="Area_de_impresión2" localSheetId="9">#REF!</definedName>
    <definedName name="Area_de_impresión2" localSheetId="10">#REF!</definedName>
    <definedName name="Area_de_impresión2" localSheetId="11">#REF!</definedName>
    <definedName name="Area_de_impresión2" localSheetId="12">#REF!</definedName>
    <definedName name="Area_de_impresión2" localSheetId="5">#REF!</definedName>
    <definedName name="Area_de_impresión2">#REF!</definedName>
    <definedName name="Area_de_impresión3" localSheetId="5">#REF!</definedName>
    <definedName name="Area_de_impresión3">#REF!</definedName>
    <definedName name="ARGENTINA" localSheetId="5">#REF!</definedName>
    <definedName name="ARGENTINA">#REF!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localSheetId="5" hidden="1">#REF!</definedName>
    <definedName name="AS2StaticLS" hidden="1">#REF!</definedName>
    <definedName name="AS2SyncStepLS" hidden="1">0</definedName>
    <definedName name="AS2TickmarkLS" localSheetId="5" hidden="1">#REF!</definedName>
    <definedName name="AS2TickmarkLS" hidden="1">#REF!</definedName>
    <definedName name="AS2VersionLS" hidden="1">300</definedName>
    <definedName name="assssssssssssssssssssssssssssssssssssssssss" hidden="1">#REF!</definedName>
    <definedName name="B" localSheetId="5">#REF!</definedName>
    <definedName name="B">#REF!</definedName>
    <definedName name="_xlnm.Database" localSheetId="5">#REF!</definedName>
    <definedName name="_xlnm.Database">#REF!</definedName>
    <definedName name="basemeta" localSheetId="5">#REF!</definedName>
    <definedName name="basemeta">#REF!</definedName>
    <definedName name="basenueva" localSheetId="5">#REF!</definedName>
    <definedName name="basenueva">#REF!</definedName>
    <definedName name="BB">#REF!</definedName>
    <definedName name="BCDE" localSheetId="1" hidden="1">{#N/A,#N/A,FALSE,"Aging Summary";#N/A,#N/A,FALSE,"Ratio Analysis";#N/A,#N/A,FALSE,"Test 120 Day Accts";#N/A,#N/A,FALSE,"Tickmarks"}</definedName>
    <definedName name="BCDE" localSheetId="2" hidden="1">{#N/A,#N/A,FALSE,"Aging Summary";#N/A,#N/A,FALSE,"Ratio Analysis";#N/A,#N/A,FALSE,"Test 120 Day Accts";#N/A,#N/A,FALSE,"Tickmarks"}</definedName>
    <definedName name="BCDE" localSheetId="6" hidden="1">{#N/A,#N/A,FALSE,"Aging Summary";#N/A,#N/A,FALSE,"Ratio Analysis";#N/A,#N/A,FALSE,"Test 120 Day Accts";#N/A,#N/A,FALSE,"Tickmarks"}</definedName>
    <definedName name="BCDE" localSheetId="8" hidden="1">{#N/A,#N/A,FALSE,"Aging Summary";#N/A,#N/A,FALSE,"Ratio Analysis";#N/A,#N/A,FALSE,"Test 120 Day Accts";#N/A,#N/A,FALSE,"Tickmarks"}</definedName>
    <definedName name="BCDE" localSheetId="9" hidden="1">{#N/A,#N/A,FALSE,"Aging Summary";#N/A,#N/A,FALSE,"Ratio Analysis";#N/A,#N/A,FALSE,"Test 120 Day Accts";#N/A,#N/A,FALSE,"Tickmarks"}</definedName>
    <definedName name="BCDE" localSheetId="10" hidden="1">{#N/A,#N/A,FALSE,"Aging Summary";#N/A,#N/A,FALSE,"Ratio Analysis";#N/A,#N/A,FALSE,"Test 120 Day Accts";#N/A,#N/A,FALSE,"Tickmarks"}</definedName>
    <definedName name="BCDE" localSheetId="11" hidden="1">{#N/A,#N/A,FALSE,"Aging Summary";#N/A,#N/A,FALSE,"Ratio Analysis";#N/A,#N/A,FALSE,"Test 120 Day Accts";#N/A,#N/A,FALSE,"Tickmarks"}</definedName>
    <definedName name="BCDE" localSheetId="12" hidden="1">{#N/A,#N/A,FALSE,"Aging Summary";#N/A,#N/A,FALSE,"Ratio Analysis";#N/A,#N/A,FALSE,"Test 120 Day Accts";#N/A,#N/A,FALSE,"Tickmarks"}</definedName>
    <definedName name="BCDE" localSheetId="5"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RASIL" localSheetId="5">#REF!</definedName>
    <definedName name="BRASIL">#REF!</definedName>
    <definedName name="bsusocomb1">#REF!</definedName>
    <definedName name="bsusonorte1">#REF!</definedName>
    <definedName name="bsusosur1">#REF!</definedName>
    <definedName name="BuiltIn_Print_Area" localSheetId="5">#REF!</definedName>
    <definedName name="BuiltIn_Print_Area">#REF!</definedName>
    <definedName name="BuiltIn_Print_Area___0___0___0___0___0" localSheetId="5">#REF!</definedName>
    <definedName name="BuiltIn_Print_Area___0___0___0___0___0">#REF!</definedName>
    <definedName name="BuiltIn_Print_Area___0___0___0___0___0___0___0___0" localSheetId="5">#REF!</definedName>
    <definedName name="BuiltIn_Print_Area___0___0___0___0___0___0___0___0">#REF!</definedName>
    <definedName name="canal" localSheetId="5">#REF!</definedName>
    <definedName name="canal">#REF!</definedName>
    <definedName name="Capitali">#REF!</definedName>
    <definedName name="CC" localSheetId="5">#REF!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art1" localSheetId="5">#REF!</definedName>
    <definedName name="chart1">#REF!</definedName>
    <definedName name="cliente" localSheetId="5">#REF!</definedName>
    <definedName name="cliente">#REF!</definedName>
    <definedName name="cliente2" localSheetId="5">#REF!</definedName>
    <definedName name="cliente2">#REF!</definedName>
    <definedName name="Clientes" localSheetId="5">#REF!</definedName>
    <definedName name="Clientes">#REF!</definedName>
    <definedName name="Clients_Population_Total" localSheetId="5">#REF!</definedName>
    <definedName name="Clients_Population_Total">#REF!</definedName>
    <definedName name="cndsuuuuuuuuuuuuuuuuuuuuuuuuuuuuuuuuuuuuuuuuuuuuuuuuuuuuu" hidden="1">#REF!</definedName>
    <definedName name="co" localSheetId="5">#REF!</definedName>
    <definedName name="co">#REF!</definedName>
    <definedName name="COMPAÑIAS" localSheetId="5">#REF!</definedName>
    <definedName name="COMPAÑIAS">#REF!</definedName>
    <definedName name="Compilacion">#REF!</definedName>
    <definedName name="complacu" localSheetId="5">#REF!</definedName>
    <definedName name="complacu">#REF!</definedName>
    <definedName name="complemes" localSheetId="5">#REF!</definedName>
    <definedName name="complemes">#REF!</definedName>
    <definedName name="Computed_Sample_Population_Total" localSheetId="5">#REF!</definedName>
    <definedName name="Computed_Sample_Population_Total">#REF!</definedName>
    <definedName name="COST_MP" localSheetId="5">#REF!</definedName>
    <definedName name="COST_MP">#REF!</definedName>
    <definedName name="crin0010">#REF!</definedName>
    <definedName name="Customer">#REF!</definedName>
    <definedName name="customerld">#REF!</definedName>
    <definedName name="CustomerPCS">#REF!</definedName>
    <definedName name="CY_Accounts_Receivable" localSheetId="5">#REF!</definedName>
    <definedName name="CY_Administration" localSheetId="5">#REF!</definedName>
    <definedName name="CY_Administration">#REF!</definedName>
    <definedName name="CY_Cash" localSheetId="5">#REF!</definedName>
    <definedName name="CY_Cash_Div_Dec" localSheetId="5">#REF!</definedName>
    <definedName name="CY_CASH_DIVIDENDS_DECLARED__per_common_share" localSheetId="5">#REF!</definedName>
    <definedName name="CY_Common_Equity" localSheetId="5">#REF!</definedName>
    <definedName name="CY_Cost_of_Sales" localSheetId="5">#REF!</definedName>
    <definedName name="CY_Current_Liabilities" localSheetId="5">#REF!</definedName>
    <definedName name="CY_Depreciation" localSheetId="5">#REF!</definedName>
    <definedName name="CY_Disc._Ops." localSheetId="5">#REF!</definedName>
    <definedName name="CY_Disc_mnth">#REF!</definedName>
    <definedName name="CY_Disc_pd">#REF!</definedName>
    <definedName name="CY_Discounts">#REF!</definedName>
    <definedName name="CY_Earnings_per_share" localSheetId="5">#REF!</definedName>
    <definedName name="CY_Extraord." localSheetId="5">#REF!</definedName>
    <definedName name="CY_Gross_Profit" localSheetId="5">#REF!</definedName>
    <definedName name="CY_INC_AFT_TAX" localSheetId="5">#REF!</definedName>
    <definedName name="CY_INC_BEF_EXTRAORD" localSheetId="5">#REF!</definedName>
    <definedName name="CY_Inc_Bef_Tax" localSheetId="5">#REF!</definedName>
    <definedName name="CY_Intangible_Assets" localSheetId="5">#REF!</definedName>
    <definedName name="CY_Intangible_Assets">#REF!</definedName>
    <definedName name="CY_Interest_Expense" localSheetId="5">#REF!</definedName>
    <definedName name="CY_Inventory" localSheetId="5">#REF!</definedName>
    <definedName name="CY_LIABIL_EQUITY" localSheetId="5">#REF!</definedName>
    <definedName name="CY_LIABIL_EQUITY">#REF!</definedName>
    <definedName name="CY_Long_term_Debt__excl_Dfd_Taxes" localSheetId="5">#REF!</definedName>
    <definedName name="CY_LT_Debt" localSheetId="5">#REF!</definedName>
    <definedName name="CY_Market_Value_of_Equity" localSheetId="5">#REF!</definedName>
    <definedName name="CY_Marketable_Sec" localSheetId="5">#REF!</definedName>
    <definedName name="CY_Marketable_Sec">#REF!</definedName>
    <definedName name="CY_NET_INCOME" localSheetId="5">#REF!</definedName>
    <definedName name="CY_NET_PROFIT">#REF!</definedName>
    <definedName name="CY_Net_Revenue" localSheetId="5">#REF!</definedName>
    <definedName name="CY_Operating_Income" localSheetId="5">#REF!</definedName>
    <definedName name="CY_Operating_Income">#REF!</definedName>
    <definedName name="CY_Other" localSheetId="5">#REF!</definedName>
    <definedName name="CY_Other">#REF!</definedName>
    <definedName name="CY_Other_Curr_Assets" localSheetId="5">#REF!</definedName>
    <definedName name="CY_Other_Curr_Assets">#REF!</definedName>
    <definedName name="CY_Other_LT_Assets" localSheetId="5">#REF!</definedName>
    <definedName name="CY_Other_LT_Assets">#REF!</definedName>
    <definedName name="CY_Other_LT_Liabilities" localSheetId="5">#REF!</definedName>
    <definedName name="CY_Other_LT_Liabilities">#REF!</definedName>
    <definedName name="CY_Preferred_Stock" localSheetId="5">#REF!</definedName>
    <definedName name="CY_Preferred_Stock">#REF!</definedName>
    <definedName name="CY_QUICK_ASSETS" localSheetId="5">#REF!</definedName>
    <definedName name="CY_Ret_mnth">#REF!</definedName>
    <definedName name="CY_Ret_pd">#REF!</definedName>
    <definedName name="CY_Retained_Earnings" localSheetId="5">#REF!</definedName>
    <definedName name="CY_Retained_Earnings">#REF!</definedName>
    <definedName name="CY_Returns">#REF!</definedName>
    <definedName name="CY_Selling" localSheetId="5">#REF!</definedName>
    <definedName name="CY_Selling">#REF!</definedName>
    <definedName name="CY_Tangible_Assets" localSheetId="5">#REF!</definedName>
    <definedName name="CY_Tangible_Assets">#REF!</definedName>
    <definedName name="CY_Tangible_Net_Worth" localSheetId="5">#REF!</definedName>
    <definedName name="CY_Taxes" localSheetId="5">#REF!</definedName>
    <definedName name="CY_TOTAL_ASSETS" localSheetId="5">#REF!</definedName>
    <definedName name="CY_TOTAL_CURR_ASSETS" localSheetId="5">#REF!</definedName>
    <definedName name="CY_TOTAL_DEBT" localSheetId="5">#REF!</definedName>
    <definedName name="CY_TOTAL_EQUITY" localSheetId="5">#REF!</definedName>
    <definedName name="CY_Trade_Payables" localSheetId="5">#REF!</definedName>
    <definedName name="CY_Weighted_Average" localSheetId="5">#REF!</definedName>
    <definedName name="CY_Working_Capital" localSheetId="5">#REF!</definedName>
    <definedName name="CY_Year_Income_Statement" localSheetId="5">#REF!</definedName>
    <definedName name="da" localSheetId="1" hidden="1">{#N/A,#N/A,FALSE,"Aging Summary";#N/A,#N/A,FALSE,"Ratio Analysis";#N/A,#N/A,FALSE,"Test 120 Day Accts";#N/A,#N/A,FALSE,"Tickmarks"}</definedName>
    <definedName name="da" localSheetId="2" hidden="1">{#N/A,#N/A,FALSE,"Aging Summary";#N/A,#N/A,FALSE,"Ratio Analysis";#N/A,#N/A,FALSE,"Test 120 Day Accts";#N/A,#N/A,FALSE,"Tickmarks"}</definedName>
    <definedName name="da" localSheetId="4" hidden="1">{#N/A,#N/A,FALSE,"Aging Summary";#N/A,#N/A,FALSE,"Ratio Analysis";#N/A,#N/A,FALSE,"Test 120 Day Accts";#N/A,#N/A,FALSE,"Tickmarks"}</definedName>
    <definedName name="da" localSheetId="6" hidden="1">{#N/A,#N/A,FALSE,"Aging Summary";#N/A,#N/A,FALSE,"Ratio Analysis";#N/A,#N/A,FALSE,"Test 120 Day Accts";#N/A,#N/A,FALSE,"Tickmarks"}</definedName>
    <definedName name="da" localSheetId="8" hidden="1">{#N/A,#N/A,FALSE,"Aging Summary";#N/A,#N/A,FALSE,"Ratio Analysis";#N/A,#N/A,FALSE,"Test 120 Day Accts";#N/A,#N/A,FALSE,"Tickmarks"}</definedName>
    <definedName name="da" localSheetId="9" hidden="1">{#N/A,#N/A,FALSE,"Aging Summary";#N/A,#N/A,FALSE,"Ratio Analysis";#N/A,#N/A,FALSE,"Test 120 Day Accts";#N/A,#N/A,FALSE,"Tickmarks"}</definedName>
    <definedName name="da" localSheetId="10" hidden="1">{#N/A,#N/A,FALSE,"Aging Summary";#N/A,#N/A,FALSE,"Ratio Analysis";#N/A,#N/A,FALSE,"Test 120 Day Accts";#N/A,#N/A,FALSE,"Tickmarks"}</definedName>
    <definedName name="da" localSheetId="11" hidden="1">{#N/A,#N/A,FALSE,"Aging Summary";#N/A,#N/A,FALSE,"Ratio Analysis";#N/A,#N/A,FALSE,"Test 120 Day Accts";#N/A,#N/A,FALSE,"Tickmarks"}</definedName>
    <definedName name="da" localSheetId="12" hidden="1">{#N/A,#N/A,FALSE,"Aging Summary";#N/A,#N/A,FALSE,"Ratio Analysis";#N/A,#N/A,FALSE,"Test 120 Day Accts";#N/A,#N/A,FALSE,"Tickmarks"}</definedName>
    <definedName name="da" localSheetId="5" hidden="1">{#N/A,#N/A,FALSE,"Aging Summary";#N/A,#N/A,FALSE,"Ratio Analysis";#N/A,#N/A,FALSE,"Test 120 Day Accts";#N/A,#N/A,FALSE,"Tickmarks"}</definedName>
    <definedName name="da" hidden="1">{#N/A,#N/A,FALSE,"Aging Summary";#N/A,#N/A,FALSE,"Ratio Analysis";#N/A,#N/A,FALSE,"Test 120 Day Accts";#N/A,#N/A,FALSE,"Tickmarks"}</definedName>
    <definedName name="DAFDFAD" localSheetId="1" hidden="1">{#N/A,#N/A,FALSE,"VOL"}</definedName>
    <definedName name="DAFDFAD" localSheetId="2" hidden="1">{#N/A,#N/A,FALSE,"VOL"}</definedName>
    <definedName name="DAFDFAD" localSheetId="4" hidden="1">{#N/A,#N/A,FALSE,"VOL"}</definedName>
    <definedName name="DAFDFAD" localSheetId="6" hidden="1">{#N/A,#N/A,FALSE,"VOL"}</definedName>
    <definedName name="DAFDFAD" localSheetId="8" hidden="1">{#N/A,#N/A,FALSE,"VOL"}</definedName>
    <definedName name="DAFDFAD" localSheetId="9" hidden="1">{#N/A,#N/A,FALSE,"VOL"}</definedName>
    <definedName name="DAFDFAD" localSheetId="10" hidden="1">{#N/A,#N/A,FALSE,"VOL"}</definedName>
    <definedName name="DAFDFAD" localSheetId="11" hidden="1">{#N/A,#N/A,FALSE,"VOL"}</definedName>
    <definedName name="DAFDFAD" localSheetId="12" hidden="1">{#N/A,#N/A,FALSE,"VOL"}</definedName>
    <definedName name="DAFDFAD" localSheetId="5" hidden="1">{#N/A,#N/A,FALSE,"VOL"}</definedName>
    <definedName name="DAFDFAD" hidden="1">{#N/A,#N/A,FALSE,"VOL"}</definedName>
    <definedName name="DASA" localSheetId="5">#REF!</definedName>
    <definedName name="DASA">#REF!</definedName>
    <definedName name="data" localSheetId="5">#REF!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 localSheetId="5">#REF!</definedName>
    <definedName name="datos">#REF!</definedName>
    <definedName name="Definición">#REF!</definedName>
    <definedName name="desc" localSheetId="5">#REF!</definedName>
    <definedName name="desc">#REF!</definedName>
    <definedName name="detaacu" localSheetId="5">#REF!</definedName>
    <definedName name="detaacu">#REF!</definedName>
    <definedName name="detames" localSheetId="5">#REF!</definedName>
    <definedName name="detames">#REF!</definedName>
    <definedName name="dgh">#REF!</definedName>
    <definedName name="Diferencias_de_redondeo">#REF!</definedName>
    <definedName name="Disagg_AR_Balance">#REF!</definedName>
    <definedName name="Disaggregations_SRD">#REF!</definedName>
    <definedName name="Disc_Allowance">#REF!</definedName>
    <definedName name="Dist" localSheetId="5">#REF!</definedName>
    <definedName name="Dist">#REF!</definedName>
    <definedName name="distribuidores" localSheetId="5">#REF!</definedName>
    <definedName name="distribuidores">#REF!</definedName>
    <definedName name="Dollar_Threshold" localSheetId="5">#REF!</definedName>
    <definedName name="Dollar_Threshold">#REF!</definedName>
    <definedName name="dtt" hidden="1">#REF!</definedName>
    <definedName name="Edesa" localSheetId="5">#REF!</definedName>
    <definedName name="Edesa">#REF!</definedName>
    <definedName name="Enriputo" localSheetId="5">#REF!</definedName>
    <definedName name="Enriputo">#REF!</definedName>
    <definedName name="eoafh">#REF!</definedName>
    <definedName name="eoafn">#REF!</definedName>
    <definedName name="eoafs">#REF!</definedName>
    <definedName name="est" localSheetId="5">#REF!</definedName>
    <definedName name="est">#REF!</definedName>
    <definedName name="ESTBF" localSheetId="5">#REF!</definedName>
    <definedName name="ESTBF">#REF!</definedName>
    <definedName name="ESTIMADO" localSheetId="5">#REF!</definedName>
    <definedName name="ESTIMADO">#REF!</definedName>
    <definedName name="EV__LASTREFTIME__" hidden="1">38972.3597337963</definedName>
    <definedName name="EX" localSheetId="5">#REF!</definedName>
    <definedName name="EX">#REF!</definedName>
    <definedName name="Excel_BuiltIn__FilterDatabase_1_1">#REF!</definedName>
    <definedName name="Excel_BuiltIn_Print_Area_6_1_1_1">"$'OMNI 2007'.$#REF!$#REF!:$#REF!$#REF!"</definedName>
    <definedName name="fdg">#REF!</definedName>
    <definedName name="fds">#REF!</definedName>
    <definedName name="ffffff" hidden="1">"AS2DocumentBrowse"</definedName>
    <definedName name="fgg">#REF!</definedName>
    <definedName name="fnjrjkkkkkkkkkkkkkkkk" hidden="1">#REF!</definedName>
    <definedName name="GA">#REF!</definedName>
    <definedName name="gald">#REF!</definedName>
    <definedName name="GAPCS">#REF!</definedName>
    <definedName name="GASTOS" localSheetId="5">#REF!</definedName>
    <definedName name="GASTOS">#REF!</definedName>
    <definedName name="grandes3">#REF!</definedName>
    <definedName name="histor" localSheetId="5">#REF!</definedName>
    <definedName name="histor">#REF!</definedName>
    <definedName name="hjkhjficjnkdhfoikds" hidden="1">#REF!</definedName>
    <definedName name="Hola">#REF!</definedName>
    <definedName name="in" hidden="1">#REF!</definedName>
    <definedName name="INT">#REF!</definedName>
    <definedName name="intangcomb">#REF!</definedName>
    <definedName name="intanghold">#REF!</definedName>
    <definedName name="intangnorte">#REF!</definedName>
    <definedName name="intangsur">#REF!</definedName>
    <definedName name="Interval" localSheetId="5">#REF!</definedName>
    <definedName name="Interval">#REF!</definedName>
    <definedName name="jhhj" hidden="1">#REF!</definedName>
    <definedName name="jjee">#REF!</definedName>
    <definedName name="jkkj" hidden="1">#REF!</definedName>
    <definedName name="junio">#REF!</definedName>
    <definedName name="JYGJHSDSJDFD" hidden="1">#REF!</definedName>
    <definedName name="K2_WBEVMODE" hidden="1">-1</definedName>
    <definedName name="kdkdk">#REF!</definedName>
    <definedName name="kfdg">#REF!</definedName>
    <definedName name="kfg">#REF!</definedName>
    <definedName name="Leadsheet">#REF!</definedName>
    <definedName name="liq" localSheetId="1" hidden="1">{#N/A,#N/A,FALSE,"VOL"}</definedName>
    <definedName name="liq" localSheetId="2" hidden="1">{#N/A,#N/A,FALSE,"VOL"}</definedName>
    <definedName name="liq" localSheetId="4" hidden="1">{#N/A,#N/A,FALSE,"VOL"}</definedName>
    <definedName name="liq" localSheetId="6" hidden="1">{#N/A,#N/A,FALSE,"VOL"}</definedName>
    <definedName name="liq" localSheetId="8" hidden="1">{#N/A,#N/A,FALSE,"VOL"}</definedName>
    <definedName name="liq" localSheetId="9" hidden="1">{#N/A,#N/A,FALSE,"VOL"}</definedName>
    <definedName name="liq" localSheetId="10" hidden="1">{#N/A,#N/A,FALSE,"VOL"}</definedName>
    <definedName name="liq" localSheetId="11" hidden="1">{#N/A,#N/A,FALSE,"VOL"}</definedName>
    <definedName name="liq" localSheetId="12" hidden="1">{#N/A,#N/A,FALSE,"VOL"}</definedName>
    <definedName name="liq" localSheetId="5" hidden="1">{#N/A,#N/A,FALSE,"VOL"}</definedName>
    <definedName name="liq" hidden="1">{#N/A,#N/A,FALSE,"VOL"}</definedName>
    <definedName name="listasuper" localSheetId="5">#REF!</definedName>
    <definedName name="listasuper">#REF!</definedName>
    <definedName name="Maintenance">#REF!</definedName>
    <definedName name="maintenanceld">#REF!</definedName>
    <definedName name="MaintenancePCS">#REF!</definedName>
    <definedName name="marca" localSheetId="5">#REF!</definedName>
    <definedName name="marca">#REF!</definedName>
    <definedName name="Marcas" localSheetId="5">#REF!</definedName>
    <definedName name="Marcas">#REF!</definedName>
    <definedName name="Minimis">#REF!</definedName>
    <definedName name="MKT">#REF!</definedName>
    <definedName name="mktld">#REF!</definedName>
    <definedName name="MKTPCS">#REF!</definedName>
    <definedName name="MP" localSheetId="5">#REF!</definedName>
    <definedName name="MP">#REF!</definedName>
    <definedName name="MP_AR_Balance">#REF!</definedName>
    <definedName name="MP_SRD">#REF!</definedName>
    <definedName name="Muestrini" hidden="1">3</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1" hidden="1">{#N/A,#N/A,FALSE,"Aging Summary";#N/A,#N/A,FALSE,"Ratio Analysis";#N/A,#N/A,FALSE,"Test 120 Day Accts";#N/A,#N/A,FALSE,"Tickmarks"}</definedName>
    <definedName name="new" localSheetId="2" hidden="1">{#N/A,#N/A,FALSE,"Aging Summary";#N/A,#N/A,FALSE,"Ratio Analysis";#N/A,#N/A,FALSE,"Test 120 Day Accts";#N/A,#N/A,FALSE,"Tickmarks"}</definedName>
    <definedName name="new" localSheetId="6" hidden="1">{#N/A,#N/A,FALSE,"Aging Summary";#N/A,#N/A,FALSE,"Ratio Analysis";#N/A,#N/A,FALSE,"Test 120 Day Accts";#N/A,#N/A,FALSE,"Tickmarks"}</definedName>
    <definedName name="new" localSheetId="8" hidden="1">{#N/A,#N/A,FALSE,"Aging Summary";#N/A,#N/A,FALSE,"Ratio Analysis";#N/A,#N/A,FALSE,"Test 120 Day Accts";#N/A,#N/A,FALSE,"Tickmarks"}</definedName>
    <definedName name="new" localSheetId="9" hidden="1">{#N/A,#N/A,FALSE,"Aging Summary";#N/A,#N/A,FALSE,"Ratio Analysis";#N/A,#N/A,FALSE,"Test 120 Day Accts";#N/A,#N/A,FALSE,"Tickmarks"}</definedName>
    <definedName name="new" localSheetId="10" hidden="1">{#N/A,#N/A,FALSE,"Aging Summary";#N/A,#N/A,FALSE,"Ratio Analysis";#N/A,#N/A,FALSE,"Test 120 Day Accts";#N/A,#N/A,FALSE,"Tickmarks"}</definedName>
    <definedName name="new" localSheetId="11" hidden="1">{#N/A,#N/A,FALSE,"Aging Summary";#N/A,#N/A,FALSE,"Ratio Analysis";#N/A,#N/A,FALSE,"Test 120 Day Accts";#N/A,#N/A,FALSE,"Tickmarks"}</definedName>
    <definedName name="new" localSheetId="12" hidden="1">{#N/A,#N/A,FALSE,"Aging Summary";#N/A,#N/A,FALSE,"Ratio Analysis";#N/A,#N/A,FALSE,"Test 120 Day Accts";#N/A,#N/A,FALSE,"Tickmarks"}</definedName>
    <definedName name="new" localSheetId="5"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8" hidden="1">#REF!</definedName>
    <definedName name="ngughuiyhuhhhhhhhhhhhhhhhhhh" localSheetId="9" hidden="1">#REF!</definedName>
    <definedName name="ngughuiyhuhhhhhhhhhhhhhhhhhh" localSheetId="10" hidden="1">#REF!</definedName>
    <definedName name="ngughuiyhuhhhhhhhhhhhhhhhhhh" localSheetId="11" hidden="1">#REF!</definedName>
    <definedName name="ngughuiyhuhhhhhhhhhhhhhhhhhh" localSheetId="12" hidden="1">#REF!</definedName>
    <definedName name="ngughuiyhuhhhhhhhhhhhhhhhhhh" hidden="1">#REF!</definedName>
    <definedName name="njkhoikh" localSheetId="8" hidden="1">#REF!</definedName>
    <definedName name="njkhoikh" localSheetId="9" hidden="1">#REF!</definedName>
    <definedName name="njkhoikh" localSheetId="10" hidden="1">#REF!</definedName>
    <definedName name="njkhoikh" localSheetId="11" hidden="1">#REF!</definedName>
    <definedName name="njkhoikh" localSheetId="12" hidden="1">#REF!</definedName>
    <definedName name="njkhoikh" hidden="1">#REF!</definedName>
    <definedName name="nmm" localSheetId="1" hidden="1">{#N/A,#N/A,FALSE,"VOL"}</definedName>
    <definedName name="nmm" localSheetId="2" hidden="1">{#N/A,#N/A,FALSE,"VOL"}</definedName>
    <definedName name="nmm" localSheetId="4" hidden="1">{#N/A,#N/A,FALSE,"VOL"}</definedName>
    <definedName name="nmm" localSheetId="6" hidden="1">{#N/A,#N/A,FALSE,"VOL"}</definedName>
    <definedName name="nmm" localSheetId="8" hidden="1">{#N/A,#N/A,FALSE,"VOL"}</definedName>
    <definedName name="nmm" localSheetId="9" hidden="1">{#N/A,#N/A,FALSE,"VOL"}</definedName>
    <definedName name="nmm" localSheetId="10" hidden="1">{#N/A,#N/A,FALSE,"VOL"}</definedName>
    <definedName name="nmm" localSheetId="11" hidden="1">{#N/A,#N/A,FALSE,"VOL"}</definedName>
    <definedName name="nmm" localSheetId="12" hidden="1">{#N/A,#N/A,FALSE,"VOL"}</definedName>
    <definedName name="nmm" localSheetId="5" hidden="1">{#N/A,#N/A,FALSE,"VOL"}</definedName>
    <definedName name="nmm" hidden="1">{#N/A,#N/A,FALSE,"VOL"}</definedName>
    <definedName name="NO" localSheetId="1" hidden="1">{#N/A,#N/A,FALSE,"VOL"}</definedName>
    <definedName name="NO" localSheetId="2" hidden="1">{#N/A,#N/A,FALSE,"VOL"}</definedName>
    <definedName name="NO" localSheetId="4" hidden="1">{#N/A,#N/A,FALSE,"VOL"}</definedName>
    <definedName name="NO" localSheetId="6" hidden="1">{#N/A,#N/A,FALSE,"VOL"}</definedName>
    <definedName name="NO" localSheetId="8" hidden="1">{#N/A,#N/A,FALSE,"VOL"}</definedName>
    <definedName name="NO" localSheetId="9" hidden="1">{#N/A,#N/A,FALSE,"VOL"}</definedName>
    <definedName name="NO" localSheetId="10" hidden="1">{#N/A,#N/A,FALSE,"VOL"}</definedName>
    <definedName name="NO" localSheetId="11" hidden="1">{#N/A,#N/A,FALSE,"VOL"}</definedName>
    <definedName name="NO" localSheetId="12" hidden="1">{#N/A,#N/A,FALSE,"VOL"}</definedName>
    <definedName name="NO" localSheetId="5" hidden="1">{#N/A,#N/A,FALSE,"VOL"}</definedName>
    <definedName name="NO" hidden="1">{#N/A,#N/A,FALSE,"VOL"}</definedName>
    <definedName name="NonTop_Stratum_Value" localSheetId="5">#REF!</definedName>
    <definedName name="NonTop_Stratum_Value">#REF!</definedName>
    <definedName name="Number_of_Selections">#REF!</definedName>
    <definedName name="Numof_Selections2">#REF!</definedName>
    <definedName name="ñfdsl" localSheetId="8">#REF!</definedName>
    <definedName name="ñfdsl" localSheetId="9">#REF!</definedName>
    <definedName name="ñfdsl" localSheetId="10">#REF!</definedName>
    <definedName name="ñfdsl" localSheetId="11">#REF!</definedName>
    <definedName name="ñfdsl" localSheetId="12">#REF!</definedName>
    <definedName name="ñfdsl">#REF!</definedName>
    <definedName name="ññ" localSheetId="8">#REF!</definedName>
    <definedName name="ññ" localSheetId="9">#REF!</definedName>
    <definedName name="ññ" localSheetId="10">#REF!</definedName>
    <definedName name="ññ" localSheetId="11">#REF!</definedName>
    <definedName name="ññ" localSheetId="12">#REF!</definedName>
    <definedName name="ññ">#REF!</definedName>
    <definedName name="OLE_LINK1" localSheetId="9">'Nota 3.6 a Nota 4.1'!#REF!</definedName>
    <definedName name="OLE_LINK1" localSheetId="10">'Nota 4.2'!#REF!</definedName>
    <definedName name="OLE_LINK1" localSheetId="11">'Nota 4.3 a Nota 4.6'!#REF!</definedName>
    <definedName name="OLE_LINK1" localSheetId="12">'Nota 5 a Nota 8'!#REF!</definedName>
    <definedName name="OPPROD" localSheetId="8">#REF!</definedName>
    <definedName name="OPPROD" localSheetId="9">#REF!</definedName>
    <definedName name="OPPROD" localSheetId="10">#REF!</definedName>
    <definedName name="OPPROD" localSheetId="11">#REF!</definedName>
    <definedName name="OPPROD" localSheetId="12">#REF!</definedName>
    <definedName name="OPPROD" localSheetId="5">#REF!</definedName>
    <definedName name="OPPROD">#REF!</definedName>
    <definedName name="opt" localSheetId="8">#REF!</definedName>
    <definedName name="opt" localSheetId="9">#REF!</definedName>
    <definedName name="opt" localSheetId="10">#REF!</definedName>
    <definedName name="opt" localSheetId="11">#REF!</definedName>
    <definedName name="opt" localSheetId="12">#REF!</definedName>
    <definedName name="opt">#REF!</definedName>
    <definedName name="optr">#REF!</definedName>
    <definedName name="Others">#REF!</definedName>
    <definedName name="othersld">#REF!</definedName>
    <definedName name="OthersPCS">#REF!</definedName>
    <definedName name="PARAGUAY" localSheetId="5">#REF!</definedName>
    <definedName name="PARAGUAY">#REF!</definedName>
    <definedName name="participa" localSheetId="5">#REF!</definedName>
    <definedName name="participa">#REF!</definedName>
    <definedName name="Partidas_seleccionadas_test_de_">#REF!</definedName>
    <definedName name="Partidas_Selecionadas">#REF!</definedName>
    <definedName name="Percent_Threshold" localSheetId="5">#REF!</definedName>
    <definedName name="Percent_Threshold">#REF!</definedName>
    <definedName name="PL_Dollar_Threshold" localSheetId="5">#REF!</definedName>
    <definedName name="PL_Dollar_Threshold">#REF!</definedName>
    <definedName name="PL_Percent_Threshold" localSheetId="5">#REF!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 localSheetId="5">#REF!</definedName>
    <definedName name="POLYAR">#REF!</definedName>
    <definedName name="potir">#REF!</definedName>
    <definedName name="ppc" localSheetId="5">#REF!</definedName>
    <definedName name="ppc">#REF!</definedName>
    <definedName name="pr" localSheetId="5">#REF!</definedName>
    <definedName name="pr">#REF!</definedName>
    <definedName name="previs">#REF!</definedName>
    <definedName name="PS_Test_de_Gastos" localSheetId="8">#REF!</definedName>
    <definedName name="PS_Test_de_Gastos" localSheetId="9">#REF!</definedName>
    <definedName name="PS_Test_de_Gastos" localSheetId="10">#REF!</definedName>
    <definedName name="PS_Test_de_Gastos" localSheetId="11">#REF!</definedName>
    <definedName name="PS_Test_de_Gastos" localSheetId="12">#REF!</definedName>
    <definedName name="PS_Test_de_Gastos">#REF!</definedName>
    <definedName name="PY_Accounts_Receivable" localSheetId="5">#REF!</definedName>
    <definedName name="PY_Administration" localSheetId="5">#REF!</definedName>
    <definedName name="PY_Administration">#REF!</definedName>
    <definedName name="PY_Cash" localSheetId="5">#REF!</definedName>
    <definedName name="PY_Cash_Div_Dec" localSheetId="5">#REF!</definedName>
    <definedName name="PY_CASH_DIVIDENDS_DECLARED__per_common_share" localSheetId="5">#REF!</definedName>
    <definedName name="PY_Common_Equity" localSheetId="5">#REF!</definedName>
    <definedName name="PY_Cost_of_Sales" localSheetId="5">#REF!</definedName>
    <definedName name="PY_Current_Liabilities" localSheetId="5">#REF!</definedName>
    <definedName name="PY_Depreciation" localSheetId="5">#REF!</definedName>
    <definedName name="PY_Disc._Ops." localSheetId="5">#REF!</definedName>
    <definedName name="PY_Disc_allow">#REF!</definedName>
    <definedName name="PY_Disc_mnth">#REF!</definedName>
    <definedName name="PY_Disc_pd">#REF!</definedName>
    <definedName name="PY_Discounts">#REF!</definedName>
    <definedName name="PY_Earnings_per_share" localSheetId="5">#REF!</definedName>
    <definedName name="PY_Extraord." localSheetId="5">#REF!</definedName>
    <definedName name="PY_Gross_Profit" localSheetId="5">#REF!</definedName>
    <definedName name="PY_INC_AFT_TAX" localSheetId="5">#REF!</definedName>
    <definedName name="PY_INC_BEF_EXTRAORD" localSheetId="5">#REF!</definedName>
    <definedName name="PY_Inc_Bef_Tax" localSheetId="5">#REF!</definedName>
    <definedName name="PY_Intangible_Assets" localSheetId="5">#REF!</definedName>
    <definedName name="PY_Intangible_Assets">#REF!</definedName>
    <definedName name="PY_Interest_Expense" localSheetId="5">#REF!</definedName>
    <definedName name="PY_Inventory" localSheetId="5">#REF!</definedName>
    <definedName name="PY_LIABIL_EQUITY" localSheetId="5">#REF!</definedName>
    <definedName name="PY_LIABIL_EQUITY">#REF!</definedName>
    <definedName name="PY_Long_term_Debt__excl_Dfd_Taxes" localSheetId="5">#REF!</definedName>
    <definedName name="PY_LT_Debt" localSheetId="5">#REF!</definedName>
    <definedName name="PY_Market_Value_of_Equity" localSheetId="5">#REF!</definedName>
    <definedName name="PY_Marketable_Sec" localSheetId="5">#REF!</definedName>
    <definedName name="PY_Marketable_Sec">#REF!</definedName>
    <definedName name="PY_NET_INCOME" localSheetId="5">#REF!</definedName>
    <definedName name="PY_NET_PROFIT">#REF!</definedName>
    <definedName name="PY_Net_Revenue" localSheetId="5">#REF!</definedName>
    <definedName name="PY_Operating_Inc" localSheetId="5">#REF!</definedName>
    <definedName name="PY_Operating_Inc">#REF!</definedName>
    <definedName name="PY_Operating_Income" localSheetId="5">#REF!</definedName>
    <definedName name="PY_Operating_Income">#REF!</definedName>
    <definedName name="PY_Other_Curr_Assets" localSheetId="5">#REF!</definedName>
    <definedName name="PY_Other_Curr_Assets">#REF!</definedName>
    <definedName name="PY_Other_Exp" localSheetId="5">#REF!</definedName>
    <definedName name="PY_Other_Exp">#REF!</definedName>
    <definedName name="PY_Other_LT_Assets" localSheetId="5">#REF!</definedName>
    <definedName name="PY_Other_LT_Assets">#REF!</definedName>
    <definedName name="PY_Other_LT_Liabilities" localSheetId="5">#REF!</definedName>
    <definedName name="PY_Other_LT_Liabilities">#REF!</definedName>
    <definedName name="PY_Preferred_Stock" localSheetId="5">#REF!</definedName>
    <definedName name="PY_Preferred_Stock">#REF!</definedName>
    <definedName name="PY_QUICK_ASSETS" localSheetId="5">#REF!</definedName>
    <definedName name="PY_Ret_allow">#REF!</definedName>
    <definedName name="PY_Ret_mnth">#REF!</definedName>
    <definedName name="PY_Ret_pd">#REF!</definedName>
    <definedName name="PY_Retained_Earnings" localSheetId="5">#REF!</definedName>
    <definedName name="PY_Retained_Earnings">#REF!</definedName>
    <definedName name="PY_Returns">#REF!</definedName>
    <definedName name="PY_Selling" localSheetId="5">#REF!</definedName>
    <definedName name="PY_Selling">#REF!</definedName>
    <definedName name="PY_Tangible_Assets" localSheetId="5">#REF!</definedName>
    <definedName name="PY_Tangible_Assets">#REF!</definedName>
    <definedName name="PY_Tangible_Net_Worth" localSheetId="5">#REF!</definedName>
    <definedName name="PY_Taxes" localSheetId="5">#REF!</definedName>
    <definedName name="PY_TOTAL_ASSETS" localSheetId="5">#REF!</definedName>
    <definedName name="PY_TOTAL_CURR_ASSETS" localSheetId="5">#REF!</definedName>
    <definedName name="PY_TOTAL_DEBT" localSheetId="5">#REF!</definedName>
    <definedName name="PY_TOTAL_EQUITY" localSheetId="5">#REF!</definedName>
    <definedName name="PY_Trade_Payables" localSheetId="5">#REF!</definedName>
    <definedName name="PY_Weighted_Average" localSheetId="5">#REF!</definedName>
    <definedName name="PY_Working_Capital" localSheetId="5">#REF!</definedName>
    <definedName name="PY_Year_Income_Statement" localSheetId="5">#REF!</definedName>
    <definedName name="PY2_Accounts_Receivable" localSheetId="5">#REF!</definedName>
    <definedName name="PY2_Administration" localSheetId="5">#REF!</definedName>
    <definedName name="PY2_Cash" localSheetId="5">#REF!</definedName>
    <definedName name="PY2_Cash_Div_Dec" localSheetId="5">#REF!</definedName>
    <definedName name="PY2_CASH_DIVIDENDS_DECLARED__per_common_share" localSheetId="5">#REF!</definedName>
    <definedName name="PY2_Common_Equity" localSheetId="5">#REF!</definedName>
    <definedName name="PY2_Cost_of_Sales" localSheetId="5">#REF!</definedName>
    <definedName name="PY2_Current_Liabilities" localSheetId="5">#REF!</definedName>
    <definedName name="PY2_Depreciation" localSheetId="5">#REF!</definedName>
    <definedName name="PY2_Disc._Ops." localSheetId="5">#REF!</definedName>
    <definedName name="PY2_Earnings_per_share" localSheetId="5">#REF!</definedName>
    <definedName name="PY2_Extraord." localSheetId="5">#REF!</definedName>
    <definedName name="PY2_Gross_Profit" localSheetId="5">#REF!</definedName>
    <definedName name="PY2_INC_AFT_TAX" localSheetId="5">#REF!</definedName>
    <definedName name="PY2_INC_BEF_EXTRAORD" localSheetId="5">#REF!</definedName>
    <definedName name="PY2_Inc_Bef_Tax" localSheetId="5">#REF!</definedName>
    <definedName name="PY2_Intangible_Assets" localSheetId="5">#REF!</definedName>
    <definedName name="PY2_Interest_Expense" localSheetId="5">#REF!</definedName>
    <definedName name="PY2_Inventory" localSheetId="5">#REF!</definedName>
    <definedName name="PY2_LIABIL_EQUITY" localSheetId="5">#REF!</definedName>
    <definedName name="PY2_Long_term_Debt__excl_Dfd_Taxes" localSheetId="5">#REF!</definedName>
    <definedName name="PY2_LT_Debt" localSheetId="5">#REF!</definedName>
    <definedName name="PY2_Market_Value_of_Equity" localSheetId="5">#REF!</definedName>
    <definedName name="PY2_Marketable_Sec" localSheetId="5">#REF!</definedName>
    <definedName name="PY2_NET_INCOME" localSheetId="5">#REF!</definedName>
    <definedName name="PY2_Net_Revenue" localSheetId="5">#REF!</definedName>
    <definedName name="PY2_Operating_Inc" localSheetId="5">#REF!</definedName>
    <definedName name="PY2_Operating_Income" localSheetId="5">#REF!</definedName>
    <definedName name="PY2_Other_Curr_Assets" localSheetId="5">#REF!</definedName>
    <definedName name="PY2_Other_Exp." localSheetId="5">#REF!</definedName>
    <definedName name="PY2_Other_LT_Assets" localSheetId="5">#REF!</definedName>
    <definedName name="PY2_Other_LT_Liabilities" localSheetId="5">#REF!</definedName>
    <definedName name="PY2_Preferred_Stock" localSheetId="5">#REF!</definedName>
    <definedName name="PY2_QUICK_ASSETS" localSheetId="5">#REF!</definedName>
    <definedName name="PY2_Retained_Earnings" localSheetId="5">#REF!</definedName>
    <definedName name="PY2_Selling" localSheetId="5">#REF!</definedName>
    <definedName name="PY2_Tangible_Assets" localSheetId="5">#REF!</definedName>
    <definedName name="PY2_Tangible_Net_Worth" localSheetId="5">#REF!</definedName>
    <definedName name="PY2_Taxes" localSheetId="5">#REF!</definedName>
    <definedName name="PY2_TOTAL_ASSETS" localSheetId="5">#REF!</definedName>
    <definedName name="PY2_TOTAL_CURR_ASSETS" localSheetId="5">#REF!</definedName>
    <definedName name="PY2_TOTAL_DEBT" localSheetId="5">#REF!</definedName>
    <definedName name="PY2_TOTAL_EQUITY" localSheetId="5">#REF!</definedName>
    <definedName name="PY2_Trade_Payables" localSheetId="5">#REF!</definedName>
    <definedName name="PY2_Weighted_Average" localSheetId="5">#REF!</definedName>
    <definedName name="PY2_Working_Capital" localSheetId="5">#REF!</definedName>
    <definedName name="PY2_Year_Income_Statement" localSheetId="5">#REF!</definedName>
    <definedName name="PY3_Accounts_Receivable" localSheetId="5">#REF!</definedName>
    <definedName name="PY3_Administration" localSheetId="5">#REF!</definedName>
    <definedName name="PY3_Cash" localSheetId="5">#REF!</definedName>
    <definedName name="PY3_Common_Equity" localSheetId="5">#REF!</definedName>
    <definedName name="PY3_Cost_of_Sales" localSheetId="5">#REF!</definedName>
    <definedName name="PY3_Current_Liabilities" localSheetId="5">#REF!</definedName>
    <definedName name="PY3_Depreciation" localSheetId="5">#REF!</definedName>
    <definedName name="PY3_Disc._Ops." localSheetId="5">#REF!</definedName>
    <definedName name="PY3_Extraord." localSheetId="5">#REF!</definedName>
    <definedName name="PY3_Gross_Profit" localSheetId="5">#REF!</definedName>
    <definedName name="PY3_INC_AFT_TAX" localSheetId="5">#REF!</definedName>
    <definedName name="PY3_INC_BEF_EXTRAORD" localSheetId="5">#REF!</definedName>
    <definedName name="PY3_Inc_Bef_Tax" localSheetId="5">#REF!</definedName>
    <definedName name="PY3_Intangible_Assets" localSheetId="5">#REF!</definedName>
    <definedName name="PY3_Intangible_Assets">#REF!</definedName>
    <definedName name="PY3_Interest_Expense" localSheetId="5">#REF!</definedName>
    <definedName name="PY3_Inventory" localSheetId="5">#REF!</definedName>
    <definedName name="PY3_LIABIL_EQUITY" localSheetId="5">#REF!</definedName>
    <definedName name="PY3_Long_term_Debt__excl_Dfd_Taxes" localSheetId="5">#REF!</definedName>
    <definedName name="PY3_Marketable_Sec" localSheetId="5">#REF!</definedName>
    <definedName name="PY3_Marketable_Sec">#REF!</definedName>
    <definedName name="PY3_NET_INCOME" localSheetId="5">#REF!</definedName>
    <definedName name="PY3_Net_Revenue" localSheetId="5">#REF!</definedName>
    <definedName name="PY3_Operating_Inc" localSheetId="5">#REF!</definedName>
    <definedName name="PY3_Other_Curr_Assets" localSheetId="5">#REF!</definedName>
    <definedName name="PY3_Other_Curr_Assets">#REF!</definedName>
    <definedName name="PY3_Other_Exp." localSheetId="5">#REF!</definedName>
    <definedName name="PY3_Other_LT_Assets" localSheetId="5">#REF!</definedName>
    <definedName name="PY3_Other_LT_Assets">#REF!</definedName>
    <definedName name="PY3_Other_LT_Liabilities" localSheetId="5">#REF!</definedName>
    <definedName name="PY3_Other_LT_Liabilities">#REF!</definedName>
    <definedName name="PY3_Preferred_Stock" localSheetId="5">#REF!</definedName>
    <definedName name="PY3_Preferred_Stock">#REF!</definedName>
    <definedName name="PY3_QUICK_ASSETS" localSheetId="5">#REF!</definedName>
    <definedName name="PY3_Retained_Earnings" localSheetId="5">#REF!</definedName>
    <definedName name="PY3_Retained_Earnings">#REF!</definedName>
    <definedName name="PY3_Selling" localSheetId="5">#REF!</definedName>
    <definedName name="PY3_Tangible_Assets" localSheetId="5">#REF!</definedName>
    <definedName name="PY3_Tangible_Assets">#REF!</definedName>
    <definedName name="PY3_Taxes" localSheetId="5">#REF!</definedName>
    <definedName name="PY3_TOTAL_ASSETS" localSheetId="5">#REF!</definedName>
    <definedName name="PY3_TOTAL_CURR_ASSETS" localSheetId="5">#REF!</definedName>
    <definedName name="PY3_TOTAL_DEBT" localSheetId="5">#REF!</definedName>
    <definedName name="PY3_TOTAL_EQUITY" localSheetId="5">#REF!</definedName>
    <definedName name="PY3_Trade_Payables" localSheetId="5">#REF!</definedName>
    <definedName name="PY3_Year_Income_Statement" localSheetId="5">#REF!</definedName>
    <definedName name="PY4_Accounts_Receivable" localSheetId="5">#REF!</definedName>
    <definedName name="PY4_Administration" localSheetId="5">#REF!</definedName>
    <definedName name="PY4_Cash" localSheetId="5">#REF!</definedName>
    <definedName name="PY4_Common_Equity" localSheetId="5">#REF!</definedName>
    <definedName name="PY4_Cost_of_Sales" localSheetId="5">#REF!</definedName>
    <definedName name="PY4_Current_Liabilities" localSheetId="5">#REF!</definedName>
    <definedName name="PY4_Depreciation" localSheetId="5">#REF!</definedName>
    <definedName name="PY4_Disc._Ops." localSheetId="5">#REF!</definedName>
    <definedName name="PY4_Extraord." localSheetId="5">#REF!</definedName>
    <definedName name="PY4_Gross_Profit" localSheetId="5">#REF!</definedName>
    <definedName name="PY4_INC_AFT_TAX" localSheetId="5">#REF!</definedName>
    <definedName name="PY4_INC_BEF_EXTRAORD" localSheetId="5">#REF!</definedName>
    <definedName name="PY4_Inc_Bef_Tax" localSheetId="5">#REF!</definedName>
    <definedName name="PY4_Intangible_Assets" localSheetId="5">#REF!</definedName>
    <definedName name="PY4_Intangible_Assets">#REF!</definedName>
    <definedName name="PY4_Interest_Expense" localSheetId="5">#REF!</definedName>
    <definedName name="PY4_Inventory" localSheetId="5">#REF!</definedName>
    <definedName name="PY4_LIABIL_EQUITY" localSheetId="5">#REF!</definedName>
    <definedName name="PY4_Long_term_Debt__excl_Dfd_Taxes" localSheetId="5">#REF!</definedName>
    <definedName name="PY4_Marketable_Sec" localSheetId="5">#REF!</definedName>
    <definedName name="PY4_Marketable_Sec">#REF!</definedName>
    <definedName name="PY4_NET_INCOME" localSheetId="5">#REF!</definedName>
    <definedName name="PY4_Net_Revenue" localSheetId="5">#REF!</definedName>
    <definedName name="PY4_Operating_Inc" localSheetId="5">#REF!</definedName>
    <definedName name="PY4_Other_Cur_Assets" localSheetId="5">#REF!</definedName>
    <definedName name="PY4_Other_Cur_Assets">#REF!</definedName>
    <definedName name="PY4_Other_Exp." localSheetId="5">#REF!</definedName>
    <definedName name="PY4_Other_LT_Assets" localSheetId="5">#REF!</definedName>
    <definedName name="PY4_Other_LT_Assets">#REF!</definedName>
    <definedName name="PY4_Other_LT_Liabilities" localSheetId="5">#REF!</definedName>
    <definedName name="PY4_Other_LT_Liabilities">#REF!</definedName>
    <definedName name="PY4_Preferred_Stock" localSheetId="5">#REF!</definedName>
    <definedName name="PY4_Preferred_Stock">#REF!</definedName>
    <definedName name="PY4_QUICK_ASSETS" localSheetId="5">#REF!</definedName>
    <definedName name="PY4_Retained_Earnings" localSheetId="5">#REF!</definedName>
    <definedName name="PY4_Retained_Earnings">#REF!</definedName>
    <definedName name="PY4_Selling" localSheetId="5">#REF!</definedName>
    <definedName name="PY4_Tangible_Assets" localSheetId="5">#REF!</definedName>
    <definedName name="PY4_Tangible_Assets">#REF!</definedName>
    <definedName name="PY4_Taxes" localSheetId="5">#REF!</definedName>
    <definedName name="PY4_TOTAL_ASSETS" localSheetId="5">#REF!</definedName>
    <definedName name="PY4_TOTAL_CURR_ASSETS" localSheetId="5">#REF!</definedName>
    <definedName name="PY4_TOTAL_DEBT" localSheetId="5">#REF!</definedName>
    <definedName name="PY4_TOTAL_EQUITY" localSheetId="5">#REF!</definedName>
    <definedName name="PY4_Trade_Payables" localSheetId="5">#REF!</definedName>
    <definedName name="PY4_Year_Income_Statement" localSheetId="5">#REF!</definedName>
    <definedName name="PY5_Accounts_Receivable" localSheetId="5">#REF!</definedName>
    <definedName name="PY5_Accounts_Receivable">#REF!</definedName>
    <definedName name="PY5_Administration" localSheetId="5">#REF!</definedName>
    <definedName name="PY5_Cash" localSheetId="5">#REF!</definedName>
    <definedName name="PY5_Common_Equity" localSheetId="5">#REF!</definedName>
    <definedName name="PY5_Cost_of_Sales" localSheetId="5">#REF!</definedName>
    <definedName name="PY5_Current_Liabilities" localSheetId="5">#REF!</definedName>
    <definedName name="PY5_Depreciation" localSheetId="5">#REF!</definedName>
    <definedName name="PY5_Disc._Ops." localSheetId="5">#REF!</definedName>
    <definedName name="PY5_Extraord." localSheetId="5">#REF!</definedName>
    <definedName name="PY5_Gross_Profit" localSheetId="5">#REF!</definedName>
    <definedName name="PY5_INC_AFT_TAX" localSheetId="5">#REF!</definedName>
    <definedName name="PY5_INC_BEF_EXTRAORD" localSheetId="5">#REF!</definedName>
    <definedName name="PY5_Inc_Bef_Tax" localSheetId="5">#REF!</definedName>
    <definedName name="PY5_Intangible_Assets" localSheetId="5">#REF!</definedName>
    <definedName name="PY5_Intangible_Assets">#REF!</definedName>
    <definedName name="PY5_Interest_Expense" localSheetId="5">#REF!</definedName>
    <definedName name="PY5_Inventory" localSheetId="5">#REF!</definedName>
    <definedName name="PY5_Inventory">#REF!</definedName>
    <definedName name="PY5_LIABIL_EQUITY" localSheetId="5">#REF!</definedName>
    <definedName name="PY5_Long_term_Debt__excl_Dfd_Taxes" localSheetId="5">#REF!</definedName>
    <definedName name="PY5_Marketable_Sec" localSheetId="5">#REF!</definedName>
    <definedName name="PY5_Marketable_Sec">#REF!</definedName>
    <definedName name="PY5_NET_INCOME" localSheetId="5">#REF!</definedName>
    <definedName name="PY5_Net_Revenue" localSheetId="5">#REF!</definedName>
    <definedName name="PY5_Operating_Inc" localSheetId="5">#REF!</definedName>
    <definedName name="PY5_Other_Curr_Assets" localSheetId="5">#REF!</definedName>
    <definedName name="PY5_Other_Curr_Assets">#REF!</definedName>
    <definedName name="PY5_Other_Exp." localSheetId="5">#REF!</definedName>
    <definedName name="PY5_Other_LT_Assets" localSheetId="5">#REF!</definedName>
    <definedName name="PY5_Other_LT_Assets">#REF!</definedName>
    <definedName name="PY5_Other_LT_Liabilities" localSheetId="5">#REF!</definedName>
    <definedName name="PY5_Other_LT_Liabilities">#REF!</definedName>
    <definedName name="PY5_Preferred_Stock" localSheetId="5">#REF!</definedName>
    <definedName name="PY5_Preferred_Stock">#REF!</definedName>
    <definedName name="PY5_QUICK_ASSETS" localSheetId="5">#REF!</definedName>
    <definedName name="PY5_Retained_Earnings" localSheetId="5">#REF!</definedName>
    <definedName name="PY5_Retained_Earnings">#REF!</definedName>
    <definedName name="PY5_Selling" localSheetId="5">#REF!</definedName>
    <definedName name="PY5_Tangible_Assets" localSheetId="5">#REF!</definedName>
    <definedName name="PY5_Tangible_Assets">#REF!</definedName>
    <definedName name="PY5_Taxes" localSheetId="5">#REF!</definedName>
    <definedName name="PY5_TOTAL_ASSETS" localSheetId="5">#REF!</definedName>
    <definedName name="PY5_TOTAL_CURR_ASSETS" localSheetId="5">#REF!</definedName>
    <definedName name="PY5_TOTAL_DEBT" localSheetId="5">#REF!</definedName>
    <definedName name="PY5_TOTAL_EQUITY" localSheetId="5">#REF!</definedName>
    <definedName name="PY5_Trade_Payables" localSheetId="5">#REF!</definedName>
    <definedName name="PY5_Year_Income_Statement" localSheetId="5">#REF!</definedName>
    <definedName name="QGPL_CLTESLB">#REF!</definedName>
    <definedName name="quarter" localSheetId="5">#REF!</definedName>
    <definedName name="quarter">#REF!</definedName>
    <definedName name="R_Factor" localSheetId="5">#REF!</definedName>
    <definedName name="R_Factor">#REF!</definedName>
    <definedName name="R_Factor_AR_Balance">#REF!</definedName>
    <definedName name="R_Factor_SRD">#REF!</definedName>
    <definedName name="Ret_Allowance">#REF!</definedName>
    <definedName name="roie">#REF!</definedName>
    <definedName name="rt">#REF!</definedName>
    <definedName name="rte">#REF!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es">#REF!</definedName>
    <definedName name="salesld">#REF!</definedName>
    <definedName name="SalesPCS">#REF!</definedName>
    <definedName name="SAPBEXrevision" localSheetId="5" hidden="1">1</definedName>
    <definedName name="SAPBEXrevision" hidden="1">3</definedName>
    <definedName name="SAPBEXsysID" hidden="1">"PLW"</definedName>
    <definedName name="SAPBEXwbID" localSheetId="5" hidden="1">"0B3C5WPQ1PKHTD1CRY997L2MI"</definedName>
    <definedName name="SAPBEXwbID" hidden="1">"14RHU0IXG8KL7C7PJMON454VM"</definedName>
    <definedName name="sdfnlsd" hidden="1">#REF!</definedName>
    <definedName name="sectores">#REF!</definedName>
    <definedName name="sedal" localSheetId="5">#REF!</definedName>
    <definedName name="sedal">#REF!</definedName>
    <definedName name="Selection_Remainder" localSheetId="5">#REF!</definedName>
    <definedName name="Selection_Remainder">#REF!</definedName>
    <definedName name="sku" localSheetId="5">#REF!</definedName>
    <definedName name="sku">#REF!</definedName>
    <definedName name="skus" localSheetId="5">#REF!</definedName>
    <definedName name="skus">#REF!</definedName>
    <definedName name="Starting_Point" localSheetId="5">#REF!</definedName>
    <definedName name="Starting_Point">#REF!</definedName>
    <definedName name="STKDIARIO" localSheetId="5">#REF!</definedName>
    <definedName name="STKDIARIO">#REF!</definedName>
    <definedName name="STKDIARIOPX01" localSheetId="5">#REF!</definedName>
    <definedName name="STKDIARIOPX01">#REF!</definedName>
    <definedName name="STKDIARIOPX04" localSheetId="5">#REF!</definedName>
    <definedName name="STKDIARIOPX04">#REF!</definedName>
    <definedName name="Suma_de_ABR_U_3">#REF!</definedName>
    <definedName name="SUMMARY" localSheetId="5">#REF!</definedName>
    <definedName name="SUMMARY">#REF!</definedName>
    <definedName name="super" localSheetId="5">#REF!</definedName>
    <definedName name="super">#REF!</definedName>
    <definedName name="tablasun" localSheetId="5">#REF!</definedName>
    <definedName name="tablasun">#REF!</definedName>
    <definedName name="TbPy530159">#REF!</definedName>
    <definedName name="Tech">#REF!</definedName>
    <definedName name="techld">#REF!</definedName>
    <definedName name="TechPCS">#REF!</definedName>
    <definedName name="Test_de_Gastos_Mayores">#REF!</definedName>
    <definedName name="TEST0" localSheetId="5">#REF!</definedName>
    <definedName name="TEST0">#REF!</definedName>
    <definedName name="TEST1" localSheetId="5">#REF!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KEYS" localSheetId="5">#REF!</definedName>
    <definedName name="TESTKEYS">#REF!</definedName>
    <definedName name="TextRefCopy1">#REF!</definedName>
    <definedName name="TextRefCopy10" localSheetId="5">#REF!</definedName>
    <definedName name="TextRefCopy10">#REF!</definedName>
    <definedName name="TextRefCopy100" localSheetId="5">#REF!</definedName>
    <definedName name="TextRefCopy100">#REF!</definedName>
    <definedName name="TextRefCopy102" localSheetId="5">#REF!</definedName>
    <definedName name="TextRefCopy102">#REF!</definedName>
    <definedName name="TextRefCopy103" localSheetId="5">#REF!</definedName>
    <definedName name="TextRefCopy103">#REF!</definedName>
    <definedName name="TextRefCopy104" localSheetId="5">#REF!</definedName>
    <definedName name="TextRefCopy104">#REF!</definedName>
    <definedName name="TextRefCopy105" localSheetId="5">#REF!</definedName>
    <definedName name="TextRefCopy105">#REF!</definedName>
    <definedName name="TextRefCopy107" localSheetId="5">#REF!</definedName>
    <definedName name="TextRefCopy107">#REF!</definedName>
    <definedName name="TextRefCopy108" localSheetId="5">#REF!</definedName>
    <definedName name="TextRefCopy108">#REF!</definedName>
    <definedName name="TextRefCopy109" localSheetId="5">#REF!</definedName>
    <definedName name="TextRefCopy109">#REF!</definedName>
    <definedName name="TextRefCopy11" localSheetId="5">#REF!</definedName>
    <definedName name="TextRefCopy111">#REF!</definedName>
    <definedName name="TextRefCopy112" localSheetId="5">#REF!</definedName>
    <definedName name="TextRefCopy112">#REF!</definedName>
    <definedName name="TextRefCopy113" localSheetId="5">#REF!</definedName>
    <definedName name="TextRefCopy113">#REF!</definedName>
    <definedName name="TextRefCopy114">#REF!</definedName>
    <definedName name="TextRefCopy116" localSheetId="5">#REF!</definedName>
    <definedName name="TextRefCopy116">#REF!</definedName>
    <definedName name="TextRefCopy118" localSheetId="5">#REF!</definedName>
    <definedName name="TextRefCopy118">#REF!</definedName>
    <definedName name="TextRefCopy119" localSheetId="5">#REF!</definedName>
    <definedName name="TextRefCopy119">#REF!</definedName>
    <definedName name="TextRefCopy12" localSheetId="5">#REF!</definedName>
    <definedName name="TextRefCopy120" localSheetId="5">#REF!</definedName>
    <definedName name="TextRefCopy120">#REF!</definedName>
    <definedName name="TextRefCopy121" localSheetId="5">#REF!</definedName>
    <definedName name="TextRefCopy121">#REF!</definedName>
    <definedName name="TextRefCopy122">#REF!</definedName>
    <definedName name="TextRefCopy123">#REF!</definedName>
    <definedName name="TextRefCopy127" localSheetId="5">#REF!</definedName>
    <definedName name="TextRefCopy127">#REF!</definedName>
    <definedName name="TextRefCopy13" localSheetId="5">#REF!</definedName>
    <definedName name="TextRefCopy14" localSheetId="5">#REF!</definedName>
    <definedName name="TextRefCopy15" localSheetId="5">#REF!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 localSheetId="5">#REF!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 localSheetId="5">#REF!</definedName>
    <definedName name="TextRefCopy4">#REF!</definedName>
    <definedName name="TextRefCopy41">#REF!</definedName>
    <definedName name="TextRefCopy42" localSheetId="5">#REF!</definedName>
    <definedName name="TextRefCopy42">#REF!</definedName>
    <definedName name="TextRefCopy43" localSheetId="5">#REF!</definedName>
    <definedName name="TextRefCopy44" localSheetId="5">#REF!</definedName>
    <definedName name="TextRefCopy44">#REF!</definedName>
    <definedName name="TextRefCopy46">#REF!</definedName>
    <definedName name="TextRefCopy53" localSheetId="5">#REF!</definedName>
    <definedName name="TextRefCopy53">#REF!</definedName>
    <definedName name="TextRefCopy54" localSheetId="5">#REF!</definedName>
    <definedName name="TextRefCopy54">#REF!</definedName>
    <definedName name="TextRefCopy55" localSheetId="5">#REF!</definedName>
    <definedName name="TextRefCopy55">#REF!</definedName>
    <definedName name="TextRefCopy56" localSheetId="5">#REF!</definedName>
    <definedName name="TextRefCopy56">#REF!</definedName>
    <definedName name="TextRefCopy6">#REF!</definedName>
    <definedName name="TextRefCopy63" localSheetId="5">#REF!</definedName>
    <definedName name="TextRefCopy63">#REF!</definedName>
    <definedName name="TextRefCopy65" localSheetId="5">#REF!</definedName>
    <definedName name="TextRefCopy65">#REF!</definedName>
    <definedName name="TextRefCopy66" localSheetId="5">#REF!</definedName>
    <definedName name="TextRefCopy66">#REF!</definedName>
    <definedName name="TextRefCopy67" localSheetId="5">#REF!</definedName>
    <definedName name="TextRefCopy67">#REF!</definedName>
    <definedName name="TextRefCopy68" localSheetId="5">#REF!</definedName>
    <definedName name="TextRefCopy68">#REF!</definedName>
    <definedName name="TextRefCopy7" localSheetId="5">#REF!</definedName>
    <definedName name="TextRefCopy7">#REF!</definedName>
    <definedName name="TextRefCopy70" localSheetId="5">#REF!</definedName>
    <definedName name="TextRefCopy70">#REF!</definedName>
    <definedName name="TextRefCopy71" localSheetId="5">#REF!</definedName>
    <definedName name="TextRefCopy71">#REF!</definedName>
    <definedName name="TextRefCopy73" localSheetId="5">#REF!</definedName>
    <definedName name="TextRefCopy73">#REF!</definedName>
    <definedName name="TextRefCopy75" localSheetId="5">#REF!</definedName>
    <definedName name="TextRefCopy75">#REF!</definedName>
    <definedName name="TextRefCopy77" localSheetId="5">#REF!</definedName>
    <definedName name="TextRefCopy77">#REF!</definedName>
    <definedName name="TextRefCopy79" localSheetId="5">#REF!</definedName>
    <definedName name="TextRefCopy79">#REF!</definedName>
    <definedName name="TextRefCopy8" localSheetId="5">#REF!</definedName>
    <definedName name="TextRefCopy8">#REF!</definedName>
    <definedName name="TextRefCopy80" localSheetId="5">#REF!</definedName>
    <definedName name="TextRefCopy80">#REF!</definedName>
    <definedName name="TextRefCopy82" localSheetId="5">#REF!</definedName>
    <definedName name="TextRefCopy82">#REF!</definedName>
    <definedName name="TextRefCopy85" localSheetId="5">#REF!</definedName>
    <definedName name="TextRefCopy86" localSheetId="5">#REF!</definedName>
    <definedName name="TextRefCopy88" localSheetId="5">#REF!</definedName>
    <definedName name="TextRefCopy89" localSheetId="5">#REF!</definedName>
    <definedName name="TextRefCopy90" localSheetId="5">#REF!</definedName>
    <definedName name="TextRefCopy91" localSheetId="5">#REF!</definedName>
    <definedName name="TextRefCopy92" localSheetId="5">#REF!</definedName>
    <definedName name="TextRefCopy93" localSheetId="5">#REF!</definedName>
    <definedName name="TextRefCopy97" localSheetId="5">#REF!</definedName>
    <definedName name="TextRefCopy97">#REF!</definedName>
    <definedName name="TextRefCopy98">#REF!</definedName>
    <definedName name="TextRefCopyRangeCount" localSheetId="5" hidden="1">12</definedName>
    <definedName name="TextRefCopyRangeCount" hidden="1">1</definedName>
    <definedName name="Top_Stratum_Number" localSheetId="5">#REF!</definedName>
    <definedName name="Top_Stratum_Number">#REF!</definedName>
    <definedName name="Top_Stratum_Value" localSheetId="5">#REF!</definedName>
    <definedName name="Top_Stratum_Value">#REF!</definedName>
    <definedName name="Total_Amount">#REF!</definedName>
    <definedName name="Total_Number_Selections" localSheetId="5">#REF!</definedName>
    <definedName name="Total_Number_Selections">#REF!</definedName>
    <definedName name="tp" localSheetId="5">#REF!</definedName>
    <definedName name="tp">#REF!</definedName>
    <definedName name="Unidades" localSheetId="5">#REF!</definedName>
    <definedName name="Unidades">#REF!</definedName>
    <definedName name="URUGUAY" localSheetId="5">#REF!</definedName>
    <definedName name="URUGUAY">#REF!</definedName>
    <definedName name="vencidos">#REF!</definedName>
    <definedName name="vigencia" localSheetId="5">#REF!</definedName>
    <definedName name="vigencia">#REF!</definedName>
    <definedName name="vpphold">#REF!</definedName>
    <definedName name="VTADIAR" localSheetId="5">#REF!</definedName>
    <definedName name="VTADIAR">#REF!</definedName>
    <definedName name="VTO">#REF!</definedName>
    <definedName name="vtoañoc">#REF!</definedName>
    <definedName name="vtoañon">#REF!</definedName>
    <definedName name="vtoaños">#REF!</definedName>
    <definedName name="VTOSN">#REF!</definedName>
    <definedName name="WDSD" hidden="1">#REF!</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11"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1" hidden="1">{#N/A,#N/A,FALSE,"VOL"}</definedName>
    <definedName name="wrn.Volumen." localSheetId="2" hidden="1">{#N/A,#N/A,FALSE,"VOL"}</definedName>
    <definedName name="wrn.Volumen." localSheetId="4" hidden="1">{#N/A,#N/A,FALSE,"VOL"}</definedName>
    <definedName name="wrn.Volumen." localSheetId="6" hidden="1">{#N/A,#N/A,FALSE,"VOL"}</definedName>
    <definedName name="wrn.Volumen." localSheetId="8" hidden="1">{#N/A,#N/A,FALSE,"VOL"}</definedName>
    <definedName name="wrn.Volumen." localSheetId="9" hidden="1">{#N/A,#N/A,FALSE,"VOL"}</definedName>
    <definedName name="wrn.Volumen." localSheetId="10" hidden="1">{#N/A,#N/A,FALSE,"VOL"}</definedName>
    <definedName name="wrn.Volumen." localSheetId="11" hidden="1">{#N/A,#N/A,FALSE,"VOL"}</definedName>
    <definedName name="wrn.Volumen." localSheetId="12" hidden="1">{#N/A,#N/A,FALSE,"VOL"}</definedName>
    <definedName name="wrn.Volumen." localSheetId="5" hidden="1">{#N/A,#N/A,FALSE,"VOL"}</definedName>
    <definedName name="wrn.Volumen." hidden="1">{#N/A,#N/A,FALSE,"VOL"}</definedName>
    <definedName name="xdc">#REF!</definedName>
    <definedName name="XREF_COLUMN_1" hidden="1">#REF!</definedName>
    <definedName name="XREF_COLUMN_10" hidden="1">#REF!</definedName>
    <definedName name="XREF_COLUMN_11" localSheetId="5" hidden="1">'VARIACION DEL ACTIVO NETO'!#REF!</definedName>
    <definedName name="XREF_COLUMN_12" localSheetId="5" hidden="1">'VARIACION DEL ACTIVO NETO'!#REF!</definedName>
    <definedName name="XREF_COLUMN_12" hidden="1">#REF!</definedName>
    <definedName name="XREF_COLUMN_13" localSheetId="5" hidden="1">'VARIACION DEL ACTIVO NETO'!#REF!</definedName>
    <definedName name="XREF_COLUMN_13" hidden="1">#REF!</definedName>
    <definedName name="XREF_COLUMN_14" localSheetId="5" hidden="1">'VARIACION DEL ACTIVO NETO'!$P:$P</definedName>
    <definedName name="XREF_COLUMN_14" hidden="1">#REF!</definedName>
    <definedName name="XREF_COLUMN_15" localSheetId="5" hidden="1">#REF!</definedName>
    <definedName name="XREF_COLUMN_15" hidden="1">#REF!</definedName>
    <definedName name="XREF_COLUMN_17" localSheetId="5" hidden="1">#REF!</definedName>
    <definedName name="XREF_COLUMN_17" hidden="1">#REF!</definedName>
    <definedName name="XREF_COLUMN_2" hidden="1">#REF!</definedName>
    <definedName name="XREF_COLUMN_24" hidden="1">#REF!</definedName>
    <definedName name="XREF_COLUMN_4" localSheetId="5" hidden="1">#REF!</definedName>
    <definedName name="XREF_COLUMN_5" localSheetId="5" hidden="1">'VARIACION DEL ACTIVO NETO'!$D:$D</definedName>
    <definedName name="XREF_COLUMN_7" hidden="1">#REF!</definedName>
    <definedName name="XREF_COLUMN_9" hidden="1">#REF!</definedName>
    <definedName name="XRefActiveRow" localSheetId="5" hidden="1">#REF!</definedName>
    <definedName name="XRefActiveRow" hidden="1">#REF!</definedName>
    <definedName name="XRefColumnsCount" localSheetId="5" hidden="1">14</definedName>
    <definedName name="XRefColumnsCount" hidden="1">2</definedName>
    <definedName name="XRefCopy1" localSheetId="5" hidden="1">#REF!</definedName>
    <definedName name="XRefCopy1" hidden="1">#REF!</definedName>
    <definedName name="XRefCopy10" localSheetId="5" hidden="1">#REF!</definedName>
    <definedName name="XRefCopy100" localSheetId="5" hidden="1">#REF!</definedName>
    <definedName name="XRefCopy100" hidden="1">#REF!</definedName>
    <definedName name="XRefCopy100Row" localSheetId="5" hidden="1">#REF!</definedName>
    <definedName name="XRefCopy100Row" hidden="1">#REF!</definedName>
    <definedName name="XRefCopy101" localSheetId="5" hidden="1">#REF!</definedName>
    <definedName name="XRefCopy101" hidden="1">#REF!</definedName>
    <definedName name="XRefCopy101Row" localSheetId="5" hidden="1">#REF!</definedName>
    <definedName name="XRefCopy101Row" hidden="1">#REF!</definedName>
    <definedName name="XRefCopy102" localSheetId="5" hidden="1">#REF!</definedName>
    <definedName name="XRefCopy102" hidden="1">#REF!</definedName>
    <definedName name="XRefCopy102Row" localSheetId="5" hidden="1">#REF!</definedName>
    <definedName name="XRefCopy102Row" hidden="1">#REF!</definedName>
    <definedName name="XRefCopy103" localSheetId="5" hidden="1">#REF!</definedName>
    <definedName name="XRefCopy103" hidden="1">#REF!</definedName>
    <definedName name="XRefCopy103Row" localSheetId="5" hidden="1">#REF!</definedName>
    <definedName name="XRefCopy103Row" hidden="1">#REF!</definedName>
    <definedName name="XRefCopy104" localSheetId="5" hidden="1">#REF!</definedName>
    <definedName name="XRefCopy104" hidden="1">#REF!</definedName>
    <definedName name="XRefCopy104Row" localSheetId="5" hidden="1">#REF!</definedName>
    <definedName name="XRefCopy104Row" hidden="1">#REF!</definedName>
    <definedName name="XRefCopy105" hidden="1">#REF!</definedName>
    <definedName name="XRefCopy105Row" localSheetId="5" hidden="1">#REF!</definedName>
    <definedName name="XRefCopy105Row" hidden="1">#REF!</definedName>
    <definedName name="XRefCopy106" hidden="1">#REF!</definedName>
    <definedName name="XRefCopy106Row" localSheetId="5" hidden="1">#REF!</definedName>
    <definedName name="XRefCopy106Row" hidden="1">#REF!</definedName>
    <definedName name="XRefCopy107" hidden="1">#REF!</definedName>
    <definedName name="XRefCopy107Row" localSheetId="5" hidden="1">#REF!</definedName>
    <definedName name="XRefCopy107Row" hidden="1">#REF!</definedName>
    <definedName name="XRefCopy108" hidden="1">#REF!</definedName>
    <definedName name="XRefCopy108Row" localSheetId="5" hidden="1">#REF!</definedName>
    <definedName name="XRefCopy108Row" hidden="1">#REF!</definedName>
    <definedName name="XRefCopy109" hidden="1">#REF!</definedName>
    <definedName name="XRefCopy109Row" localSheetId="5" hidden="1">#REF!</definedName>
    <definedName name="XRefCopy109Row" hidden="1">#REF!</definedName>
    <definedName name="XRefCopy10Row" localSheetId="5" hidden="1">#REF!</definedName>
    <definedName name="XRefCopy10Row" hidden="1">#REF!</definedName>
    <definedName name="XRefCopy11" localSheetId="5" hidden="1">#REF!</definedName>
    <definedName name="XRefCopy110Row" localSheetId="5" hidden="1">#REF!</definedName>
    <definedName name="XRefCopy110Row" hidden="1">#REF!</definedName>
    <definedName name="XRefCopy111Row" localSheetId="5" hidden="1">#REF!</definedName>
    <definedName name="XRefCopy111Row" hidden="1">#REF!</definedName>
    <definedName name="XRefCopy112" hidden="1">#REF!</definedName>
    <definedName name="XRefCopy112Row" localSheetId="5" hidden="1">#REF!</definedName>
    <definedName name="XRefCopy112Row" hidden="1">#REF!</definedName>
    <definedName name="XRefCopy113" hidden="1">#REF!</definedName>
    <definedName name="XRefCopy113Row" localSheetId="5" hidden="1">#REF!</definedName>
    <definedName name="XRefCopy113Row" hidden="1">#REF!</definedName>
    <definedName name="XRefCopy114" hidden="1">#REF!</definedName>
    <definedName name="XRefCopy114Row" localSheetId="5" hidden="1">#REF!</definedName>
    <definedName name="XRefCopy114Row" hidden="1">#REF!</definedName>
    <definedName name="XRefCopy115" hidden="1">#REF!</definedName>
    <definedName name="XRefCopy115Row" localSheetId="5" hidden="1">#REF!</definedName>
    <definedName name="XRefCopy115Row" hidden="1">#REF!</definedName>
    <definedName name="XRefCopy116" hidden="1">#REF!</definedName>
    <definedName name="XRefCopy116Row" localSheetId="5" hidden="1">#REF!</definedName>
    <definedName name="XRefCopy116Row" hidden="1">#REF!</definedName>
    <definedName name="XRefCopy117" hidden="1">#REF!</definedName>
    <definedName name="XRefCopy117Row" localSheetId="5" hidden="1">#REF!</definedName>
    <definedName name="XRefCopy117Row" hidden="1">#REF!</definedName>
    <definedName name="XRefCopy118" localSheetId="5" hidden="1">#REF!</definedName>
    <definedName name="XRefCopy118" hidden="1">#REF!</definedName>
    <definedName name="XRefCopy118Row" localSheetId="5" hidden="1">#REF!</definedName>
    <definedName name="XRefCopy118Row" hidden="1">#REF!</definedName>
    <definedName name="XRefCopy119" localSheetId="5" hidden="1">#REF!</definedName>
    <definedName name="XRefCopy119" hidden="1">#REF!</definedName>
    <definedName name="XRefCopy119Row" localSheetId="5" hidden="1">#REF!</definedName>
    <definedName name="XRefCopy119Row" hidden="1">#REF!</definedName>
    <definedName name="XRefCopy11Row" localSheetId="5" hidden="1">#REF!</definedName>
    <definedName name="XRefCopy11Row" hidden="1">#REF!</definedName>
    <definedName name="XRefCopy12" hidden="1">#REF!</definedName>
    <definedName name="XRefCopy120" localSheetId="5" hidden="1">#REF!</definedName>
    <definedName name="XRefCopy120" hidden="1">#REF!</definedName>
    <definedName name="XRefCopy120Row" localSheetId="5" hidden="1">#REF!</definedName>
    <definedName name="XRefCopy120Row" hidden="1">#REF!</definedName>
    <definedName name="XRefCopy121" localSheetId="5" hidden="1">#REF!</definedName>
    <definedName name="XRefCopy121" hidden="1">#REF!</definedName>
    <definedName name="XRefCopy121Row" localSheetId="5" hidden="1">#REF!</definedName>
    <definedName name="XRefCopy121Row" hidden="1">#REF!</definedName>
    <definedName name="XRefCopy122" localSheetId="5" hidden="1">#REF!</definedName>
    <definedName name="XRefCopy122" hidden="1">#REF!</definedName>
    <definedName name="XRefCopy122Row" localSheetId="5" hidden="1">#REF!</definedName>
    <definedName name="XRefCopy122Row" hidden="1">#REF!</definedName>
    <definedName name="XRefCopy123" hidden="1">#REF!</definedName>
    <definedName name="XRefCopy123Row" localSheetId="5" hidden="1">#REF!</definedName>
    <definedName name="XRefCopy123Row" hidden="1">#REF!</definedName>
    <definedName name="XRefCopy124" hidden="1">#REF!</definedName>
    <definedName name="XRefCopy124Row" localSheetId="5" hidden="1">#REF!</definedName>
    <definedName name="XRefCopy124Row" hidden="1">#REF!</definedName>
    <definedName name="XRefCopy125" hidden="1">#REF!</definedName>
    <definedName name="XRefCopy125Row" localSheetId="5" hidden="1">#REF!</definedName>
    <definedName name="XRefCopy125Row" hidden="1">#REF!</definedName>
    <definedName name="XRefCopy126" hidden="1">#REF!</definedName>
    <definedName name="XRefCopy126Row" localSheetId="5" hidden="1">#REF!</definedName>
    <definedName name="XRefCopy126Row" hidden="1">#REF!</definedName>
    <definedName name="XRefCopy127" hidden="1">#REF!</definedName>
    <definedName name="XRefCopy127Row" localSheetId="5" hidden="1">#REF!</definedName>
    <definedName name="XRefCopy127Row" hidden="1">#REF!</definedName>
    <definedName name="XRefCopy128" hidden="1">#REF!</definedName>
    <definedName name="XRefCopy129" hidden="1">#REF!</definedName>
    <definedName name="XRefCopy129Row" localSheetId="5" hidden="1">#REF!</definedName>
    <definedName name="XRefCopy129Row" hidden="1">#REF!</definedName>
    <definedName name="XRefCopy12Row" localSheetId="5" hidden="1">#REF!</definedName>
    <definedName name="XRefCopy12Row" hidden="1">#REF!</definedName>
    <definedName name="XRefCopy13" localSheetId="5" hidden="1">#REF!</definedName>
    <definedName name="XRefCopy130" hidden="1">#REF!</definedName>
    <definedName name="XRefCopy130Row" localSheetId="5" hidden="1">#REF!</definedName>
    <definedName name="XRefCopy130Row" hidden="1">#REF!</definedName>
    <definedName name="XRefCopy131" hidden="1">#REF!</definedName>
    <definedName name="XRefCopy131Row" localSheetId="5" hidden="1">#REF!</definedName>
    <definedName name="XRefCopy131Row" hidden="1">#REF!</definedName>
    <definedName name="XRefCopy132" localSheetId="5" hidden="1">#REF!</definedName>
    <definedName name="XRefCopy132" hidden="1">#REF!</definedName>
    <definedName name="XRefCopy132Row" localSheetId="5" hidden="1">#REF!</definedName>
    <definedName name="XRefCopy132Row" hidden="1">#REF!</definedName>
    <definedName name="XRefCopy133" localSheetId="5" hidden="1">#REF!</definedName>
    <definedName name="XRefCopy133" hidden="1">#REF!</definedName>
    <definedName name="XRefCopy133Row" localSheetId="5" hidden="1">#REF!</definedName>
    <definedName name="XRefCopy133Row" hidden="1">#REF!</definedName>
    <definedName name="XRefCopy134" hidden="1">#REF!</definedName>
    <definedName name="XRefCopy134Row" localSheetId="5" hidden="1">#REF!</definedName>
    <definedName name="XRefCopy134Row" hidden="1">#REF!</definedName>
    <definedName name="XRefCopy135" hidden="1">#REF!</definedName>
    <definedName name="XRefCopy135Row" localSheetId="5" hidden="1">#REF!</definedName>
    <definedName name="XRefCopy135Row" hidden="1">#REF!</definedName>
    <definedName name="XRefCopy136" hidden="1">#REF!</definedName>
    <definedName name="XRefCopy136Row" localSheetId="5" hidden="1">#REF!</definedName>
    <definedName name="XRefCopy136Row" hidden="1">#REF!</definedName>
    <definedName name="XRefCopy137" hidden="1">#REF!</definedName>
    <definedName name="XRefCopy137Row" localSheetId="5" hidden="1">#REF!</definedName>
    <definedName name="XRefCopy137Row" hidden="1">#REF!</definedName>
    <definedName name="XRefCopy138" hidden="1">#REF!</definedName>
    <definedName name="XRefCopy138Row" localSheetId="5" hidden="1">#REF!</definedName>
    <definedName name="XRefCopy138Row" hidden="1">#REF!</definedName>
    <definedName name="XRefCopy139" hidden="1">#REF!</definedName>
    <definedName name="XRefCopy139Row" localSheetId="5" hidden="1">#REF!</definedName>
    <definedName name="XRefCopy139Row" hidden="1">#REF!</definedName>
    <definedName name="XRefCopy13Row" localSheetId="5" hidden="1">#REF!</definedName>
    <definedName name="XRefCopy13Row" hidden="1">#REF!</definedName>
    <definedName name="XRefCopy140" hidden="1">#REF!</definedName>
    <definedName name="XRefCopy140Row" localSheetId="5" hidden="1">#REF!</definedName>
    <definedName name="XRefCopy140Row" hidden="1">#REF!</definedName>
    <definedName name="XRefCopy141Row" localSheetId="5" hidden="1">#REF!</definedName>
    <definedName name="XRefCopy141Row" hidden="1">#REF!</definedName>
    <definedName name="XRefCopy142" localSheetId="5" hidden="1">#REF!</definedName>
    <definedName name="XRefCopy142Row" localSheetId="5" hidden="1">#REF!</definedName>
    <definedName name="XRefCopy142Row" hidden="1">#REF!</definedName>
    <definedName name="XRefCopy143" localSheetId="5" hidden="1">#REF!</definedName>
    <definedName name="XRefCopy143Row" localSheetId="5" hidden="1">#REF!</definedName>
    <definedName name="XRefCopy143Row" hidden="1">#REF!</definedName>
    <definedName name="XRefCopy144Row" localSheetId="5" hidden="1">#REF!</definedName>
    <definedName name="XRefCopy144Row" hidden="1">#REF!</definedName>
    <definedName name="XRefCopy145Row" localSheetId="5" hidden="1">#REF!</definedName>
    <definedName name="XRefCopy145Row" hidden="1">#REF!</definedName>
    <definedName name="XRefCopy146" localSheetId="5" hidden="1">#REF!</definedName>
    <definedName name="XRefCopy146Row" localSheetId="5" hidden="1">#REF!</definedName>
    <definedName name="XRefCopy146Row" hidden="1">#REF!</definedName>
    <definedName name="XRefCopy147" localSheetId="5" hidden="1">#REF!</definedName>
    <definedName name="XRefCopy147Row" localSheetId="5" hidden="1">#REF!</definedName>
    <definedName name="XRefCopy147Row" hidden="1">#REF!</definedName>
    <definedName name="XRefCopy148" localSheetId="5" hidden="1">#REF!</definedName>
    <definedName name="XRefCopy148Row" localSheetId="5" hidden="1">#REF!</definedName>
    <definedName name="XRefCopy148Row" hidden="1">#REF!</definedName>
    <definedName name="XRefCopy149" localSheetId="5" hidden="1">#REF!</definedName>
    <definedName name="XRefCopy149" hidden="1">#REF!</definedName>
    <definedName name="XRefCopy149Row" localSheetId="5" hidden="1">#REF!</definedName>
    <definedName name="XRefCopy149Row" hidden="1">#REF!</definedName>
    <definedName name="XRefCopy14Row" hidden="1">#REF!</definedName>
    <definedName name="XRefCopy150" localSheetId="5" hidden="1">#REF!</definedName>
    <definedName name="XRefCopy150" hidden="1">#REF!</definedName>
    <definedName name="XRefCopy150Row" localSheetId="5" hidden="1">#REF!</definedName>
    <definedName name="XRefCopy150Row" hidden="1">#REF!</definedName>
    <definedName name="XRefCopy151" localSheetId="5" hidden="1">#REF!</definedName>
    <definedName name="XRefCopy151" hidden="1">#REF!</definedName>
    <definedName name="XRefCopy151Row" localSheetId="5" hidden="1">#REF!</definedName>
    <definedName name="XRefCopy151Row" hidden="1">#REF!</definedName>
    <definedName name="XRefCopy152" localSheetId="5" hidden="1">#REF!</definedName>
    <definedName name="XRefCopy152" hidden="1">#REF!</definedName>
    <definedName name="XRefCopy152Row" localSheetId="5" hidden="1">#REF!</definedName>
    <definedName name="XRefCopy152Row" hidden="1">#REF!</definedName>
    <definedName name="XRefCopy153" localSheetId="5" hidden="1">#REF!</definedName>
    <definedName name="XRefCopy153" hidden="1">#REF!</definedName>
    <definedName name="XRefCopy153Row" localSheetId="5" hidden="1">#REF!</definedName>
    <definedName name="XRefCopy153Row" hidden="1">#REF!</definedName>
    <definedName name="XRefCopy154" localSheetId="5" hidden="1">#REF!</definedName>
    <definedName name="XRefCopy154" hidden="1">#REF!</definedName>
    <definedName name="XRefCopy154Row" localSheetId="5" hidden="1">#REF!</definedName>
    <definedName name="XRefCopy154Row" hidden="1">#REF!</definedName>
    <definedName name="XRefCopy155" localSheetId="5" hidden="1">#REF!</definedName>
    <definedName name="XRefCopy155" hidden="1">#REF!</definedName>
    <definedName name="XRefCopy155Row" localSheetId="5" hidden="1">#REF!</definedName>
    <definedName name="XRefCopy155Row" hidden="1">#REF!</definedName>
    <definedName name="XRefCopy156" localSheetId="5" hidden="1">#REF!</definedName>
    <definedName name="XRefCopy156" hidden="1">#REF!</definedName>
    <definedName name="XRefCopy156Row" localSheetId="5" hidden="1">#REF!</definedName>
    <definedName name="XRefCopy156Row" hidden="1">#REF!</definedName>
    <definedName name="XRefCopy157" localSheetId="5" hidden="1">#REF!</definedName>
    <definedName name="XRefCopy157" hidden="1">#REF!</definedName>
    <definedName name="XRefCopy157Row" localSheetId="5" hidden="1">#REF!</definedName>
    <definedName name="XRefCopy157Row" hidden="1">#REF!</definedName>
    <definedName name="XRefCopy158" localSheetId="5" hidden="1">#REF!</definedName>
    <definedName name="XRefCopy158" hidden="1">#REF!</definedName>
    <definedName name="XRefCopy158Row" localSheetId="5" hidden="1">#REF!</definedName>
    <definedName name="XRefCopy158Row" hidden="1">#REF!</definedName>
    <definedName name="XRefCopy159" localSheetId="5" hidden="1">#REF!</definedName>
    <definedName name="XRefCopy159" hidden="1">#REF!</definedName>
    <definedName name="XRefCopy159Row" localSheetId="5" hidden="1">#REF!</definedName>
    <definedName name="XRefCopy159Row" hidden="1">#REF!</definedName>
    <definedName name="XRefCopy15Row" localSheetId="5" hidden="1">#REF!</definedName>
    <definedName name="XRefCopy160" localSheetId="5" hidden="1">#REF!</definedName>
    <definedName name="XRefCopy160" hidden="1">#REF!</definedName>
    <definedName name="XRefCopy160Row" localSheetId="5" hidden="1">#REF!</definedName>
    <definedName name="XRefCopy160Row" hidden="1">#REF!</definedName>
    <definedName name="XRefCopy161" localSheetId="5" hidden="1">#REF!</definedName>
    <definedName name="XRefCopy161" hidden="1">#REF!</definedName>
    <definedName name="XRefCopy161Row" localSheetId="5" hidden="1">#REF!</definedName>
    <definedName name="XRefCopy161Row" hidden="1">#REF!</definedName>
    <definedName name="XRefCopy162" localSheetId="5" hidden="1">#REF!</definedName>
    <definedName name="XRefCopy162" hidden="1">#REF!</definedName>
    <definedName name="XRefCopy162Row" localSheetId="5" hidden="1">#REF!</definedName>
    <definedName name="XRefCopy162Row" hidden="1">#REF!</definedName>
    <definedName name="XRefCopy163" localSheetId="5" hidden="1">#REF!</definedName>
    <definedName name="XRefCopy163" hidden="1">#REF!</definedName>
    <definedName name="XRefCopy163Row" localSheetId="5" hidden="1">#REF!</definedName>
    <definedName name="XRefCopy163Row" hidden="1">#REF!</definedName>
    <definedName name="XRefCopy164" localSheetId="5" hidden="1">#REF!</definedName>
    <definedName name="XRefCopy164" hidden="1">#REF!</definedName>
    <definedName name="XRefCopy164Row" localSheetId="5" hidden="1">#REF!</definedName>
    <definedName name="XRefCopy164Row" hidden="1">#REF!</definedName>
    <definedName name="XRefCopy165" localSheetId="5" hidden="1">#REF!</definedName>
    <definedName name="XRefCopy165" hidden="1">#REF!</definedName>
    <definedName name="XRefCopy165Row" hidden="1">#REF!</definedName>
    <definedName name="XRefCopy166" localSheetId="5" hidden="1">#REF!</definedName>
    <definedName name="XRefCopy166" hidden="1">#REF!</definedName>
    <definedName name="XRefCopy166Row" hidden="1">#REF!</definedName>
    <definedName name="XRefCopy167" localSheetId="5"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5"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5"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5"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5" hidden="1">#REF!</definedName>
    <definedName name="XRefCopy19Row" hidden="1">#REF!</definedName>
    <definedName name="XRefCopy1Row" localSheetId="5" hidden="1">#REF!</definedName>
    <definedName name="XRefCopy1Row" hidden="1">#REF!</definedName>
    <definedName name="XRefCopy2" localSheetId="5" hidden="1">#REF!</definedName>
    <definedName name="XRefCopy2" hidden="1">#REF!</definedName>
    <definedName name="XRefCopy20" localSheetId="5"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5"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5"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5"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5"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5"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5"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5"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5"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5"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5" hidden="1">#REF!</definedName>
    <definedName name="XRefCopy29Row" hidden="1">#REF!</definedName>
    <definedName name="XRefCopy2Row" localSheetId="5" hidden="1">#REF!</definedName>
    <definedName name="XRefCopy2Row" hidden="1">#REF!</definedName>
    <definedName name="XRefCopy30Row" localSheetId="5" hidden="1">#REF!</definedName>
    <definedName name="XRefCopy30Row" hidden="1">#REF!</definedName>
    <definedName name="XRefCopy31Row" localSheetId="5" hidden="1">#REF!</definedName>
    <definedName name="XRefCopy31Row" hidden="1">#REF!</definedName>
    <definedName name="XRefCopy32Row" localSheetId="5" hidden="1">#REF!</definedName>
    <definedName name="XRefCopy32Row" hidden="1">#REF!</definedName>
    <definedName name="XRefCopy33Row" localSheetId="5" hidden="1">#REF!</definedName>
    <definedName name="XRefCopy33Row" hidden="1">#REF!</definedName>
    <definedName name="XRefCopy34Row" localSheetId="5" hidden="1">#REF!</definedName>
    <definedName name="XRefCopy34Row" hidden="1">#REF!</definedName>
    <definedName name="XRefCopy35Row" localSheetId="5" hidden="1">#REF!</definedName>
    <definedName name="XRefCopy35Row" hidden="1">#REF!</definedName>
    <definedName name="XRefCopy36Row" localSheetId="5" hidden="1">#REF!</definedName>
    <definedName name="XRefCopy36Row" hidden="1">#REF!</definedName>
    <definedName name="XRefCopy37Row" localSheetId="5" hidden="1">#REF!</definedName>
    <definedName name="XRefCopy37Row" hidden="1">#REF!</definedName>
    <definedName name="XRefCopy38Row" localSheetId="5" hidden="1">#REF!</definedName>
    <definedName name="XRefCopy38Row" hidden="1">#REF!</definedName>
    <definedName name="XRefCopy39Row" localSheetId="5" hidden="1">#REF!</definedName>
    <definedName name="XRefCopy39Row" hidden="1">#REF!</definedName>
    <definedName name="XRefCopy3Row" localSheetId="5" hidden="1">#REF!</definedName>
    <definedName name="XRefCopy40Row" localSheetId="5" hidden="1">#REF!</definedName>
    <definedName name="XRefCopy40Row" hidden="1">#REF!</definedName>
    <definedName name="XRefCopy41Row" localSheetId="5" hidden="1">#REF!</definedName>
    <definedName name="XRefCopy41Row" hidden="1">#REF!</definedName>
    <definedName name="XRefCopy42Row" localSheetId="5" hidden="1">#REF!</definedName>
    <definedName name="XRefCopy42Row" hidden="1">#REF!</definedName>
    <definedName name="XRefCopy43Row" localSheetId="5" hidden="1">#REF!</definedName>
    <definedName name="XRefCopy43Row" hidden="1">#REF!</definedName>
    <definedName name="XRefCopy44Row" localSheetId="5" hidden="1">#REF!</definedName>
    <definedName name="XRefCopy44Row" hidden="1">#REF!</definedName>
    <definedName name="XRefCopy45Row" localSheetId="5" hidden="1">#REF!</definedName>
    <definedName name="XRefCopy45Row" hidden="1">#REF!</definedName>
    <definedName name="XRefCopy46Row" localSheetId="5" hidden="1">#REF!</definedName>
    <definedName name="XRefCopy46Row" hidden="1">#REF!</definedName>
    <definedName name="XRefCopy47Row" localSheetId="5" hidden="1">#REF!</definedName>
    <definedName name="XRefCopy47Row" hidden="1">#REF!</definedName>
    <definedName name="XRefCopy48Row" localSheetId="5" hidden="1">#REF!</definedName>
    <definedName name="XRefCopy48Row" hidden="1">#REF!</definedName>
    <definedName name="XRefCopy49Row" localSheetId="5" hidden="1">#REF!</definedName>
    <definedName name="XRefCopy49Row" hidden="1">#REF!</definedName>
    <definedName name="XRefCopy4Row" localSheetId="5" hidden="1">#REF!</definedName>
    <definedName name="XRefCopy50Row" localSheetId="5" hidden="1">#REF!</definedName>
    <definedName name="XRefCopy50Row" hidden="1">#REF!</definedName>
    <definedName name="XRefCopy51Row" localSheetId="5" hidden="1">#REF!</definedName>
    <definedName name="XRefCopy51Row" hidden="1">#REF!</definedName>
    <definedName name="XRefCopy52Row" localSheetId="5" hidden="1">#REF!</definedName>
    <definedName name="XRefCopy52Row" hidden="1">#REF!</definedName>
    <definedName name="XRefCopy53" localSheetId="5" hidden="1">#REF!</definedName>
    <definedName name="XRefCopy53" hidden="1">#REF!</definedName>
    <definedName name="XRefCopy53Row" localSheetId="5" hidden="1">#REF!</definedName>
    <definedName name="XRefCopy53Row" hidden="1">#REF!</definedName>
    <definedName name="XRefCopy54" hidden="1">#REF!</definedName>
    <definedName name="XRefCopy54Row" localSheetId="5" hidden="1">#REF!</definedName>
    <definedName name="XRefCopy54Row" hidden="1">#REF!</definedName>
    <definedName name="XRefCopy55" hidden="1">#REF!</definedName>
    <definedName name="XRefCopy55Row" localSheetId="5" hidden="1">#REF!</definedName>
    <definedName name="XRefCopy55Row" hidden="1">#REF!</definedName>
    <definedName name="XRefCopy56" hidden="1">#REF!</definedName>
    <definedName name="XRefCopy56Row" localSheetId="5" hidden="1">#REF!</definedName>
    <definedName name="XRefCopy56Row" hidden="1">#REF!</definedName>
    <definedName name="XRefCopy57" hidden="1">#REF!</definedName>
    <definedName name="XRefCopy57Row" localSheetId="5" hidden="1">#REF!</definedName>
    <definedName name="XRefCopy57Row" hidden="1">#REF!</definedName>
    <definedName name="XRefCopy58" hidden="1">#REF!</definedName>
    <definedName name="XRefCopy58Row" localSheetId="5" hidden="1">#REF!</definedName>
    <definedName name="XRefCopy58Row" hidden="1">#REF!</definedName>
    <definedName name="XRefCopy59" hidden="1">#REF!</definedName>
    <definedName name="XRefCopy59Row" localSheetId="5" hidden="1">#REF!</definedName>
    <definedName name="XRefCopy59Row" hidden="1">#REF!</definedName>
    <definedName name="XRefCopy60" hidden="1">#REF!</definedName>
    <definedName name="XRefCopy60Row" localSheetId="5" hidden="1">#REF!</definedName>
    <definedName name="XRefCopy60Row" hidden="1">#REF!</definedName>
    <definedName name="XRefCopy61" hidden="1">#REF!</definedName>
    <definedName name="XRefCopy61Row" localSheetId="5" hidden="1">#REF!</definedName>
    <definedName name="XRefCopy61Row" hidden="1">#REF!</definedName>
    <definedName name="XRefCopy62" hidden="1">#REF!</definedName>
    <definedName name="XRefCopy62Row" localSheetId="5" hidden="1">#REF!</definedName>
    <definedName name="XRefCopy62Row" hidden="1">#REF!</definedName>
    <definedName name="XRefCopy63" hidden="1">#REF!</definedName>
    <definedName name="XRefCopy63Row" localSheetId="5" hidden="1">#REF!</definedName>
    <definedName name="XRefCopy63Row" hidden="1">#REF!</definedName>
    <definedName name="XRefCopy64" hidden="1">#REF!</definedName>
    <definedName name="XRefCopy64Row" localSheetId="5" hidden="1">#REF!</definedName>
    <definedName name="XRefCopy64Row" hidden="1">#REF!</definedName>
    <definedName name="XRefCopy65" hidden="1">#REF!</definedName>
    <definedName name="XRefCopy65Row" localSheetId="5" hidden="1">#REF!</definedName>
    <definedName name="XRefCopy65Row" hidden="1">#REF!</definedName>
    <definedName name="XRefCopy66" hidden="1">#REF!</definedName>
    <definedName name="XRefCopy66Row" localSheetId="5" hidden="1">#REF!</definedName>
    <definedName name="XRefCopy66Row" hidden="1">#REF!</definedName>
    <definedName name="XRefCopy67" hidden="1">#REF!</definedName>
    <definedName name="XRefCopy67Row" localSheetId="5" hidden="1">#REF!</definedName>
    <definedName name="XRefCopy67Row" hidden="1">#REF!</definedName>
    <definedName name="XRefCopy68" hidden="1">#REF!</definedName>
    <definedName name="XRefCopy68Row" localSheetId="5" hidden="1">#REF!</definedName>
    <definedName name="XRefCopy68Row" hidden="1">#REF!</definedName>
    <definedName name="XRefCopy69" hidden="1">#REF!</definedName>
    <definedName name="XRefCopy69Row" localSheetId="5" hidden="1">#REF!</definedName>
    <definedName name="XRefCopy69Row" hidden="1">#REF!</definedName>
    <definedName name="XRefCopy7" localSheetId="5" hidden="1">'VARIACION DEL ACTIVO NETO'!#REF!</definedName>
    <definedName name="XRefCopy70" hidden="1">#REF!</definedName>
    <definedName name="XRefCopy70Row" localSheetId="5" hidden="1">#REF!</definedName>
    <definedName name="XRefCopy70Row" hidden="1">#REF!</definedName>
    <definedName name="XRefCopy71" hidden="1">#REF!</definedName>
    <definedName name="XRefCopy71Row" localSheetId="5" hidden="1">#REF!</definedName>
    <definedName name="XRefCopy71Row" hidden="1">#REF!</definedName>
    <definedName name="XRefCopy72" hidden="1">#REF!</definedName>
    <definedName name="XRefCopy72Row" localSheetId="5" hidden="1">#REF!</definedName>
    <definedName name="XRefCopy72Row" hidden="1">#REF!</definedName>
    <definedName name="XRefCopy73" hidden="1">#REF!</definedName>
    <definedName name="XRefCopy73Row" localSheetId="5" hidden="1">#REF!</definedName>
    <definedName name="XRefCopy73Row" hidden="1">#REF!</definedName>
    <definedName name="XRefCopy74" hidden="1">#REF!</definedName>
    <definedName name="XRefCopy74Row" localSheetId="5" hidden="1">#REF!</definedName>
    <definedName name="XRefCopy74Row" hidden="1">#REF!</definedName>
    <definedName name="XRefCopy75" localSheetId="5" hidden="1">'VARIACION DEL ACTIVO NETO'!#REF!</definedName>
    <definedName name="XRefCopy75" hidden="1">#REF!</definedName>
    <definedName name="XRefCopy75Row" localSheetId="5" hidden="1">#REF!</definedName>
    <definedName name="XRefCopy75Row" hidden="1">#REF!</definedName>
    <definedName name="XRefCopy76" localSheetId="5" hidden="1">'VARIACION DEL ACTIVO NETO'!#REF!</definedName>
    <definedName name="XRefCopy76" hidden="1">#REF!</definedName>
    <definedName name="XRefCopy76Row" localSheetId="5" hidden="1">#REF!</definedName>
    <definedName name="XRefCopy76Row" hidden="1">#REF!</definedName>
    <definedName name="XRefCopy77" hidden="1">#REF!</definedName>
    <definedName name="XRefCopy77Row" localSheetId="5" hidden="1">#REF!</definedName>
    <definedName name="XRefCopy77Row" hidden="1">#REF!</definedName>
    <definedName name="XRefCopy78" hidden="1">#REF!</definedName>
    <definedName name="XRefCopy78Row" localSheetId="5" hidden="1">#REF!</definedName>
    <definedName name="XRefCopy78Row" hidden="1">#REF!</definedName>
    <definedName name="XRefCopy79" hidden="1">#REF!</definedName>
    <definedName name="XRefCopy79Row" localSheetId="5" hidden="1">#REF!</definedName>
    <definedName name="XRefCopy79Row" hidden="1">#REF!</definedName>
    <definedName name="XRefCopy7Row" localSheetId="5" hidden="1">#REF!</definedName>
    <definedName name="XRefCopy7Row" hidden="1">#REF!</definedName>
    <definedName name="XRefCopy8" localSheetId="5" hidden="1">'VARIACION DEL ACTIVO NETO'!#REF!</definedName>
    <definedName name="XRefCopy80Row" localSheetId="5" hidden="1">#REF!</definedName>
    <definedName name="XRefCopy80Row" hidden="1">#REF!</definedName>
    <definedName name="XRefCopy81Row" localSheetId="5" hidden="1">#REF!</definedName>
    <definedName name="XRefCopy81Row" hidden="1">#REF!</definedName>
    <definedName name="XRefCopy82Row" localSheetId="5" hidden="1">#REF!</definedName>
    <definedName name="XRefCopy82Row" hidden="1">#REF!</definedName>
    <definedName name="XRefCopy83Row" localSheetId="5" hidden="1">#REF!</definedName>
    <definedName name="XRefCopy83Row" hidden="1">#REF!</definedName>
    <definedName name="XRefCopy84Row" localSheetId="5" hidden="1">#REF!</definedName>
    <definedName name="XRefCopy84Row" hidden="1">#REF!</definedName>
    <definedName name="XRefCopy85" hidden="1">#REF!</definedName>
    <definedName name="XRefCopy85Row" localSheetId="5" hidden="1">#REF!</definedName>
    <definedName name="XRefCopy85Row" hidden="1">#REF!</definedName>
    <definedName name="XRefCopy86" hidden="1">#REF!</definedName>
    <definedName name="XRefCopy86Row" localSheetId="5" hidden="1">#REF!</definedName>
    <definedName name="XRefCopy86Row" hidden="1">#REF!</definedName>
    <definedName name="XRefCopy87" hidden="1">#REF!</definedName>
    <definedName name="XRefCopy87Row" localSheetId="5" hidden="1">#REF!</definedName>
    <definedName name="XRefCopy87Row" hidden="1">#REF!</definedName>
    <definedName name="XRefCopy88" hidden="1">#REF!</definedName>
    <definedName name="XRefCopy88Row" localSheetId="5" hidden="1">#REF!</definedName>
    <definedName name="XRefCopy88Row" hidden="1">#REF!</definedName>
    <definedName name="XRefCopy89" hidden="1">#REF!</definedName>
    <definedName name="XRefCopy89Row" localSheetId="5" hidden="1">#REF!</definedName>
    <definedName name="XRefCopy89Row" hidden="1">#REF!</definedName>
    <definedName name="XRefCopy8Row" localSheetId="5" hidden="1">#REF!</definedName>
    <definedName name="XRefCopy8Row" hidden="1">#REF!</definedName>
    <definedName name="XRefCopy9" localSheetId="5" hidden="1">'VARIACION DEL ACTIVO NETO'!#REF!</definedName>
    <definedName name="XRefCopy90" hidden="1">#REF!</definedName>
    <definedName name="XRefCopy90Row" localSheetId="5" hidden="1">#REF!</definedName>
    <definedName name="XRefCopy90Row" hidden="1">#REF!</definedName>
    <definedName name="XRefCopy91" hidden="1">#REF!</definedName>
    <definedName name="XRefCopy91Row" localSheetId="5" hidden="1">#REF!</definedName>
    <definedName name="XRefCopy91Row" hidden="1">#REF!</definedName>
    <definedName name="XRefCopy92" localSheetId="5" hidden="1">#REF!</definedName>
    <definedName name="XRefCopy92" hidden="1">#REF!</definedName>
    <definedName name="XRefCopy92Row" localSheetId="5" hidden="1">#REF!</definedName>
    <definedName name="XRefCopy92Row" hidden="1">#REF!</definedName>
    <definedName name="XRefCopy93" localSheetId="5" hidden="1">#REF!</definedName>
    <definedName name="XRefCopy93" hidden="1">#REF!</definedName>
    <definedName name="XRefCopy93Row" localSheetId="5" hidden="1">#REF!</definedName>
    <definedName name="XRefCopy93Row" hidden="1">#REF!</definedName>
    <definedName name="XRefCopy94" localSheetId="5" hidden="1">#REF!</definedName>
    <definedName name="XRefCopy94" hidden="1">#REF!</definedName>
    <definedName name="XRefCopy94Row" localSheetId="5" hidden="1">#REF!</definedName>
    <definedName name="XRefCopy94Row" hidden="1">#REF!</definedName>
    <definedName name="XRefCopy95" hidden="1">#REF!</definedName>
    <definedName name="XRefCopy95Row" localSheetId="5" hidden="1">#REF!</definedName>
    <definedName name="XRefCopy95Row" hidden="1">#REF!</definedName>
    <definedName name="XRefCopy96" hidden="1">#REF!</definedName>
    <definedName name="XRefCopy96Row" localSheetId="5" hidden="1">#REF!</definedName>
    <definedName name="XRefCopy96Row" hidden="1">#REF!</definedName>
    <definedName name="XRefCopy97" hidden="1">#REF!</definedName>
    <definedName name="XRefCopy97Row" localSheetId="5" hidden="1">#REF!</definedName>
    <definedName name="XRefCopy97Row" hidden="1">#REF!</definedName>
    <definedName name="XRefCopy98" hidden="1">#REF!</definedName>
    <definedName name="XRefCopy98Row" localSheetId="5" hidden="1">#REF!</definedName>
    <definedName name="XRefCopy98Row" hidden="1">#REF!</definedName>
    <definedName name="XRefCopy99" hidden="1">#REF!</definedName>
    <definedName name="XRefCopy99Row" localSheetId="5" hidden="1">#REF!</definedName>
    <definedName name="XRefCopy99Row" hidden="1">#REF!</definedName>
    <definedName name="XRefCopy9Row" localSheetId="5" hidden="1">#REF!</definedName>
    <definedName name="XRefCopy9Row" hidden="1">#REF!</definedName>
    <definedName name="XRefCopyRangeCount" localSheetId="5" hidden="1">76</definedName>
    <definedName name="XRefCopyRangeCount" hidden="1">4</definedName>
    <definedName name="XRefPaste1" hidden="1">#REF!</definedName>
    <definedName name="XRefPaste10" hidden="1">#REF!</definedName>
    <definedName name="XRefPaste100" localSheetId="5" hidden="1">#REF!</definedName>
    <definedName name="XRefPaste100" hidden="1">#REF!</definedName>
    <definedName name="XRefPaste100Row" localSheetId="5" hidden="1">#REF!</definedName>
    <definedName name="XRefPaste100Row" hidden="1">#REF!</definedName>
    <definedName name="XRefPaste101" localSheetId="5" hidden="1">#REF!</definedName>
    <definedName name="XRefPaste101" hidden="1">#REF!</definedName>
    <definedName name="XRefPaste101Row" localSheetId="5" hidden="1">#REF!</definedName>
    <definedName name="XRefPaste101Row" hidden="1">#REF!</definedName>
    <definedName name="XRefPaste102" localSheetId="5" hidden="1">#REF!</definedName>
    <definedName name="XRefPaste102" hidden="1">#REF!</definedName>
    <definedName name="XRefPaste102Row" localSheetId="5" hidden="1">#REF!</definedName>
    <definedName name="XRefPaste102Row" hidden="1">#REF!</definedName>
    <definedName name="XRefPaste103" localSheetId="5" hidden="1">#REF!</definedName>
    <definedName name="XRefPaste103" hidden="1">#REF!</definedName>
    <definedName name="XRefPaste103Row" localSheetId="5" hidden="1">#REF!</definedName>
    <definedName name="XRefPaste103Row" hidden="1">#REF!</definedName>
    <definedName name="XRefPaste104" localSheetId="5" hidden="1">#REF!</definedName>
    <definedName name="XRefPaste104" hidden="1">#REF!</definedName>
    <definedName name="XRefPaste104Row" localSheetId="5" hidden="1">#REF!</definedName>
    <definedName name="XRefPaste104Row" hidden="1">#REF!</definedName>
    <definedName name="XRefPaste105" localSheetId="5" hidden="1">#REF!</definedName>
    <definedName name="XRefPaste105" hidden="1">#REF!</definedName>
    <definedName name="XRefPaste105Row" localSheetId="5" hidden="1">#REF!</definedName>
    <definedName name="XRefPaste105Row" hidden="1">#REF!</definedName>
    <definedName name="XRefPaste106" localSheetId="5" hidden="1">#REF!</definedName>
    <definedName name="XRefPaste106" hidden="1">#REF!</definedName>
    <definedName name="XRefPaste106Row" localSheetId="5" hidden="1">#REF!</definedName>
    <definedName name="XRefPaste106Row" hidden="1">#REF!</definedName>
    <definedName name="XRefPaste107" localSheetId="5" hidden="1">#REF!</definedName>
    <definedName name="XRefPaste107" hidden="1">#REF!</definedName>
    <definedName name="XRefPaste107Row" localSheetId="5" hidden="1">#REF!</definedName>
    <definedName name="XRefPaste107Row" hidden="1">#REF!</definedName>
    <definedName name="XRefPaste108" localSheetId="5" hidden="1">#REF!</definedName>
    <definedName name="XRefPaste108" hidden="1">#REF!</definedName>
    <definedName name="XRefPaste108Row" localSheetId="5" hidden="1">#REF!</definedName>
    <definedName name="XRefPaste108Row" hidden="1">#REF!</definedName>
    <definedName name="XRefPaste109" localSheetId="5" hidden="1">#REF!</definedName>
    <definedName name="XRefPaste109" hidden="1">#REF!</definedName>
    <definedName name="XRefPaste109Row" localSheetId="5" hidden="1">#REF!</definedName>
    <definedName name="XRefPaste109Row" hidden="1">#REF!</definedName>
    <definedName name="XRefPaste10Row" localSheetId="5" hidden="1">#REF!</definedName>
    <definedName name="XRefPaste10Row" hidden="1">#REF!</definedName>
    <definedName name="XRefPaste11" hidden="1">#REF!</definedName>
    <definedName name="XRefPaste110" localSheetId="5" hidden="1">#REF!</definedName>
    <definedName name="XRefPaste110" hidden="1">#REF!</definedName>
    <definedName name="XRefPaste110Row" localSheetId="5" hidden="1">#REF!</definedName>
    <definedName name="XRefPaste110Row" hidden="1">#REF!</definedName>
    <definedName name="XRefPaste111" localSheetId="5" hidden="1">#REF!</definedName>
    <definedName name="XRefPaste111" hidden="1">#REF!</definedName>
    <definedName name="XRefPaste111Row" localSheetId="5" hidden="1">#REF!</definedName>
    <definedName name="XRefPaste111Row" hidden="1">#REF!</definedName>
    <definedName name="XRefPaste112" localSheetId="5" hidden="1">#REF!</definedName>
    <definedName name="XRefPaste112" hidden="1">#REF!</definedName>
    <definedName name="XRefPaste112Row" localSheetId="5" hidden="1">#REF!</definedName>
    <definedName name="XRefPaste112Row" hidden="1">#REF!</definedName>
    <definedName name="XRefPaste113" localSheetId="5" hidden="1">#REF!</definedName>
    <definedName name="XRefPaste113" hidden="1">#REF!</definedName>
    <definedName name="XRefPaste113Row" localSheetId="5" hidden="1">#REF!</definedName>
    <definedName name="XRefPaste113Row" hidden="1">#REF!</definedName>
    <definedName name="XRefPaste114" localSheetId="5" hidden="1">#REF!</definedName>
    <definedName name="XRefPaste114" hidden="1">#REF!</definedName>
    <definedName name="XRefPaste114Row" localSheetId="5" hidden="1">#REF!</definedName>
    <definedName name="XRefPaste114Row" hidden="1">#REF!</definedName>
    <definedName name="XRefPaste115" localSheetId="5" hidden="1">#REF!</definedName>
    <definedName name="XRefPaste115" hidden="1">#REF!</definedName>
    <definedName name="XRefPaste115Row" localSheetId="5" hidden="1">#REF!</definedName>
    <definedName name="XRefPaste115Row" hidden="1">#REF!</definedName>
    <definedName name="XRefPaste116" localSheetId="5" hidden="1">#REF!</definedName>
    <definedName name="XRefPaste116" hidden="1">#REF!</definedName>
    <definedName name="XRefPaste116Row" localSheetId="5" hidden="1">#REF!</definedName>
    <definedName name="XRefPaste116Row" hidden="1">#REF!</definedName>
    <definedName name="XRefPaste117" localSheetId="5" hidden="1">#REF!</definedName>
    <definedName name="XRefPaste117" hidden="1">#REF!</definedName>
    <definedName name="XRefPaste117Row" localSheetId="5" hidden="1">#REF!</definedName>
    <definedName name="XRefPaste117Row" hidden="1">#REF!</definedName>
    <definedName name="XRefPaste118" localSheetId="5" hidden="1">#REF!</definedName>
    <definedName name="XRefPaste118" hidden="1">#REF!</definedName>
    <definedName name="XRefPaste118Row" localSheetId="5" hidden="1">#REF!</definedName>
    <definedName name="XRefPaste118Row" hidden="1">#REF!</definedName>
    <definedName name="XRefPaste119" localSheetId="5" hidden="1">#REF!</definedName>
    <definedName name="XRefPaste119" hidden="1">#REF!</definedName>
    <definedName name="XRefPaste119Row" localSheetId="5" hidden="1">#REF!</definedName>
    <definedName name="XRefPaste119Row" hidden="1">#REF!</definedName>
    <definedName name="XRefPaste11Row" localSheetId="5" hidden="1">#REF!</definedName>
    <definedName name="XRefPaste11Row" hidden="1">#REF!</definedName>
    <definedName name="XRefPaste12" localSheetId="5" hidden="1">#REF!</definedName>
    <definedName name="XRefPaste12" hidden="1">#REF!</definedName>
    <definedName name="XRefPaste120" localSheetId="5" hidden="1">#REF!</definedName>
    <definedName name="XRefPaste120" hidden="1">#REF!</definedName>
    <definedName name="XRefPaste120Row" localSheetId="5" hidden="1">#REF!</definedName>
    <definedName name="XRefPaste120Row" hidden="1">#REF!</definedName>
    <definedName name="XRefPaste121" localSheetId="5" hidden="1">#REF!</definedName>
    <definedName name="XRefPaste121" hidden="1">#REF!</definedName>
    <definedName name="XRefPaste121Row" localSheetId="5" hidden="1">#REF!</definedName>
    <definedName name="XRefPaste121Row" hidden="1">#REF!</definedName>
    <definedName name="XRefPaste122" localSheetId="5" hidden="1">#REF!</definedName>
    <definedName name="XRefPaste122" hidden="1">#REF!</definedName>
    <definedName name="XRefPaste122Row" localSheetId="5" hidden="1">#REF!</definedName>
    <definedName name="XRefPaste122Row" hidden="1">#REF!</definedName>
    <definedName name="XRefPaste123" localSheetId="5" hidden="1">#REF!</definedName>
    <definedName name="XRefPaste123" hidden="1">#REF!</definedName>
    <definedName name="XRefPaste123Row" localSheetId="5" hidden="1">#REF!</definedName>
    <definedName name="XRefPaste123Row" hidden="1">#REF!</definedName>
    <definedName name="XRefPaste124" localSheetId="5" hidden="1">#REF!</definedName>
    <definedName name="XRefPaste124" hidden="1">#REF!</definedName>
    <definedName name="XRefPaste124Row" localSheetId="5" hidden="1">#REF!</definedName>
    <definedName name="XRefPaste124Row" hidden="1">#REF!</definedName>
    <definedName name="XRefPaste125" localSheetId="5" hidden="1">#REF!</definedName>
    <definedName name="XRefPaste125" hidden="1">#REF!</definedName>
    <definedName name="XRefPaste125Row" localSheetId="5" hidden="1">#REF!</definedName>
    <definedName name="XRefPaste125Row" hidden="1">#REF!</definedName>
    <definedName name="XRefPaste126" localSheetId="5" hidden="1">#REF!</definedName>
    <definedName name="XRefPaste126" hidden="1">#REF!</definedName>
    <definedName name="XRefPaste126Row" localSheetId="5" hidden="1">#REF!</definedName>
    <definedName name="XRefPaste126Row" hidden="1">#REF!</definedName>
    <definedName name="XRefPaste127" localSheetId="5" hidden="1">#REF!</definedName>
    <definedName name="XRefPaste127" hidden="1">#REF!</definedName>
    <definedName name="XRefPaste127Row" localSheetId="5" hidden="1">#REF!</definedName>
    <definedName name="XRefPaste127Row" hidden="1">#REF!</definedName>
    <definedName name="XRefPaste128" localSheetId="5" hidden="1">#REF!</definedName>
    <definedName name="XRefPaste128" hidden="1">#REF!</definedName>
    <definedName name="XRefPaste128Row" localSheetId="5" hidden="1">#REF!</definedName>
    <definedName name="XRefPaste128Row" hidden="1">#REF!</definedName>
    <definedName name="XRefPaste129" localSheetId="5" hidden="1">#REF!</definedName>
    <definedName name="XRefPaste129" hidden="1">#REF!</definedName>
    <definedName name="XRefPaste129Row" localSheetId="5" hidden="1">#REF!</definedName>
    <definedName name="XRefPaste129Row" hidden="1">#REF!</definedName>
    <definedName name="XRefPaste12Row" localSheetId="5" hidden="1">#REF!</definedName>
    <definedName name="XRefPaste12Row" hidden="1">#REF!</definedName>
    <definedName name="XRefPaste130" localSheetId="5" hidden="1">#REF!</definedName>
    <definedName name="XRefPaste130" hidden="1">#REF!</definedName>
    <definedName name="XRefPaste130Row" localSheetId="5" hidden="1">#REF!</definedName>
    <definedName name="XRefPaste130Row" hidden="1">#REF!</definedName>
    <definedName name="XRefPaste131" localSheetId="5" hidden="1">#REF!</definedName>
    <definedName name="XRefPaste131" hidden="1">#REF!</definedName>
    <definedName name="XRefPaste131Row" localSheetId="5" hidden="1">#REF!</definedName>
    <definedName name="XRefPaste131Row" hidden="1">#REF!</definedName>
    <definedName name="XRefPaste132" localSheetId="5" hidden="1">#REF!</definedName>
    <definedName name="XRefPaste132" hidden="1">#REF!</definedName>
    <definedName name="XRefPaste132Row" localSheetId="5" hidden="1">#REF!</definedName>
    <definedName name="XRefPaste132Row" hidden="1">#REF!</definedName>
    <definedName name="XRefPaste133" localSheetId="5" hidden="1">#REF!</definedName>
    <definedName name="XRefPaste133" hidden="1">#REF!</definedName>
    <definedName name="XRefPaste133Row" localSheetId="5" hidden="1">#REF!</definedName>
    <definedName name="XRefPaste133Row" hidden="1">#REF!</definedName>
    <definedName name="XRefPaste134" localSheetId="5" hidden="1">#REF!</definedName>
    <definedName name="XRefPaste134" hidden="1">#REF!</definedName>
    <definedName name="XRefPaste134Row" localSheetId="5" hidden="1">#REF!</definedName>
    <definedName name="XRefPaste134Row" hidden="1">#REF!</definedName>
    <definedName name="XRefPaste135" localSheetId="5" hidden="1">#REF!</definedName>
    <definedName name="XRefPaste135" hidden="1">#REF!</definedName>
    <definedName name="XRefPaste135Row" localSheetId="5" hidden="1">#REF!</definedName>
    <definedName name="XRefPaste135Row" hidden="1">#REF!</definedName>
    <definedName name="XRefPaste136" localSheetId="5" hidden="1">#REF!</definedName>
    <definedName name="XRefPaste136" hidden="1">#REF!</definedName>
    <definedName name="XRefPaste136Row" localSheetId="5" hidden="1">#REF!</definedName>
    <definedName name="XRefPaste136Row" hidden="1">#REF!</definedName>
    <definedName name="XRefPaste137" localSheetId="5" hidden="1">#REF!</definedName>
    <definedName name="XRefPaste137" hidden="1">#REF!</definedName>
    <definedName name="XRefPaste137Row" localSheetId="5" hidden="1">#REF!</definedName>
    <definedName name="XRefPaste137Row" hidden="1">#REF!</definedName>
    <definedName name="XRefPaste138" localSheetId="5" hidden="1">#REF!</definedName>
    <definedName name="XRefPaste138" hidden="1">#REF!</definedName>
    <definedName name="XRefPaste138Row" localSheetId="5" hidden="1">#REF!</definedName>
    <definedName name="XRefPaste138Row" hidden="1">#REF!</definedName>
    <definedName name="XRefPaste139" localSheetId="5" hidden="1">#REF!</definedName>
    <definedName name="XRefPaste139" hidden="1">#REF!</definedName>
    <definedName name="XRefPaste139Row" localSheetId="5" hidden="1">#REF!</definedName>
    <definedName name="XRefPaste139Row" hidden="1">#REF!</definedName>
    <definedName name="XRefPaste13Row" localSheetId="5" hidden="1">#REF!</definedName>
    <definedName name="XRefPaste13Row" hidden="1">#REF!</definedName>
    <definedName name="XRefPaste14" localSheetId="5" hidden="1">#REF!</definedName>
    <definedName name="XRefPaste140" localSheetId="5" hidden="1">#REF!</definedName>
    <definedName name="XRefPaste140" hidden="1">#REF!</definedName>
    <definedName name="XRefPaste140Row" localSheetId="5" hidden="1">#REF!</definedName>
    <definedName name="XRefPaste140Row" hidden="1">#REF!</definedName>
    <definedName name="XRefPaste141" localSheetId="5" hidden="1">#REF!</definedName>
    <definedName name="XRefPaste141" hidden="1">#REF!</definedName>
    <definedName name="XRefPaste141Row" localSheetId="5" hidden="1">#REF!</definedName>
    <definedName name="XRefPaste141Row" hidden="1">#REF!</definedName>
    <definedName name="XRefPaste142" localSheetId="5" hidden="1">#REF!</definedName>
    <definedName name="XRefPaste142" hidden="1">#REF!</definedName>
    <definedName name="XRefPaste142Row" localSheetId="5" hidden="1">#REF!</definedName>
    <definedName name="XRefPaste142Row" hidden="1">#REF!</definedName>
    <definedName name="XRefPaste143" localSheetId="5" hidden="1">#REF!</definedName>
    <definedName name="XRefPaste143" hidden="1">#REF!</definedName>
    <definedName name="XRefPaste143Row" localSheetId="5" hidden="1">#REF!</definedName>
    <definedName name="XRefPaste143Row" hidden="1">#REF!</definedName>
    <definedName name="XRefPaste144" localSheetId="5" hidden="1">#REF!</definedName>
    <definedName name="XRefPaste144" hidden="1">#REF!</definedName>
    <definedName name="XRefPaste144Row" localSheetId="5" hidden="1">#REF!</definedName>
    <definedName name="XRefPaste144Row" hidden="1">#REF!</definedName>
    <definedName name="XRefPaste145" localSheetId="5" hidden="1">#REF!</definedName>
    <definedName name="XRefPaste145" hidden="1">#REF!</definedName>
    <definedName name="XRefPaste145Row" localSheetId="5" hidden="1">#REF!</definedName>
    <definedName name="XRefPaste145Row" hidden="1">#REF!</definedName>
    <definedName name="XRefPaste146" localSheetId="5" hidden="1">#REF!</definedName>
    <definedName name="XRefPaste146" hidden="1">#REF!</definedName>
    <definedName name="XRefPaste146Row" localSheetId="5" hidden="1">#REF!</definedName>
    <definedName name="XRefPaste146Row" hidden="1">#REF!</definedName>
    <definedName name="XRefPaste147" localSheetId="5" hidden="1">#REF!</definedName>
    <definedName name="XRefPaste147" hidden="1">#REF!</definedName>
    <definedName name="XRefPaste147Row" localSheetId="5" hidden="1">#REF!</definedName>
    <definedName name="XRefPaste147Row" hidden="1">#REF!</definedName>
    <definedName name="XRefPaste148" localSheetId="5" hidden="1">#REF!</definedName>
    <definedName name="XRefPaste148" hidden="1">#REF!</definedName>
    <definedName name="XRefPaste148Row" localSheetId="5" hidden="1">#REF!</definedName>
    <definedName name="XRefPaste148Row" hidden="1">#REF!</definedName>
    <definedName name="XRefPaste14Row" localSheetId="5" hidden="1">#REF!</definedName>
    <definedName name="XRefPaste14Row" hidden="1">#REF!</definedName>
    <definedName name="XRefPaste15" hidden="1">#REF!</definedName>
    <definedName name="XRefPaste15Row" localSheetId="5" hidden="1">#REF!</definedName>
    <definedName name="XRefPaste15Row" hidden="1">#REF!</definedName>
    <definedName name="XRefPaste16" hidden="1">#REF!</definedName>
    <definedName name="XRefPaste16Row" localSheetId="5" hidden="1">#REF!</definedName>
    <definedName name="XRefPaste17" hidden="1">#REF!</definedName>
    <definedName name="XRefPaste17Row" localSheetId="5" hidden="1">#REF!</definedName>
    <definedName name="XRefPaste17Row" hidden="1">#REF!</definedName>
    <definedName name="XRefPaste18" localSheetId="5" hidden="1">'VARIACION DEL ACTIVO NETO'!#REF!</definedName>
    <definedName name="XRefPaste18" hidden="1">#REF!</definedName>
    <definedName name="XRefPaste18Row" localSheetId="5" hidden="1">#REF!</definedName>
    <definedName name="XRefPaste18Row" hidden="1">#REF!</definedName>
    <definedName name="XRefPaste19" localSheetId="5" hidden="1">#REF!</definedName>
    <definedName name="XRefPaste19" hidden="1">#REF!</definedName>
    <definedName name="XRefPaste19Row" localSheetId="5" hidden="1">#REF!</definedName>
    <definedName name="XRefPaste19Row" hidden="1">#REF!</definedName>
    <definedName name="XRefPaste1Row" localSheetId="5" hidden="1">#REF!</definedName>
    <definedName name="XRefPaste1Row" hidden="1">#REF!</definedName>
    <definedName name="XRefPaste20" localSheetId="5" hidden="1">#REF!</definedName>
    <definedName name="XRefPaste20" hidden="1">#REF!</definedName>
    <definedName name="XRefPaste20Row" localSheetId="5" hidden="1">#REF!</definedName>
    <definedName name="XRefPaste21" localSheetId="5" hidden="1">#REF!</definedName>
    <definedName name="XRefPaste21" hidden="1">#REF!</definedName>
    <definedName name="XRefPaste21Row" localSheetId="5" hidden="1">#REF!</definedName>
    <definedName name="XRefPaste21Row" hidden="1">#REF!</definedName>
    <definedName name="XRefPaste22" localSheetId="5" hidden="1">#REF!</definedName>
    <definedName name="XRefPaste22" hidden="1">#REF!</definedName>
    <definedName name="XRefPaste22Row" localSheetId="5" hidden="1">#REF!</definedName>
    <definedName name="XRefPaste23" localSheetId="5" hidden="1">#REF!</definedName>
    <definedName name="XRefPaste23" hidden="1">#REF!</definedName>
    <definedName name="XRefPaste23Row" localSheetId="5" hidden="1">#REF!</definedName>
    <definedName name="XRefPaste24" localSheetId="5" hidden="1">#REF!</definedName>
    <definedName name="XRefPaste24" hidden="1">#REF!</definedName>
    <definedName name="XRefPaste24Row" localSheetId="5" hidden="1">#REF!</definedName>
    <definedName name="XRefPaste24Row" hidden="1">#REF!</definedName>
    <definedName name="XRefPaste25" localSheetId="5" hidden="1">#REF!</definedName>
    <definedName name="XRefPaste25" hidden="1">#REF!</definedName>
    <definedName name="XRefPaste25Row" localSheetId="5" hidden="1">#REF!</definedName>
    <definedName name="XRefPaste25Row" hidden="1">#REF!</definedName>
    <definedName name="XRefPaste26" localSheetId="5" hidden="1">#REF!</definedName>
    <definedName name="XRefPaste26" hidden="1">#REF!</definedName>
    <definedName name="XRefPaste26Row" localSheetId="5" hidden="1">#REF!</definedName>
    <definedName name="XRefPaste26Row" hidden="1">#REF!</definedName>
    <definedName name="XRefPaste27" localSheetId="5" hidden="1">#REF!</definedName>
    <definedName name="XRefPaste27" hidden="1">#REF!</definedName>
    <definedName name="XRefPaste27Row" localSheetId="5" hidden="1">#REF!</definedName>
    <definedName name="XRefPaste27Row" hidden="1">#REF!</definedName>
    <definedName name="XRefPaste28" localSheetId="5" hidden="1">#REF!</definedName>
    <definedName name="XRefPaste28" hidden="1">#REF!</definedName>
    <definedName name="XRefPaste28Row" localSheetId="5" hidden="1">#REF!</definedName>
    <definedName name="XRefPaste28Row" hidden="1">#REF!</definedName>
    <definedName name="XRefPaste29" localSheetId="5" hidden="1">#REF!</definedName>
    <definedName name="XRefPaste29" hidden="1">#REF!</definedName>
    <definedName name="XRefPaste29Row" localSheetId="5" hidden="1">#REF!</definedName>
    <definedName name="XRefPaste29Row" hidden="1">#REF!</definedName>
    <definedName name="XRefPaste2Row" localSheetId="5" hidden="1">#REF!</definedName>
    <definedName name="XRefPaste2Row" hidden="1">#REF!</definedName>
    <definedName name="XRefPaste30" localSheetId="5" hidden="1">#REF!</definedName>
    <definedName name="XRefPaste30" hidden="1">#REF!</definedName>
    <definedName name="XRefPaste30Row" localSheetId="5" hidden="1">#REF!</definedName>
    <definedName name="XRefPaste31" localSheetId="5" hidden="1">#REF!</definedName>
    <definedName name="XRefPaste31" hidden="1">#REF!</definedName>
    <definedName name="XRefPaste31Row" localSheetId="5" hidden="1">#REF!</definedName>
    <definedName name="XRefPaste32" localSheetId="5" hidden="1">#REF!</definedName>
    <definedName name="XRefPaste32" hidden="1">#REF!</definedName>
    <definedName name="XRefPaste32Row" localSheetId="5" hidden="1">#REF!</definedName>
    <definedName name="XRefPaste32Row" hidden="1">#REF!</definedName>
    <definedName name="XRefPaste33" hidden="1">#REF!</definedName>
    <definedName name="XRefPaste33Row" localSheetId="5" hidden="1">#REF!</definedName>
    <definedName name="XRefPaste33Row" hidden="1">#REF!</definedName>
    <definedName name="XRefPaste34" localSheetId="5" hidden="1">#REF!</definedName>
    <definedName name="XRefPaste34" hidden="1">#REF!</definedName>
    <definedName name="XRefPaste34Row" localSheetId="5" hidden="1">#REF!</definedName>
    <definedName name="XRefPaste34Row" hidden="1">#REF!</definedName>
    <definedName name="XRefPaste35" hidden="1">#REF!</definedName>
    <definedName name="XRefPaste35Row" localSheetId="5" hidden="1">#REF!</definedName>
    <definedName name="XRefPaste35Row" hidden="1">#REF!</definedName>
    <definedName name="XRefPaste36" localSheetId="5" hidden="1">#REF!</definedName>
    <definedName name="XRefPaste36" hidden="1">#REF!</definedName>
    <definedName name="XRefPaste36Row" localSheetId="5" hidden="1">#REF!</definedName>
    <definedName name="XRefPaste36Row" hidden="1">#REF!</definedName>
    <definedName name="XRefPaste37" localSheetId="5" hidden="1">#REF!</definedName>
    <definedName name="XRefPaste37" hidden="1">#REF!</definedName>
    <definedName name="XRefPaste37Row" localSheetId="5" hidden="1">#REF!</definedName>
    <definedName name="XRefPaste37Row" hidden="1">#REF!</definedName>
    <definedName name="XRefPaste38" localSheetId="5" hidden="1">#REF!</definedName>
    <definedName name="XRefPaste38" hidden="1">#REF!</definedName>
    <definedName name="XRefPaste38Row" localSheetId="5" hidden="1">#REF!</definedName>
    <definedName name="XRefPaste38Row" hidden="1">#REF!</definedName>
    <definedName name="XRefPaste39" localSheetId="5" hidden="1">#REF!</definedName>
    <definedName name="XRefPaste39" hidden="1">#REF!</definedName>
    <definedName name="XRefPaste39Row" localSheetId="5" hidden="1">#REF!</definedName>
    <definedName name="XRefPaste39Row" hidden="1">#REF!</definedName>
    <definedName name="XRefPaste3Row" localSheetId="5" hidden="1">#REF!</definedName>
    <definedName name="XRefPaste40" localSheetId="5" hidden="1">#REF!</definedName>
    <definedName name="XRefPaste40" hidden="1">#REF!</definedName>
    <definedName name="XRefPaste40Row" localSheetId="5" hidden="1">#REF!</definedName>
    <definedName name="XRefPaste40Row" hidden="1">#REF!</definedName>
    <definedName name="XRefPaste41" localSheetId="5" hidden="1">#REF!</definedName>
    <definedName name="XRefPaste41" hidden="1">#REF!</definedName>
    <definedName name="XRefPaste41Row" localSheetId="5" hidden="1">#REF!</definedName>
    <definedName name="XRefPaste41Row" hidden="1">#REF!</definedName>
    <definedName name="XRefPaste42" localSheetId="5" hidden="1">#REF!</definedName>
    <definedName name="XRefPaste42" hidden="1">#REF!</definedName>
    <definedName name="XRefPaste42Row" localSheetId="5" hidden="1">#REF!</definedName>
    <definedName name="XRefPaste42Row" hidden="1">#REF!</definedName>
    <definedName name="XRefPaste43" localSheetId="5" hidden="1">#REF!</definedName>
    <definedName name="XRefPaste43" hidden="1">#REF!</definedName>
    <definedName name="XRefPaste43Row" localSheetId="5" hidden="1">#REF!</definedName>
    <definedName name="XRefPaste43Row" hidden="1">#REF!</definedName>
    <definedName name="XRefPaste44" localSheetId="5" hidden="1">#REF!</definedName>
    <definedName name="XRefPaste44" hidden="1">#REF!</definedName>
    <definedName name="XRefPaste44Row" localSheetId="5" hidden="1">#REF!</definedName>
    <definedName name="XRefPaste44Row" hidden="1">#REF!</definedName>
    <definedName name="XRefPaste45" localSheetId="5" hidden="1">#REF!</definedName>
    <definedName name="XRefPaste45" hidden="1">#REF!</definedName>
    <definedName name="XRefPaste45Row" localSheetId="5" hidden="1">#REF!</definedName>
    <definedName name="XRefPaste45Row" hidden="1">#REF!</definedName>
    <definedName name="XRefPaste46" localSheetId="5" hidden="1">#REF!</definedName>
    <definedName name="XRefPaste46" hidden="1">#REF!</definedName>
    <definedName name="XRefPaste46Row" localSheetId="5" hidden="1">#REF!</definedName>
    <definedName name="XRefPaste46Row" hidden="1">#REF!</definedName>
    <definedName name="XRefPaste47" localSheetId="5" hidden="1">#REF!</definedName>
    <definedName name="XRefPaste47" hidden="1">#REF!</definedName>
    <definedName name="XRefPaste47Row" localSheetId="5" hidden="1">#REF!</definedName>
    <definedName name="XRefPaste47Row" hidden="1">#REF!</definedName>
    <definedName name="XRefPaste48" localSheetId="5" hidden="1">#REF!</definedName>
    <definedName name="XRefPaste48" hidden="1">#REF!</definedName>
    <definedName name="XRefPaste48Row" localSheetId="5" hidden="1">#REF!</definedName>
    <definedName name="XRefPaste48Row" hidden="1">#REF!</definedName>
    <definedName name="XRefPaste49" localSheetId="5" hidden="1">#REF!</definedName>
    <definedName name="XRefPaste49" hidden="1">#REF!</definedName>
    <definedName name="XRefPaste49Row" localSheetId="5" hidden="1">#REF!</definedName>
    <definedName name="XRefPaste49Row" hidden="1">#REF!</definedName>
    <definedName name="XRefPaste4Row" localSheetId="5" hidden="1">#REF!</definedName>
    <definedName name="XRefPaste4Row" hidden="1">#REF!</definedName>
    <definedName name="XRefPaste5" localSheetId="5" hidden="1">'VARIACION DEL ACTIVO NETO'!#REF!</definedName>
    <definedName name="XRefPaste50" localSheetId="5" hidden="1">#REF!</definedName>
    <definedName name="XRefPaste50" hidden="1">#REF!</definedName>
    <definedName name="XRefPaste50Row" localSheetId="5" hidden="1">#REF!</definedName>
    <definedName name="XRefPaste50Row" hidden="1">#REF!</definedName>
    <definedName name="XRefPaste51" localSheetId="5" hidden="1">#REF!</definedName>
    <definedName name="XRefPaste51" hidden="1">#REF!</definedName>
    <definedName name="XRefPaste51Row" localSheetId="5" hidden="1">#REF!</definedName>
    <definedName name="XRefPaste51Row" hidden="1">#REF!</definedName>
    <definedName name="XRefPaste52" localSheetId="5" hidden="1">#REF!</definedName>
    <definedName name="XRefPaste52" hidden="1">#REF!</definedName>
    <definedName name="XRefPaste52Row" localSheetId="5" hidden="1">#REF!</definedName>
    <definedName name="XRefPaste52Row" hidden="1">#REF!</definedName>
    <definedName name="XRefPaste53" localSheetId="5" hidden="1">#REF!</definedName>
    <definedName name="XRefPaste53" hidden="1">#REF!</definedName>
    <definedName name="XRefPaste53Row" localSheetId="5" hidden="1">#REF!</definedName>
    <definedName name="XRefPaste53Row" hidden="1">#REF!</definedName>
    <definedName name="XRefPaste54" localSheetId="5" hidden="1">#REF!</definedName>
    <definedName name="XRefPaste54" hidden="1">#REF!</definedName>
    <definedName name="XRefPaste54Row" localSheetId="5" hidden="1">#REF!</definedName>
    <definedName name="XRefPaste54Row" hidden="1">#REF!</definedName>
    <definedName name="XRefPaste55" localSheetId="5" hidden="1">#REF!</definedName>
    <definedName name="XRefPaste55" hidden="1">#REF!</definedName>
    <definedName name="XRefPaste55Row" localSheetId="5" hidden="1">#REF!</definedName>
    <definedName name="XRefPaste55Row" hidden="1">#REF!</definedName>
    <definedName name="XRefPaste56" localSheetId="5" hidden="1">#REF!</definedName>
    <definedName name="XRefPaste56" hidden="1">#REF!</definedName>
    <definedName name="XRefPaste56Row" localSheetId="5" hidden="1">#REF!</definedName>
    <definedName name="XRefPaste56Row" hidden="1">#REF!</definedName>
    <definedName name="XRefPaste57" localSheetId="5" hidden="1">#REF!</definedName>
    <definedName name="XRefPaste57" hidden="1">#REF!</definedName>
    <definedName name="XRefPaste57Row" localSheetId="5" hidden="1">#REF!</definedName>
    <definedName name="XRefPaste57Row" hidden="1">#REF!</definedName>
    <definedName name="XRefPaste58" hidden="1">#REF!</definedName>
    <definedName name="XRefPaste58Row" localSheetId="5" hidden="1">#REF!</definedName>
    <definedName name="XRefPaste58Row" hidden="1">#REF!</definedName>
    <definedName name="XRefPaste59" hidden="1">#REF!</definedName>
    <definedName name="XRefPaste59Row" localSheetId="5" hidden="1">#REF!</definedName>
    <definedName name="XRefPaste59Row" hidden="1">#REF!</definedName>
    <definedName name="XRefPaste5Row" localSheetId="5" hidden="1">#REF!</definedName>
    <definedName name="XRefPaste5Row" hidden="1">#REF!</definedName>
    <definedName name="XRefPaste6" localSheetId="5" hidden="1">#REF!</definedName>
    <definedName name="XRefPaste60" hidden="1">#REF!</definedName>
    <definedName name="XRefPaste60Row" localSheetId="5" hidden="1">#REF!</definedName>
    <definedName name="XRefPaste60Row" hidden="1">#REF!</definedName>
    <definedName name="XRefPaste61" hidden="1">#REF!</definedName>
    <definedName name="XRefPaste61Row" localSheetId="5" hidden="1">#REF!</definedName>
    <definedName name="XRefPaste61Row" hidden="1">#REF!</definedName>
    <definedName name="XRefPaste62" hidden="1">#REF!</definedName>
    <definedName name="XRefPaste62Row" localSheetId="5" hidden="1">#REF!</definedName>
    <definedName name="XRefPaste62Row" hidden="1">#REF!</definedName>
    <definedName name="XRefPaste63" hidden="1">#REF!</definedName>
    <definedName name="XRefPaste63Row" localSheetId="5" hidden="1">#REF!</definedName>
    <definedName name="XRefPaste63Row" hidden="1">#REF!</definedName>
    <definedName name="XRefPaste64" localSheetId="5" hidden="1">#REF!</definedName>
    <definedName name="XRefPaste64" hidden="1">#REF!</definedName>
    <definedName name="XRefPaste64Row" localSheetId="5" hidden="1">#REF!</definedName>
    <definedName name="XRefPaste64Row" hidden="1">#REF!</definedName>
    <definedName name="XRefPaste65" hidden="1">#REF!</definedName>
    <definedName name="XRefPaste65Row" localSheetId="5" hidden="1">#REF!</definedName>
    <definedName name="XRefPaste65Row" hidden="1">#REF!</definedName>
    <definedName name="XRefPaste66" hidden="1">#REF!</definedName>
    <definedName name="XRefPaste66Row" localSheetId="5" hidden="1">#REF!</definedName>
    <definedName name="XRefPaste66Row" hidden="1">#REF!</definedName>
    <definedName name="XRefPaste67" localSheetId="5" hidden="1">#REF!</definedName>
    <definedName name="XRefPaste67" hidden="1">#REF!</definedName>
    <definedName name="XRefPaste67Row" localSheetId="5" hidden="1">#REF!</definedName>
    <definedName name="XRefPaste67Row" hidden="1">#REF!</definedName>
    <definedName name="XRefPaste68" hidden="1">#REF!</definedName>
    <definedName name="XRefPaste68Row" localSheetId="5" hidden="1">#REF!</definedName>
    <definedName name="XRefPaste68Row" hidden="1">#REF!</definedName>
    <definedName name="XRefPaste69" hidden="1">#REF!</definedName>
    <definedName name="XRefPaste69Row" localSheetId="5" hidden="1">#REF!</definedName>
    <definedName name="XRefPaste69Row" hidden="1">#REF!</definedName>
    <definedName name="XRefPaste6Row" localSheetId="5" hidden="1">#REF!</definedName>
    <definedName name="XRefPaste6Row" hidden="1">#REF!</definedName>
    <definedName name="XRefPaste7" localSheetId="5" hidden="1">#REF!</definedName>
    <definedName name="XRefPaste7" hidden="1">#REF!</definedName>
    <definedName name="XRefPaste70" hidden="1">#REF!</definedName>
    <definedName name="XRefPaste70Row" localSheetId="5" hidden="1">#REF!</definedName>
    <definedName name="XRefPaste70Row" hidden="1">#REF!</definedName>
    <definedName name="XRefPaste71" hidden="1">#REF!</definedName>
    <definedName name="XRefPaste71Row" localSheetId="5" hidden="1">#REF!</definedName>
    <definedName name="XRefPaste71Row" hidden="1">#REF!</definedName>
    <definedName name="XRefPaste72" localSheetId="5" hidden="1">#REF!</definedName>
    <definedName name="XRefPaste72" hidden="1">#REF!</definedName>
    <definedName name="XRefPaste72Row" localSheetId="5" hidden="1">#REF!</definedName>
    <definedName name="XRefPaste72Row" hidden="1">#REF!</definedName>
    <definedName name="XRefPaste73" localSheetId="5" hidden="1">#REF!</definedName>
    <definedName name="XRefPaste73" hidden="1">#REF!</definedName>
    <definedName name="XRefPaste73Row" localSheetId="5" hidden="1">#REF!</definedName>
    <definedName name="XRefPaste73Row" hidden="1">#REF!</definedName>
    <definedName name="XRefPaste74" localSheetId="5" hidden="1">#REF!</definedName>
    <definedName name="XRefPaste74" hidden="1">#REF!</definedName>
    <definedName name="XRefPaste74Row" localSheetId="5" hidden="1">#REF!</definedName>
    <definedName name="XRefPaste74Row" hidden="1">#REF!</definedName>
    <definedName name="XRefPaste75" localSheetId="5" hidden="1">#REF!</definedName>
    <definedName name="XRefPaste75" hidden="1">#REF!</definedName>
    <definedName name="XRefPaste75Row" localSheetId="5" hidden="1">#REF!</definedName>
    <definedName name="XRefPaste75Row" hidden="1">#REF!</definedName>
    <definedName name="XRefPaste76" localSheetId="5" hidden="1">#REF!</definedName>
    <definedName name="XRefPaste76" hidden="1">#REF!</definedName>
    <definedName name="XRefPaste76Row" localSheetId="5" hidden="1">#REF!</definedName>
    <definedName name="XRefPaste76Row" hidden="1">#REF!</definedName>
    <definedName name="XRefPaste77" localSheetId="5" hidden="1">#REF!</definedName>
    <definedName name="XRefPaste77" hidden="1">#REF!</definedName>
    <definedName name="XRefPaste77Row" localSheetId="5" hidden="1">#REF!</definedName>
    <definedName name="XRefPaste77Row" hidden="1">#REF!</definedName>
    <definedName name="XRefPaste78" localSheetId="5" hidden="1">#REF!</definedName>
    <definedName name="XRefPaste78" hidden="1">#REF!</definedName>
    <definedName name="XRefPaste78Row" localSheetId="5" hidden="1">#REF!</definedName>
    <definedName name="XRefPaste78Row" hidden="1">#REF!</definedName>
    <definedName name="XRefPaste79" localSheetId="5" hidden="1">#REF!</definedName>
    <definedName name="XRefPaste79" hidden="1">#REF!</definedName>
    <definedName name="XRefPaste79Row" localSheetId="5" hidden="1">#REF!</definedName>
    <definedName name="XRefPaste79Row" hidden="1">#REF!</definedName>
    <definedName name="XRefPaste7Row" localSheetId="5" hidden="1">#REF!</definedName>
    <definedName name="XRefPaste7Row" hidden="1">#REF!</definedName>
    <definedName name="XRefPaste8" localSheetId="5" hidden="1">#REF!</definedName>
    <definedName name="XRefPaste8" hidden="1">#REF!</definedName>
    <definedName name="XRefPaste80" localSheetId="5" hidden="1">#REF!</definedName>
    <definedName name="XRefPaste80" hidden="1">#REF!</definedName>
    <definedName name="XRefPaste80Row" localSheetId="5" hidden="1">#REF!</definedName>
    <definedName name="XRefPaste80Row" hidden="1">#REF!</definedName>
    <definedName name="XRefPaste81" localSheetId="5" hidden="1">#REF!</definedName>
    <definedName name="XRefPaste81" hidden="1">#REF!</definedName>
    <definedName name="XRefPaste81Row" localSheetId="5" hidden="1">#REF!</definedName>
    <definedName name="XRefPaste81Row" hidden="1">#REF!</definedName>
    <definedName name="XRefPaste82" localSheetId="5" hidden="1">#REF!</definedName>
    <definedName name="XRefPaste82" hidden="1">#REF!</definedName>
    <definedName name="XRefPaste82Row" localSheetId="5" hidden="1">#REF!</definedName>
    <definedName name="XRefPaste82Row" hidden="1">#REF!</definedName>
    <definedName name="XRefPaste83" localSheetId="5" hidden="1">#REF!</definedName>
    <definedName name="XRefPaste83" hidden="1">#REF!</definedName>
    <definedName name="XRefPaste83Row" localSheetId="5" hidden="1">#REF!</definedName>
    <definedName name="XRefPaste83Row" hidden="1">#REF!</definedName>
    <definedName name="XRefPaste84" localSheetId="5" hidden="1">#REF!</definedName>
    <definedName name="XRefPaste84" hidden="1">#REF!</definedName>
    <definedName name="XRefPaste84Row" localSheetId="5" hidden="1">#REF!</definedName>
    <definedName name="XRefPaste84Row" hidden="1">#REF!</definedName>
    <definedName name="XRefPaste85" localSheetId="5" hidden="1">#REF!</definedName>
    <definedName name="XRefPaste85" hidden="1">#REF!</definedName>
    <definedName name="XRefPaste85Row" localSheetId="5" hidden="1">#REF!</definedName>
    <definedName name="XRefPaste85Row" hidden="1">#REF!</definedName>
    <definedName name="XRefPaste86" localSheetId="5" hidden="1">#REF!</definedName>
    <definedName name="XRefPaste86" hidden="1">#REF!</definedName>
    <definedName name="XRefPaste86Row" localSheetId="5" hidden="1">#REF!</definedName>
    <definedName name="XRefPaste86Row" hidden="1">#REF!</definedName>
    <definedName name="XRefPaste87" localSheetId="5" hidden="1">#REF!</definedName>
    <definedName name="XRefPaste87" hidden="1">#REF!</definedName>
    <definedName name="XRefPaste87Row" localSheetId="5" hidden="1">#REF!</definedName>
    <definedName name="XRefPaste87Row" hidden="1">#REF!</definedName>
    <definedName name="XRefPaste88" localSheetId="5" hidden="1">#REF!</definedName>
    <definedName name="XRefPaste88" hidden="1">#REF!</definedName>
    <definedName name="XRefPaste88Row" localSheetId="5" hidden="1">#REF!</definedName>
    <definedName name="XRefPaste88Row" hidden="1">#REF!</definedName>
    <definedName name="XRefPaste89" localSheetId="5" hidden="1">#REF!</definedName>
    <definedName name="XRefPaste89" hidden="1">#REF!</definedName>
    <definedName name="XRefPaste89Row" localSheetId="5" hidden="1">#REF!</definedName>
    <definedName name="XRefPaste89Row" hidden="1">#REF!</definedName>
    <definedName name="XRefPaste8Row" localSheetId="5" hidden="1">#REF!</definedName>
    <definedName name="XRefPaste8Row" hidden="1">#REF!</definedName>
    <definedName name="XRefPaste9" hidden="1">#REF!</definedName>
    <definedName name="XRefPaste90" localSheetId="5" hidden="1">#REF!</definedName>
    <definedName name="XRefPaste90" hidden="1">#REF!</definedName>
    <definedName name="XRefPaste90Row" localSheetId="5" hidden="1">#REF!</definedName>
    <definedName name="XRefPaste90Row" hidden="1">#REF!</definedName>
    <definedName name="XRefPaste91" localSheetId="5" hidden="1">#REF!</definedName>
    <definedName name="XRefPaste91" hidden="1">#REF!</definedName>
    <definedName name="XRefPaste91Row" localSheetId="5" hidden="1">#REF!</definedName>
    <definedName name="XRefPaste91Row" hidden="1">#REF!</definedName>
    <definedName name="XRefPaste92" localSheetId="5" hidden="1">#REF!</definedName>
    <definedName name="XRefPaste92" hidden="1">#REF!</definedName>
    <definedName name="XRefPaste92Row" localSheetId="5" hidden="1">#REF!</definedName>
    <definedName name="XRefPaste92Row" hidden="1">#REF!</definedName>
    <definedName name="XRefPaste93" localSheetId="5" hidden="1">#REF!</definedName>
    <definedName name="XRefPaste93" hidden="1">#REF!</definedName>
    <definedName name="XRefPaste93Row" localSheetId="5" hidden="1">#REF!</definedName>
    <definedName name="XRefPaste93Row" hidden="1">#REF!</definedName>
    <definedName name="XRefPaste94" localSheetId="5" hidden="1">#REF!</definedName>
    <definedName name="XRefPaste94" hidden="1">#REF!</definedName>
    <definedName name="XRefPaste94Row" localSheetId="5" hidden="1">#REF!</definedName>
    <definedName name="XRefPaste94Row" hidden="1">#REF!</definedName>
    <definedName name="XRefPaste95" localSheetId="5" hidden="1">#REF!</definedName>
    <definedName name="XRefPaste95" hidden="1">#REF!</definedName>
    <definedName name="XRefPaste95Row" localSheetId="5" hidden="1">#REF!</definedName>
    <definedName name="XRefPaste95Row" hidden="1">#REF!</definedName>
    <definedName name="XRefPaste96" localSheetId="5" hidden="1">#REF!</definedName>
    <definedName name="XRefPaste96" hidden="1">#REF!</definedName>
    <definedName name="XRefPaste96Row" localSheetId="5" hidden="1">#REF!</definedName>
    <definedName name="XRefPaste96Row" hidden="1">#REF!</definedName>
    <definedName name="XRefPaste97" localSheetId="5" hidden="1">#REF!</definedName>
    <definedName name="XRefPaste97" hidden="1">#REF!</definedName>
    <definedName name="XRefPaste97Row" localSheetId="5" hidden="1">#REF!</definedName>
    <definedName name="XRefPaste97Row" hidden="1">#REF!</definedName>
    <definedName name="XRefPaste98" localSheetId="5" hidden="1">#REF!</definedName>
    <definedName name="XRefPaste98" hidden="1">#REF!</definedName>
    <definedName name="XRefPaste98Row" localSheetId="5" hidden="1">#REF!</definedName>
    <definedName name="XRefPaste98Row" hidden="1">#REF!</definedName>
    <definedName name="XRefPaste99" localSheetId="5" hidden="1">#REF!</definedName>
    <definedName name="XRefPaste99" hidden="1">#REF!</definedName>
    <definedName name="XRefPaste99Row" localSheetId="5" hidden="1">#REF!</definedName>
    <definedName name="XRefPaste99Row" hidden="1">#REF!</definedName>
    <definedName name="XRefPaste9Row" localSheetId="5" hidden="1">#REF!</definedName>
    <definedName name="XRefPaste9Row" hidden="1">#REF!</definedName>
    <definedName name="XRefPasteRangeCount" localSheetId="5" hidden="1">6</definedName>
    <definedName name="XRefPasteRangeCount" hidden="1">1</definedName>
    <definedName name="xx">#REF!</definedName>
    <definedName name="Z_5FCC9217_B3E9_4B91_A943_5F21728EBEE9_.wvu.FilterData" localSheetId="2" hidden="1">Clasificación!$A$4:$G$36</definedName>
    <definedName name="Z_5FCC9217_B3E9_4B91_A943_5F21728EBEE9_.wvu.PrintArea" localSheetId="3" hidden="1">'ACTIVO NETO'!$A$5:$F$41</definedName>
    <definedName name="Z_5FCC9217_B3E9_4B91_A943_5F21728EBEE9_.wvu.PrintArea" localSheetId="4" hidden="1">'ESTADO DE INGRESOS Y EGRESOS'!$A$5:$G$36</definedName>
    <definedName name="Z_5FCC9217_B3E9_4B91_A943_5F21728EBEE9_.wvu.PrintArea" localSheetId="6" hidden="1">'FLUJO DE EFECTIVO'!$A$5:$F$37</definedName>
    <definedName name="Z_5FCC9217_B3E9_4B91_A943_5F21728EBEE9_.wvu.PrintArea" localSheetId="8" hidden="1">'Nota 1 a Nota 3.5'!$B$7:$M$100</definedName>
    <definedName name="Z_5FCC9217_B3E9_4B91_A943_5F21728EBEE9_.wvu.PrintArea" localSheetId="9" hidden="1">'Nota 3.6 a Nota 4.1'!$A$10:$J$49</definedName>
    <definedName name="Z_5FCC9217_B3E9_4B91_A943_5F21728EBEE9_.wvu.PrintArea" localSheetId="10" hidden="1">'Nota 4.2'!$A$10:$J$56</definedName>
    <definedName name="Z_5FCC9217_B3E9_4B91_A943_5F21728EBEE9_.wvu.PrintArea" localSheetId="11" hidden="1">'Nota 4.3 a Nota 4.6'!$A$10:$J$32</definedName>
    <definedName name="Z_5FCC9217_B3E9_4B91_A943_5F21728EBEE9_.wvu.PrintArea" localSheetId="12" hidden="1">'Nota 5 a Nota 8'!$A$10:$J$33</definedName>
    <definedName name="Z_5FCC9217_B3E9_4B91_A943_5F21728EBEE9_.wvu.PrintArea" localSheetId="5" hidden="1">'VARIACION DEL ACTIVO NETO'!$B$6:$K$29</definedName>
    <definedName name="Z_5FCC9217_B3E9_4B91_A943_5F21728EBEE9_.wvu.Rows" localSheetId="6" hidden="1">'FLUJO DE EFECTIVO'!#REF!</definedName>
    <definedName name="Z_7015FC6D_0680_4B00_AA0E_B83DA1D0B666_.wvu.FilterData" localSheetId="2" hidden="1">Clasificación!$A$4:$G$36</definedName>
    <definedName name="Z_7015FC6D_0680_4B00_AA0E_B83DA1D0B666_.wvu.PrintArea" localSheetId="3" hidden="1">'ACTIVO NETO'!$A$5:$F$41</definedName>
    <definedName name="Z_7015FC6D_0680_4B00_AA0E_B83DA1D0B666_.wvu.PrintArea" localSheetId="4" hidden="1">'ESTADO DE INGRESOS Y EGRESOS'!$A$5:$G$36</definedName>
    <definedName name="Z_7015FC6D_0680_4B00_AA0E_B83DA1D0B666_.wvu.PrintArea" localSheetId="6" hidden="1">'FLUJO DE EFECTIVO'!$A$5:$F$37</definedName>
    <definedName name="Z_7015FC6D_0680_4B00_AA0E_B83DA1D0B666_.wvu.PrintArea" localSheetId="8" hidden="1">'Nota 1 a Nota 3.5'!$B$7:$M$100</definedName>
    <definedName name="Z_7015FC6D_0680_4B00_AA0E_B83DA1D0B666_.wvu.PrintArea" localSheetId="9" hidden="1">'Nota 3.6 a Nota 4.1'!$A$10:$J$49</definedName>
    <definedName name="Z_7015FC6D_0680_4B00_AA0E_B83DA1D0B666_.wvu.PrintArea" localSheetId="10" hidden="1">'Nota 4.2'!$A$10:$J$56</definedName>
    <definedName name="Z_7015FC6D_0680_4B00_AA0E_B83DA1D0B666_.wvu.PrintArea" localSheetId="11" hidden="1">'Nota 4.3 a Nota 4.6'!$A$10:$J$32</definedName>
    <definedName name="Z_7015FC6D_0680_4B00_AA0E_B83DA1D0B666_.wvu.PrintArea" localSheetId="12" hidden="1">'Nota 5 a Nota 8'!$A$10:$J$33</definedName>
    <definedName name="Z_7015FC6D_0680_4B00_AA0E_B83DA1D0B666_.wvu.PrintArea" localSheetId="5" hidden="1">'VARIACION DEL ACTIVO NETO'!$B$6:$K$29</definedName>
    <definedName name="Z_7015FC6D_0680_4B00_AA0E_B83DA1D0B666_.wvu.Rows" localSheetId="6" hidden="1">'FLUJO DE EFECTIVO'!#REF!</definedName>
    <definedName name="Z_970CBB53_F4B3_462F_AEFE_2BC403F5F0AD_.wvu.PrintArea" localSheetId="8" hidden="1">'Nota 1 a Nota 3.5'!$B$7:$M$100</definedName>
    <definedName name="Z_970CBB53_F4B3_462F_AEFE_2BC403F5F0AD_.wvu.PrintArea" localSheetId="9" hidden="1">'Nota 3.6 a Nota 4.1'!$A$10:$J$49</definedName>
    <definedName name="Z_970CBB53_F4B3_462F_AEFE_2BC403F5F0AD_.wvu.PrintArea" localSheetId="10" hidden="1">'Nota 4.2'!$A$10:$J$56</definedName>
    <definedName name="Z_970CBB53_F4B3_462F_AEFE_2BC403F5F0AD_.wvu.PrintArea" localSheetId="11" hidden="1">'Nota 4.3 a Nota 4.6'!$A$10:$J$32</definedName>
    <definedName name="Z_970CBB53_F4B3_462F_AEFE_2BC403F5F0AD_.wvu.PrintArea" localSheetId="12" hidden="1">'Nota 5 a Nota 8'!$A$10:$J$33</definedName>
    <definedName name="Z_B9F63820_5C32_455A_BC9D_0BE84D6B0867_.wvu.FilterData" localSheetId="2" hidden="1">Clasificación!$A$4:$G$36</definedName>
    <definedName name="Z_B9F63820_5C32_455A_BC9D_0BE84D6B0867_.wvu.PrintArea" localSheetId="3" hidden="1">'ACTIVO NETO'!$A$5:$F$41</definedName>
    <definedName name="Z_B9F63820_5C32_455A_BC9D_0BE84D6B0867_.wvu.PrintArea" localSheetId="4" hidden="1">'ESTADO DE INGRESOS Y EGRESOS'!$A$5:$G$36</definedName>
    <definedName name="Z_B9F63820_5C32_455A_BC9D_0BE84D6B0867_.wvu.PrintArea" localSheetId="6" hidden="1">'FLUJO DE EFECTIVO'!$A$5:$F$37</definedName>
    <definedName name="Z_B9F63820_5C32_455A_BC9D_0BE84D6B0867_.wvu.PrintArea" localSheetId="5" hidden="1">'VARIACION DEL ACTIVO NETO'!$B$6:$K$29</definedName>
    <definedName name="Z_B9F63820_5C32_455A_BC9D_0BE84D6B0867_.wvu.Rows" localSheetId="6" hidden="1">'FLUJO DE EFECTIVO'!#REF!</definedName>
    <definedName name="Z_F3648BCD_1CED_4BBB_AE63_37BDB925883F_.wvu.FilterData" localSheetId="2" hidden="1">Clasificación!$A$4:$G$36</definedName>
    <definedName name="Z_F3648BCD_1CED_4BBB_AE63_37BDB925883F_.wvu.PrintArea" localSheetId="3" hidden="1">'ACTIVO NETO'!$A$5:$F$41</definedName>
    <definedName name="Z_F3648BCD_1CED_4BBB_AE63_37BDB925883F_.wvu.PrintArea" localSheetId="4" hidden="1">'ESTADO DE INGRESOS Y EGRESOS'!$A$5:$G$36</definedName>
    <definedName name="Z_F3648BCD_1CED_4BBB_AE63_37BDB925883F_.wvu.PrintArea" localSheetId="6" hidden="1">'FLUJO DE EFECTIVO'!$A$5:$F$37</definedName>
    <definedName name="Z_F3648BCD_1CED_4BBB_AE63_37BDB925883F_.wvu.PrintArea" localSheetId="8" hidden="1">'Nota 1 a Nota 3.5'!$B$7:$M$100</definedName>
    <definedName name="Z_F3648BCD_1CED_4BBB_AE63_37BDB925883F_.wvu.PrintArea" localSheetId="9" hidden="1">'Nota 3.6 a Nota 4.1'!$A$10:$J$49</definedName>
    <definedName name="Z_F3648BCD_1CED_4BBB_AE63_37BDB925883F_.wvu.PrintArea" localSheetId="10" hidden="1">'Nota 4.2'!$A$10:$J$56</definedName>
    <definedName name="Z_F3648BCD_1CED_4BBB_AE63_37BDB925883F_.wvu.PrintArea" localSheetId="11" hidden="1">'Nota 4.3 a Nota 4.6'!$A$10:$J$32</definedName>
    <definedName name="Z_F3648BCD_1CED_4BBB_AE63_37BDB925883F_.wvu.PrintArea" localSheetId="12" hidden="1">'Nota 5 a Nota 8'!$A$10:$J$33</definedName>
    <definedName name="Z_F3648BCD_1CED_4BBB_AE63_37BDB925883F_.wvu.PrintArea" localSheetId="5" hidden="1">'VARIACION DEL ACTIVO NETO'!$B$6:$K$29</definedName>
    <definedName name="Z_F3648BCD_1CED_4BBB_AE63_37BDB925883F_.wvu.Rows" localSheetId="6" hidden="1">'FLUJO DE EFECTIVO'!#REF!</definedName>
    <definedName name="zdfd" localSheetId="8" hidden="1">#REF!</definedName>
    <definedName name="zdfd" localSheetId="9" hidden="1">#REF!</definedName>
    <definedName name="zdfd" localSheetId="10" hidden="1">#REF!</definedName>
    <definedName name="zdfd" localSheetId="11" hidden="1">#REF!</definedName>
    <definedName name="zdfd" localSheetId="12" hidden="1">#REF!</definedName>
    <definedName name="zdfd" hidden="1">#REF!</definedName>
  </definedNames>
  <calcPr calcId="191029"/>
  <customWorkbookViews>
    <customWorkbookView name="Yohana Benitez - Vista personalizada" guid="{B9F63820-5C32-455A-BC9D-0BE84D6B0867}" mergeInterval="0" personalView="1" maximized="1" xWindow="-8" yWindow="-8" windowWidth="1382" windowHeight="744" tabRatio="954" activeSheetId="9"/>
    <customWorkbookView name="Alejandro Otazú - Vista personalizada" guid="{7015FC6D-0680-4B00-AA0E-B83DA1D0B666}" mergeInterval="0" personalView="1" maximized="1" xWindow="-9" yWindow="-9" windowWidth="1938" windowHeight="1048" tabRatio="954" activeSheetId="9"/>
    <customWorkbookView name="Shirley Vichini - Vista personalizada" guid="{5FCC9217-B3E9-4B91-A943-5F21728EBEE9}" mergeInterval="0" personalView="1" maximized="1" xWindow="-9" yWindow="-9" windowWidth="1938" windowHeight="1048" tabRatio="954" activeSheetId="9"/>
    <customWorkbookView name="Dahiana Sanchez - Vista personalizada" guid="{F3648BCD-1CED-4BBB-AE63-37BDB925883F}" mergeInterval="0" personalView="1" maximized="1" xWindow="-9" yWindow="-9" windowWidth="1938" windowHeight="1048" tabRatio="954"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5" i="26" l="1"/>
  <c r="L54" i="26"/>
  <c r="D30" i="28"/>
  <c r="D31" i="28" s="1"/>
  <c r="F31" i="28" s="1"/>
  <c r="E31" i="28"/>
  <c r="G31" i="28" s="1"/>
  <c r="E23" i="28"/>
  <c r="G23" i="28" s="1"/>
  <c r="D22" i="28"/>
  <c r="D23" i="28" s="1"/>
  <c r="F23" i="28" s="1"/>
  <c r="D46" i="9"/>
  <c r="E45" i="9"/>
  <c r="D45" i="9"/>
  <c r="E32" i="6" l="1"/>
  <c r="B8" i="6"/>
  <c r="B7" i="6"/>
  <c r="B6" i="6"/>
  <c r="B5" i="6"/>
  <c r="B4" i="6"/>
  <c r="G40" i="25"/>
  <c r="G22" i="25" l="1"/>
  <c r="G42" i="25"/>
  <c r="G44" i="25" s="1"/>
  <c r="G43" i="25"/>
  <c r="G39" i="25"/>
  <c r="G38" i="25"/>
  <c r="G36" i="25"/>
  <c r="G35" i="25"/>
  <c r="G34" i="25"/>
  <c r="G33" i="25"/>
  <c r="G32" i="25"/>
  <c r="G31" i="25"/>
  <c r="G30" i="25"/>
  <c r="G29" i="25"/>
  <c r="G28" i="25"/>
  <c r="G27" i="25"/>
  <c r="G26" i="25"/>
  <c r="G25" i="25"/>
  <c r="G24" i="25"/>
  <c r="G23" i="25"/>
  <c r="G21" i="25"/>
  <c r="G20" i="25"/>
  <c r="G19" i="25"/>
  <c r="G18" i="25"/>
  <c r="G17" i="25"/>
  <c r="G16" i="25"/>
  <c r="G15" i="25"/>
  <c r="G14" i="25"/>
  <c r="G13" i="25"/>
  <c r="G12" i="25"/>
  <c r="G11" i="25"/>
  <c r="G10" i="25"/>
  <c r="G9" i="25"/>
  <c r="G8" i="25"/>
  <c r="G7" i="25"/>
  <c r="G6" i="25"/>
  <c r="G5" i="25"/>
  <c r="G41" i="25" l="1"/>
  <c r="E46" i="9" l="1"/>
  <c r="E13" i="9"/>
  <c r="E14" i="9" s="1"/>
  <c r="B11" i="6" l="1"/>
  <c r="B9" i="6"/>
  <c r="H15" i="25"/>
  <c r="E14" i="6" s="1"/>
  <c r="H14" i="25"/>
  <c r="E13" i="6" s="1"/>
  <c r="H13" i="25"/>
  <c r="E12" i="6" s="1"/>
  <c r="H12" i="25"/>
  <c r="E11" i="6" s="1"/>
  <c r="H11" i="25"/>
  <c r="E10" i="6" s="1"/>
  <c r="H10" i="25"/>
  <c r="E9" i="6" s="1"/>
  <c r="H9" i="25"/>
  <c r="E8" i="6" s="1"/>
  <c r="F8" i="6" s="1"/>
  <c r="H8" i="25"/>
  <c r="E7" i="6" s="1"/>
  <c r="F7" i="6" s="1"/>
  <c r="H7" i="25"/>
  <c r="E6" i="6" s="1"/>
  <c r="F6" i="6" s="1"/>
  <c r="H6" i="25"/>
  <c r="E5" i="6" s="1"/>
  <c r="F5" i="6" s="1"/>
  <c r="H5" i="25"/>
  <c r="E4" i="6" s="1"/>
  <c r="H36" i="25"/>
  <c r="H35" i="25"/>
  <c r="H34" i="25"/>
  <c r="E33" i="6" s="1"/>
  <c r="H33" i="25"/>
  <c r="H32" i="25"/>
  <c r="E31" i="6" s="1"/>
  <c r="H31" i="25"/>
  <c r="E30" i="6" s="1"/>
  <c r="H30" i="25"/>
  <c r="E29" i="6" s="1"/>
  <c r="H29" i="25"/>
  <c r="E28" i="6" s="1"/>
  <c r="H28" i="25"/>
  <c r="E27" i="6" s="1"/>
  <c r="B27" i="6"/>
  <c r="F27" i="6" s="1"/>
  <c r="H27" i="25"/>
  <c r="E26" i="6" s="1"/>
  <c r="H26" i="25"/>
  <c r="E25" i="6" s="1"/>
  <c r="B25" i="6"/>
  <c r="H25" i="25"/>
  <c r="E24" i="6" s="1"/>
  <c r="H24" i="25"/>
  <c r="E23" i="6" s="1"/>
  <c r="H23" i="25"/>
  <c r="E22" i="6" s="1"/>
  <c r="H22" i="25"/>
  <c r="E21" i="6" s="1"/>
  <c r="H21" i="25"/>
  <c r="E20" i="6" s="1"/>
  <c r="H20" i="25"/>
  <c r="E19" i="6" s="1"/>
  <c r="H19" i="25"/>
  <c r="E18" i="6" s="1"/>
  <c r="H18" i="25"/>
  <c r="E17" i="6" s="1"/>
  <c r="H17" i="25"/>
  <c r="E16" i="6" s="1"/>
  <c r="H16" i="25"/>
  <c r="E15" i="6" s="1"/>
  <c r="B15" i="6"/>
  <c r="F15" i="6" s="1"/>
  <c r="B10" i="6"/>
  <c r="H43" i="25"/>
  <c r="H42" i="25"/>
  <c r="H40" i="25"/>
  <c r="H39" i="25"/>
  <c r="H38" i="25"/>
  <c r="B33" i="6"/>
  <c r="F33" i="6" s="1"/>
  <c r="B32" i="6"/>
  <c r="F32" i="6" s="1"/>
  <c r="B31" i="6"/>
  <c r="F31" i="6" s="1"/>
  <c r="B30" i="6"/>
  <c r="F30" i="6" s="1"/>
  <c r="B29" i="6"/>
  <c r="F29" i="6" s="1"/>
  <c r="B28" i="6"/>
  <c r="F28" i="6" s="1"/>
  <c r="B26" i="6"/>
  <c r="F26" i="6" s="1"/>
  <c r="B24" i="6"/>
  <c r="F24" i="6" s="1"/>
  <c r="B23" i="6"/>
  <c r="F23" i="6" s="1"/>
  <c r="B22" i="6"/>
  <c r="F22" i="6" s="1"/>
  <c r="B21" i="6"/>
  <c r="F21" i="6" s="1"/>
  <c r="B20" i="6"/>
  <c r="B19" i="6"/>
  <c r="F19" i="6" s="1"/>
  <c r="B18" i="6"/>
  <c r="F18" i="6" s="1"/>
  <c r="B17" i="6"/>
  <c r="F17" i="6" s="1"/>
  <c r="B16" i="6"/>
  <c r="F16" i="6" s="1"/>
  <c r="B14" i="6"/>
  <c r="F14" i="6" s="1"/>
  <c r="B13" i="6"/>
  <c r="F13" i="6" s="1"/>
  <c r="B12" i="6"/>
  <c r="F12" i="6" s="1"/>
  <c r="E35" i="6" l="1"/>
  <c r="F4" i="6"/>
  <c r="B34" i="6"/>
  <c r="D34" i="6" s="1"/>
  <c r="F25" i="6"/>
  <c r="F9" i="6"/>
  <c r="B35" i="6"/>
  <c r="F10" i="6"/>
  <c r="M10" i="6" s="1"/>
  <c r="F11" i="6"/>
  <c r="G11" i="6" s="1"/>
  <c r="G14" i="6"/>
  <c r="M14" i="6" s="1"/>
  <c r="G30" i="6"/>
  <c r="M30" i="6" s="1"/>
  <c r="G18" i="6"/>
  <c r="M18" i="6" s="1"/>
  <c r="G26" i="6"/>
  <c r="M26" i="6" s="1"/>
  <c r="G22" i="6"/>
  <c r="M22" i="6" s="1"/>
  <c r="M6" i="6"/>
  <c r="G17" i="6"/>
  <c r="M17" i="6" s="1"/>
  <c r="G21" i="6"/>
  <c r="M21" i="6" s="1"/>
  <c r="G25" i="6"/>
  <c r="G29" i="6"/>
  <c r="M29" i="6" s="1"/>
  <c r="G33" i="6"/>
  <c r="G15" i="6"/>
  <c r="L19" i="6"/>
  <c r="M19" i="6" s="1"/>
  <c r="G23" i="6"/>
  <c r="M23" i="6" s="1"/>
  <c r="G27" i="6"/>
  <c r="G31" i="6"/>
  <c r="M31" i="6" s="1"/>
  <c r="G13" i="6"/>
  <c r="M13" i="6" s="1"/>
  <c r="M7" i="6"/>
  <c r="D47" i="9"/>
  <c r="G47" i="9" s="1"/>
  <c r="M8" i="6"/>
  <c r="M9" i="6"/>
  <c r="D13" i="9"/>
  <c r="H44" i="25"/>
  <c r="H41" i="25"/>
  <c r="D35" i="6" l="1"/>
  <c r="C20" i="6"/>
  <c r="M33" i="6"/>
  <c r="M15" i="6"/>
  <c r="M25" i="6"/>
  <c r="M27" i="6"/>
  <c r="D14" i="9"/>
  <c r="H35" i="6"/>
  <c r="J35" i="6"/>
  <c r="G32" i="6"/>
  <c r="M32" i="6" s="1"/>
  <c r="G28" i="6"/>
  <c r="M28" i="6" s="1"/>
  <c r="G24" i="6"/>
  <c r="M24" i="6" s="1"/>
  <c r="M11" i="6"/>
  <c r="G16" i="6"/>
  <c r="M16" i="6" s="1"/>
  <c r="G12" i="6"/>
  <c r="M12" i="6" s="1"/>
  <c r="F20" i="6" l="1"/>
  <c r="G20" i="6" s="1"/>
  <c r="M20" i="6" s="1"/>
  <c r="C35" i="6"/>
  <c r="D36" i="6" s="1"/>
  <c r="E47" i="9" l="1"/>
  <c r="G35" i="6" l="1"/>
  <c r="K35" i="6" l="1"/>
  <c r="L35" i="6" l="1"/>
  <c r="L36" i="6" l="1"/>
  <c r="M35" i="6"/>
  <c r="I35" i="6"/>
  <c r="F34" i="6"/>
  <c r="F35" i="6" s="1"/>
  <c r="J36" i="6" l="1"/>
  <c r="M36" i="6" s="1"/>
  <c r="N36" i="6" s="1"/>
  <c r="D312" i="8"/>
</calcChain>
</file>

<file path=xl/sharedStrings.xml><?xml version="1.0" encoding="utf-8"?>
<sst xmlns="http://schemas.openxmlformats.org/spreadsheetml/2006/main" count="816" uniqueCount="303">
  <si>
    <t>Cuenta</t>
  </si>
  <si>
    <t>Moneda</t>
  </si>
  <si>
    <t>ACTIVO</t>
  </si>
  <si>
    <t>PASIVO</t>
  </si>
  <si>
    <t>RESULTADO DEL EJERCICIO</t>
  </si>
  <si>
    <t>PN</t>
  </si>
  <si>
    <t>Clasificacion</t>
  </si>
  <si>
    <t>Para los EEFF</t>
  </si>
  <si>
    <t>TOTAL</t>
  </si>
  <si>
    <t>Total</t>
  </si>
  <si>
    <t>Descripción</t>
  </si>
  <si>
    <t>Totales</t>
  </si>
  <si>
    <t>RESULTADOS</t>
  </si>
  <si>
    <t>CRÉDITOS</t>
  </si>
  <si>
    <t>INGRESOS</t>
  </si>
  <si>
    <t>Código Cuenta</t>
  </si>
  <si>
    <t>EGRESOS</t>
  </si>
  <si>
    <t>CONCEPTO</t>
  </si>
  <si>
    <t>INGRESO</t>
  </si>
  <si>
    <t>EGRESO</t>
  </si>
  <si>
    <t>Control</t>
  </si>
  <si>
    <t>HOJA DE TRABAJO</t>
  </si>
  <si>
    <t>CUENTAS</t>
  </si>
  <si>
    <t>BALANCE Y RESULTADOS</t>
  </si>
  <si>
    <t>ELIMINACIONES</t>
  </si>
  <si>
    <t>VARIACIÓN</t>
  </si>
  <si>
    <t>DEBITOS</t>
  </si>
  <si>
    <t>DEBITOS (CRÉDITOS)</t>
  </si>
  <si>
    <t>Contadora</t>
  </si>
  <si>
    <t>NI</t>
  </si>
  <si>
    <t>I</t>
  </si>
  <si>
    <t>***</t>
  </si>
  <si>
    <t>***  I  : Cuenta Imputable</t>
  </si>
  <si>
    <t>***  NI : Cuenta No Imputable</t>
  </si>
  <si>
    <t>TOTAL INGRESOS</t>
  </si>
  <si>
    <t>TOTAL EGRESOS</t>
  </si>
  <si>
    <t>Monto</t>
  </si>
  <si>
    <t>TOTAL ACTIVO BRUTO</t>
  </si>
  <si>
    <t>Rescates a Pagar</t>
  </si>
  <si>
    <t>TOTAL ACTIVO NETO</t>
  </si>
  <si>
    <t>CUOTAS PARTES EN CIRCULACION</t>
  </si>
  <si>
    <t>VALOR CUOTA PARTE AL CIERRE</t>
  </si>
  <si>
    <t>ESTADO DEL ACTIVO NETO</t>
  </si>
  <si>
    <t>ESTADOS DE INGRESOS Y EGRESOS</t>
  </si>
  <si>
    <t>Actividades Operativas</t>
  </si>
  <si>
    <t>Cambios en activos y pasivos operativos</t>
  </si>
  <si>
    <t>(Aumento) Disminución Deudores por operaciones</t>
  </si>
  <si>
    <t>(Aumento) Disminución intereses a cobrar</t>
  </si>
  <si>
    <t>Aumento (Disminución) en Acreedores por operaciones</t>
  </si>
  <si>
    <t>Flujo neto de efectivo generado por actividades operativas</t>
  </si>
  <si>
    <t>Rescates</t>
  </si>
  <si>
    <t>Suscripciones</t>
  </si>
  <si>
    <t>ESTADO DE VARIACION DEL ACTIVO NETO</t>
  </si>
  <si>
    <t>APORTANTES</t>
  </si>
  <si>
    <t>2.2) Entidad encargada de la custodia</t>
  </si>
  <si>
    <t>3.4) Reconocimiento de los Ingresos y de los gastos</t>
  </si>
  <si>
    <t xml:space="preserve">MES </t>
  </si>
  <si>
    <t>VALOR CUOTA</t>
  </si>
  <si>
    <t>1er. Trimestre</t>
  </si>
  <si>
    <t xml:space="preserve">Enero </t>
  </si>
  <si>
    <t>Febrero</t>
  </si>
  <si>
    <t>Marzo</t>
  </si>
  <si>
    <t>2do. Trimestre</t>
  </si>
  <si>
    <t xml:space="preserve">Abril </t>
  </si>
  <si>
    <t xml:space="preserve">Mayo </t>
  </si>
  <si>
    <t>Junio</t>
  </si>
  <si>
    <t>3er. Trimestre</t>
  </si>
  <si>
    <t>Julio</t>
  </si>
  <si>
    <t>Agosto</t>
  </si>
  <si>
    <t>Setiembre</t>
  </si>
  <si>
    <t>4to. Trimestre</t>
  </si>
  <si>
    <t>Octubre</t>
  </si>
  <si>
    <t>Noviembre</t>
  </si>
  <si>
    <t>Diciembre</t>
  </si>
  <si>
    <t>4.1) Disponibilidades</t>
  </si>
  <si>
    <t>4.2 ) Inversiones</t>
  </si>
  <si>
    <t>Instrumento</t>
  </si>
  <si>
    <t>Emisor</t>
  </si>
  <si>
    <t>Sector</t>
  </si>
  <si>
    <t>Valor nominal</t>
  </si>
  <si>
    <t>%De las Inversiones según Reglam. Interno</t>
  </si>
  <si>
    <t>4.3 ) Acreedores por Operaciones</t>
  </si>
  <si>
    <t>4.4 ) Comisiones a pagar a la Administradora</t>
  </si>
  <si>
    <t>ACTIVIDADES OPERATIVAS</t>
  </si>
  <si>
    <t>ACTIVIDADES DE FINANCIACION</t>
  </si>
  <si>
    <t>RESCATES</t>
  </si>
  <si>
    <t>SUSCRIPCIONES</t>
  </si>
  <si>
    <t>Resultado del Ejercicio</t>
  </si>
  <si>
    <t>a) Títulos emitidos por el Tesoro Público o garantizados por el mismo, cuya emisión haya sido registrada en el Registro de Valores que lleva la CNV;</t>
  </si>
  <si>
    <t>Mínimo</t>
  </si>
  <si>
    <t>Máximo</t>
  </si>
  <si>
    <t>Quedan exceptuados de los límites de diversificación, los títulos emitidos por los Tesoro Nacionales, Banco Central y otras Entidades Estatales.</t>
  </si>
  <si>
    <t>4.5 ) Resultados por Tenencia de Inversiones</t>
  </si>
  <si>
    <t>NOTA 1. INFORMACIÓN BÁSICA DEL FONDO</t>
  </si>
  <si>
    <t>Políticas de Inversión</t>
  </si>
  <si>
    <t>Diversificación de las Inversiones</t>
  </si>
  <si>
    <t>NOTA 3. CRITERIOS CONTABLES APLICADOS</t>
  </si>
  <si>
    <t>3.1) Bases de Preparación de los Estados Contables</t>
  </si>
  <si>
    <t>NOTA 4. COMPOSICION DE CUENTAS</t>
  </si>
  <si>
    <t>Shirley Vichini</t>
  </si>
  <si>
    <t>3.6) Gastos Operacionales y Comisión de la Sociedad Administradora</t>
  </si>
  <si>
    <t>3.7) Información estadística</t>
  </si>
  <si>
    <t>El rubro disponibilidades está compuesto por saldos en cuentas bancarias e instrumentos de alta liquidez de contratos pactados de disponibilidad inmediata. A continuación se detalla la composición:</t>
  </si>
  <si>
    <t>Actividades de Financiación</t>
  </si>
  <si>
    <t>2.1) Razón social de la Administradora</t>
  </si>
  <si>
    <t>3.3) Valorización de Inversiones</t>
  </si>
  <si>
    <t>1.1) Naturaleza Jurídica y Características del Fondo</t>
  </si>
  <si>
    <t>1.2) Autorización de Funcionamiento</t>
  </si>
  <si>
    <t>País</t>
  </si>
  <si>
    <t>Tasa de Interés</t>
  </si>
  <si>
    <t>REF.</t>
  </si>
  <si>
    <t>Índice</t>
  </si>
  <si>
    <t>NOTA 2. INFORMACIÓN SOBRE LA ADMINISTRADORA</t>
  </si>
  <si>
    <t xml:space="preserve"> (Nota 4.1)</t>
  </si>
  <si>
    <t>Inversiones</t>
  </si>
  <si>
    <t xml:space="preserve"> (Nota 4.2)</t>
  </si>
  <si>
    <t>Acreedores por Operaciones</t>
  </si>
  <si>
    <t>Comisiones a pagar a la Administradora</t>
  </si>
  <si>
    <t xml:space="preserve"> (Nota 4.4)</t>
  </si>
  <si>
    <t xml:space="preserve"> (Nota 4.5)</t>
  </si>
  <si>
    <t>Intereses</t>
  </si>
  <si>
    <t xml:space="preserve"> (Nota 4.8)</t>
  </si>
  <si>
    <t>Otros Ingresos</t>
  </si>
  <si>
    <t xml:space="preserve"> (Nota 4.6)</t>
  </si>
  <si>
    <t>Otros Egresos</t>
  </si>
  <si>
    <t xml:space="preserve"> (Nota 3.6)</t>
  </si>
  <si>
    <t>Renta Certificado Depósito de Ahorro</t>
  </si>
  <si>
    <t>NOTA 5:  IMPUESTO A LA RENTA</t>
  </si>
  <si>
    <t>Según Ley N° 6380/19 artículo 25, num. 1., inc. establece que estarán exoneradas las siguientes rentas provenientes de los rendimientos provenientes de la valoración de la cuota de participación o el mayor valor de la negociación o de la liquidación de la misma, de los Fondos Patrimoniales de Inversión previstos en la Ley N° 5452/2015”.</t>
  </si>
  <si>
    <t>NOTA 6:  CONTINGENCIA</t>
  </si>
  <si>
    <t>NOTA 7: OTROS ASUNTOS RELEVANTES</t>
  </si>
  <si>
    <t>NOTA 8. HECHOS POSTERIORES</t>
  </si>
  <si>
    <t>Resultados por tenencia de inversiones</t>
  </si>
  <si>
    <t>Diferencia de cambio</t>
  </si>
  <si>
    <t>Las 8 notas que se acompañan forman parte integrante de los estados financieros</t>
  </si>
  <si>
    <t>Flujo neto de efectivo generado por las actividades  de financiación</t>
  </si>
  <si>
    <t>ESTADO DE FLUJOS DE EFECTIVO</t>
  </si>
  <si>
    <t>Las 8 notas que se acompañan forman parte integrante de los estados financieros.</t>
  </si>
  <si>
    <t>Firmados digitalmente por:</t>
  </si>
  <si>
    <t>Políticas de liquidez</t>
  </si>
  <si>
    <t>Políticas de endeudamiento</t>
  </si>
  <si>
    <t>3.5) Tipos de cambio utilizado para convertir a moneda nacional los saldos en moneda  extranjera</t>
  </si>
  <si>
    <t>Aumento de inversiones</t>
  </si>
  <si>
    <t>Intereses a cobrados</t>
  </si>
  <si>
    <t>Pago por comisiones de administración</t>
  </si>
  <si>
    <t>Estado de Ingresos y Egresos</t>
  </si>
  <si>
    <t>Costo Certificado Depósito de Ahorro</t>
  </si>
  <si>
    <t>Activo Neto</t>
  </si>
  <si>
    <t>Variación del Activo Neto</t>
  </si>
  <si>
    <t>Flujos de Efectivo</t>
  </si>
  <si>
    <t>Notas a los Estados Financieros (Nota 1 a Nota 3.5)</t>
  </si>
  <si>
    <t>Nota 1 a Nota 3.5'!A1</t>
  </si>
  <si>
    <t>USD</t>
  </si>
  <si>
    <t>Disponibilidades</t>
  </si>
  <si>
    <t>Comisión por Administracion</t>
  </si>
  <si>
    <t>Firmado digitalmente por:</t>
  </si>
  <si>
    <t>Comisión de Corretaje</t>
  </si>
  <si>
    <t>TOTAL ACTIVO NETO
AL 31/12/2021</t>
  </si>
  <si>
    <t>Aumento de Otros Pasivos</t>
  </si>
  <si>
    <t>Aumento (Disminución) Otros Pasivos</t>
  </si>
  <si>
    <t>A continuación se detalla la composición:</t>
  </si>
  <si>
    <t>% De las Inversiones por Grupo Económico (dato no auditado)</t>
  </si>
  <si>
    <t>Saldo al inicio del período</t>
  </si>
  <si>
    <t>Movimientos del Período</t>
  </si>
  <si>
    <t>Saldo al final del Período</t>
  </si>
  <si>
    <t>Resultado del período</t>
  </si>
  <si>
    <t>Efectivo al comienzo del período</t>
  </si>
  <si>
    <t>Saldo final de efectivo al final del período</t>
  </si>
  <si>
    <t>3.2) Período</t>
  </si>
  <si>
    <t>presentado en forma comparativa con el mismo periodo del ejercicio económico anterior</t>
  </si>
  <si>
    <t>ITAU ASSET MANAGEMENT A.F.P.I.S.A.</t>
  </si>
  <si>
    <t>SALDOS POR PLAN DE CUENTAS</t>
  </si>
  <si>
    <t>DESDE EMPRESA: 201-FONDO MUTUO IAM CORTO PLAZO DOLARES AMERICANOS HASTA: 201-FONDO MUTUO IAM CORTO PLAZO DOLARES AMERICANOS</t>
  </si>
  <si>
    <t>PERIODO DESDE: 202201 HASTA: 202203</t>
  </si>
  <si>
    <t>Fecha y Hora de Consulta: 04-Abril-2022 - 11:20:50 AM.</t>
  </si>
  <si>
    <t>Empresa: 201 - FONDO MUTUO IAM CORTO PLAZO DOLARES AMERICANOS</t>
  </si>
  <si>
    <t>Clase de Contrato: FM - FIDUCIA MERCANTIL</t>
  </si>
  <si>
    <t>Compart./Opc.Inv.</t>
  </si>
  <si>
    <t>Desc. Compart./Opc.Inv.</t>
  </si>
  <si>
    <t>Saldo Inicial</t>
  </si>
  <si>
    <t>Débito</t>
  </si>
  <si>
    <t>Crédito</t>
  </si>
  <si>
    <t>Saldo Final</t>
  </si>
  <si>
    <t>Monto Extranjera</t>
  </si>
  <si>
    <t>Moneda Extranjera</t>
  </si>
  <si>
    <t>C N° 112 18112021 - RES.CNV N°47 E_2021</t>
  </si>
  <si>
    <t>23187156.09</t>
  </si>
  <si>
    <t>-12314457.65</t>
  </si>
  <si>
    <t>14048233.2</t>
  </si>
  <si>
    <t>-9306204.98</t>
  </si>
  <si>
    <t>Bancos</t>
  </si>
  <si>
    <t>CuentaBancaria1</t>
  </si>
  <si>
    <t>9138922.89</t>
  </si>
  <si>
    <t>-3008252.67</t>
  </si>
  <si>
    <t>CertficadoDepósitodeAhorro</t>
  </si>
  <si>
    <t>CDABancoA</t>
  </si>
  <si>
    <t>101.77</t>
  </si>
  <si>
    <t>-101.77</t>
  </si>
  <si>
    <t>Deudas</t>
  </si>
  <si>
    <t>Provisiones</t>
  </si>
  <si>
    <t>ProvisiónHonorariosdeAdministraciónSociedadGerente(ClaseA)</t>
  </si>
  <si>
    <t>PATRIMONIONETO</t>
  </si>
  <si>
    <t>-11042698.44</t>
  </si>
  <si>
    <t>Capital</t>
  </si>
  <si>
    <t>Rendimientos</t>
  </si>
  <si>
    <t>-2698.44</t>
  </si>
  <si>
    <t>Ingresos</t>
  </si>
  <si>
    <t>-2713.11</t>
  </si>
  <si>
    <t>Rentas</t>
  </si>
  <si>
    <t>RentaCertificadoDepósitodeAhorro</t>
  </si>
  <si>
    <t>2819.68</t>
  </si>
  <si>
    <t>-106.57</t>
  </si>
  <si>
    <t>Egresos</t>
  </si>
  <si>
    <t>121.24</t>
  </si>
  <si>
    <t>19.47</t>
  </si>
  <si>
    <t>-4.8</t>
  </si>
  <si>
    <t>CostoCertificadoDepósitodeAhorro</t>
  </si>
  <si>
    <t>EgresosVarios</t>
  </si>
  <si>
    <t>HonorariosdeAdministración</t>
  </si>
  <si>
    <t>HonorariosAdministraciónSociedadGerenteClaseA</t>
  </si>
  <si>
    <t>Rendimientos Abonados</t>
  </si>
  <si>
    <t>2698.44</t>
  </si>
  <si>
    <r>
      <t xml:space="preserve">FONDO MUTUO IAM CORTO PLAZO DÓLARES AMERICANOS
</t>
    </r>
    <r>
      <rPr>
        <b/>
        <sz val="15"/>
        <color theme="0"/>
        <rFont val="Arial"/>
        <family val="2"/>
      </rPr>
      <t>Administrado por: Itaú Asset Management Administradora de Fondos Patrimoniales 
de Inversión S.A. (IAM A.F.P.I.S.A.)</t>
    </r>
  </si>
  <si>
    <t>FONDO MUTUO IAM CORTO PLAZO DÓLARES AMERICANOS</t>
  </si>
  <si>
    <t>(En Dólares Americanos)</t>
  </si>
  <si>
    <t>POR EL PERIODO COMPRENDIDO ENTRE EL 01 DE ENERO Y EL 31 DE MARZO DE 2022 PRESENTADO DE FORMA COMPARATIVA CON EL MISMO PERIODO DEL EJERCICIO ANTERIOR</t>
  </si>
  <si>
    <t>Director Titular</t>
  </si>
  <si>
    <t>Jorge Usandivaras</t>
  </si>
  <si>
    <t>TOTAL ACTIVO NETO
AL 31/03/2022</t>
  </si>
  <si>
    <r>
      <rPr>
        <b/>
        <sz val="10"/>
        <color theme="1"/>
        <rFont val="Arial"/>
        <family val="2"/>
      </rPr>
      <t>Diversificación de las inversiones por emisor y grupo empresarial:</t>
    </r>
    <r>
      <rPr>
        <sz val="10"/>
        <color theme="1"/>
        <rFont val="Arial"/>
        <family val="2"/>
      </rPr>
      <t xml:space="preserve">
Los límites de diversificación por emisor y grupo empresarial son:
</t>
    </r>
    <r>
      <rPr>
        <b/>
        <sz val="10"/>
        <color theme="1"/>
        <rFont val="Arial"/>
        <family val="2"/>
      </rPr>
      <t xml:space="preserve">i. Límite máximo de inversión por emisor: </t>
    </r>
    <r>
      <rPr>
        <sz val="10"/>
        <color theme="1"/>
        <rFont val="Arial"/>
        <family val="2"/>
      </rPr>
      <t xml:space="preserve">10% de los activos del Fondo y del total de patrimonio neto de la entidad emisora; y
</t>
    </r>
    <r>
      <rPr>
        <b/>
        <sz val="10"/>
        <color theme="1"/>
        <rFont val="Arial"/>
        <family val="2"/>
      </rPr>
      <t xml:space="preserve">ii. Límite máximo de inversión por emisor y su grupo empresarial: </t>
    </r>
    <r>
      <rPr>
        <sz val="10"/>
        <color theme="1"/>
        <rFont val="Arial"/>
        <family val="2"/>
      </rPr>
      <t>25% de los activos del Fondo.</t>
    </r>
  </si>
  <si>
    <r>
      <rPr>
        <b/>
        <sz val="10"/>
        <color theme="1"/>
        <rFont val="Arial"/>
        <family val="2"/>
      </rPr>
      <t>Bolsa de Valores y Productos de Asunción S.A.:</t>
    </r>
    <r>
      <rPr>
        <sz val="10"/>
        <color theme="1"/>
        <rFont val="Arial"/>
        <family val="2"/>
      </rPr>
      <t xml:space="preserve"> Fue Constituida por decreto del poder Ejecutivo N° 38.088 de fecha 20 de marzo de 1987, inscripta en el registro publico de comercio en el Año 1978</t>
    </r>
  </si>
  <si>
    <r>
      <rPr>
        <b/>
        <sz val="10"/>
        <color theme="1"/>
        <rFont val="Arial"/>
        <family val="2"/>
      </rPr>
      <t>Banco Central del Paraguay.:</t>
    </r>
    <r>
      <rPr>
        <sz val="10"/>
        <color theme="1"/>
        <rFont val="Arial"/>
        <family val="2"/>
      </rPr>
      <t xml:space="preserve">  Regido por la Ley N° 489/95  Orgánica del Banco Central del Paraguay y la Ley 6.104/2018 que modifica y amplia la Ley 489/95.</t>
    </r>
  </si>
  <si>
    <r>
      <rPr>
        <b/>
        <sz val="10"/>
        <rFont val="Arial"/>
        <family val="2"/>
      </rPr>
      <t xml:space="preserve">a. Títulos de deudas: </t>
    </r>
    <r>
      <rPr>
        <sz val="10"/>
        <rFont val="Arial"/>
        <family val="2"/>
      </rPr>
      <t>Los títulos de deuda son reconocidos a su valor de incorporación más los intereses devengados a la fecha de cada ejercicio; cuando las inversiones incluyen cláusulas de ajuste, las mismas se ajustan en base al método de ajuste pactado. Cuando el valor de mercado de la inversión es menor a su costo, la diferencia se carga al resultado del ejercicio correspondiente. Los intereses generados por estos títulos son registrados en resultados conforme se devengan.</t>
    </r>
  </si>
  <si>
    <r>
      <rPr>
        <b/>
        <sz val="10"/>
        <color theme="1"/>
        <rFont val="Arial"/>
        <family val="2"/>
      </rPr>
      <t xml:space="preserve">a. Ingresos : </t>
    </r>
    <r>
      <rPr>
        <sz val="10"/>
        <color theme="1"/>
        <rFont val="Arial"/>
        <family val="2"/>
      </rPr>
      <t>Los Intereses sobre títulos y otros valores, así como las primas por diferencia de precios  generados durante el ejercicio son registrados como conforme se devengan.</t>
    </r>
  </si>
  <si>
    <t>NOTAS A LOS ESTADOS FINANCIEROS AL 31 DE MARZO DE 2022</t>
  </si>
  <si>
    <t>El Fondo  fue creado, con el objeto de invertir exclusivamente en titulos valores e instrumentos de emisores nacionales e internacionales los recursos provenientes de los aportes dinerarios de los Partícipes. El conjunto de los aportes de dinero efectuado por los Partícipes constituyen el patrimonio del Fondo y se expresan en cuotas de participación de igual valor y característica denominadas “Cuotaspartes”. Las Cuotas de Participación son rescatables.</t>
  </si>
  <si>
    <t>Los fondos mutuos son instrumentos de inversión, que se caracterizan por reunir los aportes de distintas personas, físicas o jurídicas, denominadas partícipes, con el objetivo de invertir tales aportes en instrumentos financieros de oferta pública admitidos por la Ley N° 5.452 “Que regula los Fondos Patrimoniales de Inversión” y sus reglamentaciones. Estos aportes o cuotas son administrados por Itaú Asset Management Administradora de Fondos Patrimoniales S.A., por cuenta, orden y riesgo de los partícipes.</t>
  </si>
  <si>
    <t>FONDO MUTUO IAM CORTO PLAZO DÓLARES AMERICANOS (o "El Fondo") es un fondo mutuo de inversión en títulos valores e Instrumentos de emisores nacionales e internacionales, administrado por Itaú Asset Management Administradora de Fondos Patrimoniales de Inversión S.A. (IAM A.F.P.I.S.A.).</t>
  </si>
  <si>
    <t>El Fondo se encuentra inscripto en los registros de la Comisión Nacional de Valores según Resolución N° 47 E/21  de fecha 17 de noviembre de 2021 y Certificado de Registro N° 112_18112021.</t>
  </si>
  <si>
    <t>La Administradora realizará inversiones y operaciones en beneficio y por cuenta, orden y riesgo del Partícipe en aquellos activos que, al leal saber y entender de la Administradora constituyan las alternativas que combinen la mejor relación entre seguridad y rendimiento disponible, que se ajusten a los requerimientos de la CNV y que permitan una proporción razonable de liquidez dentro de las características particulares de los instrumentos financieros. A tales efectos la Administradora utilizará sus mejores esfuerzos sin que por eso surja obligación alguna de compromiso por el resultado o rentabilidad de las inversiones a cargo de la Administradora.</t>
  </si>
  <si>
    <t>El Fondo Mutuo invertirá sus activos en títulos valores e instrumentos sin perjuicio de las sumas mantenidas en entidades financieras, de acuerdo a los límites establecidos en la siguiente tabla:</t>
  </si>
  <si>
    <t>Diversificación de las inversiones respecto al activo total del Fondo Mutuo: Instrumento Financiero</t>
  </si>
  <si>
    <t>b) Bonos soberanos emitidos internacionalmente por el Estado paraguayo;</t>
  </si>
  <si>
    <t xml:space="preserve">c) Títulos emitidos por las Gobernaciones, Municipalidades y otros organismos y 
entidades del Estado, cuya emisión haya sido registrada en el Registro de Valores que 
lleva la CNV; </t>
  </si>
  <si>
    <t>d) Títulos emitidos por el Banco Central del Paraguay;</t>
  </si>
  <si>
    <t>e) Títulos a plazo de instituciones habilitadas por el Banco Central del Paraguay, y que 
cuenten con calificación de riesgo BBB o superior;</t>
  </si>
  <si>
    <t>f) Títulos de instituciones habilitadas por el Banco Central del Paraguay y que cuenten 
con calificación de riesgo local BBB o superior que emitan y coticen en mercados 
internacionales;</t>
  </si>
  <si>
    <t>g) Letras o cédulas hipotecarias establecidas en la Ley General de Bancos, Financieras 
y Otras Entidades de Crédito, cuya emisión haya sido registrada en el Registro de 
Valores que lleva la CNV;</t>
  </si>
  <si>
    <t>h) Bonos, títulos de deuda o títulos emitidos en desarrollo de titularizaciones, cuya 
emisión haya sido registrada en el Registro de Valores que lleva la CNV, y que cuenten 
con calificación de riesgo BBB o superior;</t>
  </si>
  <si>
    <t xml:space="preserve">i) Títulos emitidos por un Estado extranjero con calificación BBB, similar o superior, 
que se transen habitualmente en los mercados locales o internacionales; </t>
  </si>
  <si>
    <t xml:space="preserve">j) Títulos emitidos por una emisora extranjera con calificación A, similar o superior, 
con un monto de emisión de la serie de al menos dólares americanos cien millones o 
su equivalente, negociados habitualmente en los mercados locales o internacionales; </t>
  </si>
  <si>
    <t>k) Operaciones de compra con compromiso de venta con los valores comprendidos 
en este artículo, con contraparte de sujetos supervisados por la CNV u otras 
autoridades administrativas de control, y negociados a través de las Casas de Bolsa. 
El plazo máximo de estas operaciones será de 90 días;</t>
  </si>
  <si>
    <t>l) Cuotas partes de fondos mutuos o de inversión;</t>
  </si>
  <si>
    <t>1.3) Políticas de inversión, diversificación de las inversiones, liquidez, reparto de beneficios y endeudamiento.</t>
  </si>
  <si>
    <t>El Fondo mantendrá un nivel de liquidez mínimo para hacer frente a las necesidades de inversión y a los requerimientos de disponibilidades del Fondo Mutuo. Esta liquidez se invertirá en depósitos a la vista en entidades financieras de plaza o cuotaspartes de otros fondos patrimoniales de inversión, conforme al monto establecido por el Directorio de la Administradora. Además, El Fondo  podrá realizar operaciones de venta con compromiso de compra. El plazo máximo de estas operaciones será de 365 días y hasta un 50% del patrimonio neto del Fondo.</t>
  </si>
  <si>
    <t>El Fondo podrá contraer deuda de corto plazo, mediante la contratación de créditos bancarios con plazos de vencimiento de hasta 365 días, o líneas de crédito financieras o bancarias.
El Fondo podrá contraer como deuda total un máximo de hasta el 50% del patrimonio del Fondo.</t>
  </si>
  <si>
    <t xml:space="preserve">Itaú Asset Management Administradora de Fondos Patrimoniales de Inversión S.A. (Itaú Asset Management A.F.P.I.S.A.), con domicilio en Avenida Santa Teresa esquina Herminio Maldonado de la Ciudad de Asunción, en adelante la Administradora, es una sociedad anónima constituida por Escritura Pública Nº 23 de fecha 13 de abril de 2021 ante la escribana María del Carmen Díaz de Bedoya, autorizada a operar por la Comisión Nacional de Valores por el Certificado de Registro Nº 095 de fecha 12 de octubre de 2021, cuyo objeto social exclusivo es la administración de fondos patrimoniales de inversión conforme a la Ley Nº 5452/15 “Que regula los Fondos Patrimoniales de Inversión”, y la Resolución de la CNV CG Nº 30/21, y sus eventuales modificaciones. </t>
  </si>
  <si>
    <r>
      <rPr>
        <b/>
        <sz val="10"/>
        <color theme="1"/>
        <rFont val="Arial"/>
        <family val="2"/>
      </rPr>
      <t>Itaú Invest Casa de Bolsa S.A.:</t>
    </r>
    <r>
      <rPr>
        <sz val="10"/>
        <color theme="1"/>
        <rFont val="Arial"/>
        <family val="2"/>
      </rPr>
      <t xml:space="preserve">  fue constituida por escritura pública N° 47 pasada ante la Escribana Pública Celia María Bogado de Zárate en fecha 18 de setiembre de 2017, inscripta en el Registro Público de Comercio bajo el N° 1 Folio N° 01-11 de fecha 12 de octubre de 2017 y en la Sección de Personas Jurídicas y Asociaciones bajo el N° 01 Folio N° 01 y siguientes de fecha 12 de octubre de 2017.</t>
    </r>
  </si>
  <si>
    <r>
      <rPr>
        <b/>
        <sz val="10"/>
        <color theme="1"/>
        <rFont val="Arial"/>
        <family val="2"/>
      </rPr>
      <t>Títulos Físicos (de ser adquiridos):</t>
    </r>
    <r>
      <rPr>
        <sz val="10"/>
        <color theme="1"/>
        <rFont val="Arial"/>
        <family val="2"/>
      </rPr>
      <t xml:space="preserve"> Serán custodiados en la bóveda de Itaú Invest Casa de Bolsa S.A., de acuerdo a los procedimientos de seguridad y control de la mencionada entidad.</t>
    </r>
  </si>
  <si>
    <r>
      <rPr>
        <b/>
        <sz val="10"/>
        <color theme="1"/>
        <rFont val="Arial"/>
        <family val="2"/>
      </rPr>
      <t>Títulos desmaterializados (de ser adquiridos):</t>
    </r>
    <r>
      <rPr>
        <sz val="10"/>
        <color theme="1"/>
        <rFont val="Arial"/>
        <family val="2"/>
      </rPr>
      <t xml:space="preserve"> Serán Custodiados por la Bolsa de Valores de Asunción S.A. ("BVASA") bajo la cuenta corriente creada en dicha entidad y en el Banco Central del Paraguay para los bonos soberanos, que es la depositaria electrónica de Valores de la República del Paraguay.</t>
    </r>
  </si>
  <si>
    <t>Los Estados Financieros se expresan en Dólares Americanos y han sido preparados siguiendo los criterios de valuación y las normas de presentación con las normas establecidas por la Comisión Nacional de Valores aplicables a los Fondos Mutuos sobre la base de los costos históricos,  y no reconocen en forma integral los efectos de la inflación sobre la situación patrimonial de la empresa, en los resultados de las operaciones y en sus flujos de efectivo en atención a que la corrección monetaria no constituye una práctica contable aplicada en Paraguay.</t>
  </si>
  <si>
    <t>Según el índice de precios al consumidor ("IPC") publicado por el Banco Central del Paraguay, la inflación al 31 de diciembre de 2021 y 31 de marzo de 2022  fueron de 6,8% y 3,7% respectivamente.</t>
  </si>
  <si>
    <t>Las informaciones presentadas corresponden al periodo comprendido entre el 01 de enero de 2022  y el 31 de marzo de 2022.</t>
  </si>
  <si>
    <r>
      <rPr>
        <b/>
        <sz val="10"/>
        <color theme="1"/>
        <rFont val="Arial"/>
        <family val="2"/>
      </rPr>
      <t>b. Egresos:</t>
    </r>
    <r>
      <rPr>
        <sz val="10"/>
        <color theme="1"/>
        <rFont val="Arial"/>
        <family val="2"/>
      </rPr>
      <t xml:space="preserve"> Los gastos se reconocen en el estado de resultado de acuerdo al criterio de lo devengado, cuando ha surgido un decremento en los beneficios económicos futuros, relacionados con una disminución en los activos o un incremento en los pasivos.</t>
    </r>
  </si>
  <si>
    <t>Durante el ejercicio no se han registrados transacciones en moneda diferente a la moneda del fondo. Así mismo, al 31 de marzo del 2022 no existen saldos de activos y pasivos en moneda distintos al dólar americano.</t>
  </si>
  <si>
    <t>Comisiones por Administracion - IAM A.F.P.I.S.A.</t>
  </si>
  <si>
    <t>PATRIMONIO NETO
DEL FONDO</t>
  </si>
  <si>
    <t xml:space="preserve">N° DE PARTICIPES </t>
  </si>
  <si>
    <t>Banco Itaú Paraguay S.A. - Cta. Cte. N° 45000095/7 - Cuenta Operativa</t>
  </si>
  <si>
    <t>A continuación, se exponen los saldos de los instrumentos adquiridos al 31 de marzo de 2022:</t>
  </si>
  <si>
    <t>Fecha de
Compra</t>
  </si>
  <si>
    <t>Fecha de 
Vencimiento</t>
  </si>
  <si>
    <t>% De las Inversiones
con relación al Activo del Fondo</t>
  </si>
  <si>
    <t>El importe correspondiente a la comisión por administración registrado durante el periodo constituye un gasto asumido por el Fondo Mutuo, en concepto de los servicios prestados por la Sociedad Administradora equivalente hasta un 3,3 % nominal anual (IVA incluido) calculado en forma diaria sobre el valor del patrimonio neto del Fondo Mutuo del día (luego de debitadas las cargas de las operaciones del día) (“Comisión de Administración”).</t>
  </si>
  <si>
    <t>A continuación, la información estadística mensual de la posición del Fondo durante el primer trimestre del ejercicio 2022:</t>
  </si>
  <si>
    <t>BANCO NACIONAL DE FOMENTO</t>
  </si>
  <si>
    <t>SUDAMERIS BANK S.A.E.C.A.</t>
  </si>
  <si>
    <t>CERTIFICADO DE DEPOSITO DE AHORRO</t>
  </si>
  <si>
    <t>EXTRABURSATIL</t>
  </si>
  <si>
    <t>PARAGUAY</t>
  </si>
  <si>
    <t>Valor de
Compra</t>
  </si>
  <si>
    <t>Valor
Contable</t>
  </si>
  <si>
    <t>No aplicable. Al 31 de marzo de 2022 y 31 de diciembre 2021, el Fondo no cuenta Acreedores por Operaciones.</t>
  </si>
  <si>
    <t>Al 31 de marzo de 2022 y 31 de diciembre de 2021, no existen saldos a pagar en concepto de comisiones por Administración.</t>
  </si>
  <si>
    <t>4.6 ) Otros Egresos</t>
  </si>
  <si>
    <t>Al 31 de marzo de 2022, no existen situaciones contingentes, ni reclamos que este en conocimiento de la Sociedad Administradora.</t>
  </si>
  <si>
    <t>Al 31 de marzo de 2022, no existen otros asuntos relevantes que mencionar.</t>
  </si>
  <si>
    <t>Entre la fecha de cierre de los presentes estados financieros, no han ocurrido otros hechos significativos de carácter financiero o de otra índole que afecten la situación patrimonial o financiera o los resultados del Fondo Mutuo IAM Corto Plazo Dólares Americanos al 31 de marzo de 2022.</t>
  </si>
  <si>
    <t>Estados Financieros por el periodo comprendido entre el 01 de enero y el 31 de marzo de 2022</t>
  </si>
  <si>
    <t>Notas a los Estados Financieros (Nota 3.6 a Nota 4.1)</t>
  </si>
  <si>
    <t>Notas a los Estados Financieros (Nota 4.2)</t>
  </si>
  <si>
    <t>Notas a los Estados Financieros (Nota 4.3 a Nota 4.6)</t>
  </si>
  <si>
    <t>Notas a los Estados Financieros (Nota 5 a Nota 8)</t>
  </si>
  <si>
    <t>FLUJO DE EFECTIVO'!A1</t>
  </si>
  <si>
    <t>ACTIVO NETO'!A1</t>
  </si>
  <si>
    <t>ESTADO DE INGRESOS Y EGRESOS'!A1</t>
  </si>
  <si>
    <t>VARIACION DEL ACTIVO NETO'!A1</t>
  </si>
  <si>
    <t>Nota 3.6 a Nota 4.1'!A1</t>
  </si>
  <si>
    <t>Nota 4.2'!A1</t>
  </si>
  <si>
    <t>Nota 4.3 a Nota 4.6'!A1</t>
  </si>
  <si>
    <t>Nota 5 a Nota 8'!A1</t>
  </si>
  <si>
    <t>De conformidad con la Ley 5452/15 Que Regula los Fondos Patrimoniales de Inversión, el Fondo Mutuo se considera como una persona jurídica independiente y la Sociedad Administradora actúa como su representante legal. Las operaciones del Fondo Mutuo se registran y contabilizan en la moneda del Fondo, y en forma separada de la Sociedad Administradora y de los demás fondos administrados por la misma.</t>
  </si>
  <si>
    <t>Adriana Maria Filizzola Serra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</si>
</sst>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_-* #,##0_-;\-* #,##0_-;_-* &quot;-&quot;_-;_-@_-"/>
    <numFmt numFmtId="165" formatCode="_-* #,##0.00_-;\-* #,##0.00_-;_-* &quot;-&quot;??_-;_-@_-"/>
    <numFmt numFmtId="166" formatCode="_-* #,##0.00\ _€_-;\-* #,##0.00\ _€_-;_-* &quot;-&quot;??\ _€_-;_-@_-"/>
    <numFmt numFmtId="167" formatCode="_(* #,##0_);_(* \(#,##0\);_(* &quot;-&quot;_);_(@_)"/>
    <numFmt numFmtId="168" formatCode="_(* #,##0.00_);_(* \(#,##0.00\);_(* &quot;-&quot;??_);_(@_)"/>
    <numFmt numFmtId="169" formatCode="_-* #,##0\ _€_-;\-* #,##0\ _€_-;_-* &quot;-&quot;??\ _€_-;_-@_-"/>
    <numFmt numFmtId="170" formatCode="General_)"/>
    <numFmt numFmtId="171" formatCode="_(* #,##0.00_);_(* \(#,##0.00\);_(* &quot;-&quot;_);_(@_)"/>
    <numFmt numFmtId="172" formatCode="#,##0_ ;[Red]\-#,##0\ "/>
    <numFmt numFmtId="173" formatCode="#,##0_ ;\-#,##0\ "/>
    <numFmt numFmtId="174" formatCode="dd/mm/yyyy;@"/>
    <numFmt numFmtId="175" formatCode="_-* #,##0_-;\-* #,##0_-;_-* &quot;-&quot;??_-;_-@_-"/>
    <numFmt numFmtId="176" formatCode="#,##0.00_ ;\-#,##0.00\ "/>
    <numFmt numFmtId="177" formatCode="_ * #,##0.00_ ;_ * \-#,##0.00_ ;_ * &quot;-&quot;_ ;_ @_ "/>
    <numFmt numFmtId="178" formatCode="_-* #,##0.000000\ _€_-;\-* #,##0.000000\ _€_-;_-* &quot;-&quot;??????\ _€_-;_-@_-"/>
    <numFmt numFmtId="179" formatCode="_-* #,##0.00000000\ _€_-;\-* #,##0.00000000\ _€_-;_-* &quot;-&quot;????????\ _€_-;_-@_-"/>
    <numFmt numFmtId="180" formatCode="_(* #,##0.00_);_(* \(#,##0.00\);_(* \-??_);_(@_)"/>
    <numFmt numFmtId="181" formatCode="_-* #,##0\ _€_-;\-* #,##0\ _€_-;_-* &quot;-&quot;\ _€_-;_-@_-"/>
    <numFmt numFmtId="182" formatCode="_-* #,##0.00\ _p_t_a_-;\-* #,##0.00\ _p_t_a_-;_-* &quot;-&quot;??\ _p_t_a_-;_-@_-"/>
    <numFmt numFmtId="183" formatCode="_ * #,##0.000000_ ;_ * \-#,##0.000000_ ;_ * &quot;-&quot;_ ;_ @_ "/>
    <numFmt numFmtId="184" formatCode="_(* #,##0.0000_);_(* \(#,##0.0000\);_(* &quot;-&quot;_);_(@_)"/>
    <numFmt numFmtId="185" formatCode="_-* #,##0.0000_-;\-* #,##0.0000_-;_-* &quot;-&quot;??_-;_-@_-"/>
    <numFmt numFmtId="186" formatCode="_(* #,##0.000000_);_(* \(#,##0.000000\);_(* &quot;-&quot;_);_(@_)"/>
  </numFmts>
  <fonts count="89">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000000"/>
      <name val="Calibri"/>
      <family val="2"/>
      <scheme val="minor"/>
    </font>
    <font>
      <sz val="12"/>
      <name val="Courier"/>
      <family val="3"/>
    </font>
    <font>
      <sz val="10"/>
      <name val="Arial"/>
      <family val="2"/>
    </font>
    <font>
      <sz val="10"/>
      <name val="Nimbus Sans L"/>
    </font>
    <font>
      <b/>
      <sz val="10"/>
      <name val="Arial"/>
      <family val="2"/>
    </font>
    <font>
      <sz val="8"/>
      <name val="Arial"/>
      <family val="2"/>
    </font>
    <font>
      <b/>
      <sz val="8"/>
      <name val="Arial"/>
      <family val="2"/>
    </font>
    <font>
      <sz val="9"/>
      <name val="Arial"/>
      <family val="2"/>
    </font>
    <font>
      <sz val="10"/>
      <color theme="1"/>
      <name val="Arial"/>
      <family val="2"/>
    </font>
    <font>
      <sz val="9"/>
      <color theme="1"/>
      <name val="Arial"/>
      <family val="2"/>
    </font>
    <font>
      <b/>
      <sz val="9"/>
      <color theme="1"/>
      <name val="Arial"/>
      <family val="2"/>
    </font>
    <font>
      <sz val="10"/>
      <name val="Arial"/>
      <family val="2"/>
    </font>
    <font>
      <sz val="11"/>
      <name val="Calibri"/>
      <family val="2"/>
      <scheme val="minor"/>
    </font>
    <font>
      <b/>
      <sz val="10"/>
      <color rgb="FF000000"/>
      <name val="Arial"/>
      <family val="2"/>
    </font>
    <font>
      <b/>
      <sz val="8"/>
      <color rgb="FFFF0000"/>
      <name val="Arial"/>
      <family val="2"/>
    </font>
    <font>
      <b/>
      <sz val="8"/>
      <color theme="0"/>
      <name val="Arial"/>
      <family val="2"/>
    </font>
    <font>
      <sz val="8"/>
      <color theme="0"/>
      <name val="Arial"/>
      <family val="2"/>
    </font>
    <font>
      <sz val="8"/>
      <color theme="1"/>
      <name val="Arial"/>
      <family val="2"/>
    </font>
    <font>
      <u/>
      <sz val="11"/>
      <color theme="10"/>
      <name val="Calibri"/>
      <family val="2"/>
      <scheme val="minor"/>
    </font>
    <font>
      <sz val="10"/>
      <name val="Times New Roman"/>
      <family val="1"/>
    </font>
    <font>
      <sz val="18"/>
      <color theme="3"/>
      <name val="Calibri Light"/>
      <family val="2"/>
      <scheme val="major"/>
    </font>
    <font>
      <sz val="11"/>
      <color indexed="8"/>
      <name val="Calibri"/>
      <family val="2"/>
    </font>
    <font>
      <sz val="11"/>
      <color rgb="FF000000"/>
      <name val="Calibri"/>
      <family val="2"/>
    </font>
    <font>
      <b/>
      <sz val="12"/>
      <color theme="1"/>
      <name val="Arial"/>
      <family val="2"/>
    </font>
    <font>
      <b/>
      <sz val="10"/>
      <color theme="1"/>
      <name val="Arial"/>
      <family val="2"/>
    </font>
    <font>
      <sz val="10"/>
      <color rgb="FFFF0000"/>
      <name val="Arial"/>
      <family val="2"/>
    </font>
    <font>
      <i/>
      <sz val="9"/>
      <color theme="1"/>
      <name val="Arial"/>
      <family val="2"/>
    </font>
    <font>
      <sz val="11"/>
      <color theme="0"/>
      <name val="Arial"/>
      <family val="2"/>
    </font>
    <font>
      <sz val="11"/>
      <color theme="1"/>
      <name val="Arial"/>
      <family val="2"/>
    </font>
    <font>
      <sz val="11"/>
      <color rgb="FF0070C0"/>
      <name val="Arial"/>
      <family val="2"/>
    </font>
    <font>
      <b/>
      <sz val="12"/>
      <color rgb="FF0070C0"/>
      <name val="Arial"/>
      <family val="2"/>
    </font>
    <font>
      <b/>
      <i/>
      <sz val="16"/>
      <color rgb="FF0070C0"/>
      <name val="Arial"/>
      <family val="2"/>
    </font>
    <font>
      <b/>
      <sz val="18"/>
      <name val="Arial"/>
      <family val="2"/>
    </font>
    <font>
      <sz val="11"/>
      <name val="Arial"/>
      <family val="2"/>
    </font>
    <font>
      <b/>
      <u/>
      <sz val="11"/>
      <name val="Arial"/>
      <family val="2"/>
    </font>
    <font>
      <b/>
      <u/>
      <sz val="12"/>
      <name val="Arial"/>
      <family val="2"/>
    </font>
    <font>
      <sz val="16"/>
      <color theme="0"/>
      <name val="Arial"/>
      <family val="2"/>
    </font>
    <font>
      <b/>
      <sz val="16"/>
      <name val="Arial"/>
      <family val="2"/>
    </font>
    <font>
      <sz val="11"/>
      <color theme="1" tint="0.34998626667073579"/>
      <name val="Arial"/>
      <family val="2"/>
    </font>
    <font>
      <b/>
      <u/>
      <sz val="12"/>
      <color theme="1" tint="0.34998626667073579"/>
      <name val="Arial"/>
      <family val="2"/>
    </font>
    <font>
      <b/>
      <sz val="20"/>
      <color theme="0"/>
      <name val="Arial"/>
      <family val="2"/>
    </font>
    <font>
      <b/>
      <sz val="15"/>
      <color theme="0"/>
      <name val="Arial"/>
      <family val="2"/>
    </font>
    <font>
      <b/>
      <i/>
      <sz val="11"/>
      <color indexed="8"/>
      <name val="Calibri"/>
      <family val="2"/>
      <scheme val="minor"/>
    </font>
    <font>
      <b/>
      <i/>
      <sz val="12"/>
      <color indexed="8"/>
      <name val="Calibri"/>
      <family val="2"/>
      <scheme val="minor"/>
    </font>
    <font>
      <b/>
      <sz val="9"/>
      <color indexed="8"/>
      <name val="Calibri"/>
      <family val="2"/>
      <scheme val="minor"/>
    </font>
    <font>
      <sz val="9"/>
      <color indexed="8"/>
      <name val="Calibri"/>
      <family val="2"/>
      <scheme val="minor"/>
    </font>
    <font>
      <sz val="12"/>
      <color theme="1"/>
      <name val="Arial"/>
      <family val="2"/>
    </font>
    <font>
      <b/>
      <i/>
      <sz val="12"/>
      <color theme="1"/>
      <name val="Arial"/>
      <family val="2"/>
    </font>
    <font>
      <i/>
      <sz val="10"/>
      <color theme="1"/>
      <name val="Arial"/>
      <family val="2"/>
    </font>
    <font>
      <b/>
      <sz val="11"/>
      <color theme="1"/>
      <name val="Arial"/>
      <family val="2"/>
    </font>
    <font>
      <b/>
      <sz val="11"/>
      <name val="Arial"/>
      <family val="2"/>
    </font>
    <font>
      <b/>
      <sz val="10"/>
      <color theme="0"/>
      <name val="Arial"/>
      <family val="2"/>
    </font>
    <font>
      <b/>
      <i/>
      <sz val="10"/>
      <color theme="1"/>
      <name val="Arial"/>
      <family val="2"/>
    </font>
    <font>
      <u/>
      <sz val="10"/>
      <color theme="10"/>
      <name val="Arial"/>
      <family val="2"/>
    </font>
    <font>
      <sz val="10"/>
      <color theme="0"/>
      <name val="Arial"/>
      <family val="2"/>
    </font>
    <font>
      <b/>
      <sz val="10"/>
      <color rgb="FF0000FF"/>
      <name val="Arial"/>
      <family val="2"/>
    </font>
    <font>
      <u/>
      <sz val="10"/>
      <color theme="1"/>
      <name val="Arial"/>
      <family val="2"/>
    </font>
    <font>
      <b/>
      <u/>
      <sz val="10"/>
      <color rgb="FF0000FF"/>
      <name val="Arial"/>
      <family val="2"/>
    </font>
    <font>
      <b/>
      <u/>
      <sz val="10"/>
      <color theme="1"/>
      <name val="Arial"/>
      <family val="2"/>
    </font>
    <font>
      <i/>
      <sz val="10"/>
      <name val="Arial"/>
      <family val="2"/>
    </font>
    <font>
      <sz val="10"/>
      <color rgb="FF0000FF"/>
      <name val="Arial"/>
      <family val="2"/>
    </font>
    <font>
      <sz val="10"/>
      <color rgb="FF000000"/>
      <name val="Arial"/>
      <family val="2"/>
    </font>
    <font>
      <sz val="11"/>
      <color theme="2" tint="-0.749992370372631"/>
      <name val="Arial"/>
      <family val="2"/>
    </font>
    <font>
      <b/>
      <u/>
      <sz val="11"/>
      <color theme="2" tint="-0.749992370372631"/>
      <name val="Arial"/>
      <family val="2"/>
    </font>
    <font>
      <sz val="13"/>
      <color theme="2" tint="-0.749992370372631"/>
      <name val="Arial"/>
      <family val="2"/>
    </font>
    <font>
      <b/>
      <sz val="12"/>
      <color theme="2" tint="-0.749992370372631"/>
      <name val="Arial"/>
      <family val="2"/>
    </font>
    <font>
      <sz val="12"/>
      <color theme="2" tint="-0.749992370372631"/>
      <name val="Arial"/>
      <family val="2"/>
    </font>
    <font>
      <u/>
      <sz val="11"/>
      <color theme="2" tint="-0.749992370372631"/>
      <name val="Arial"/>
      <family val="2"/>
    </font>
    <font>
      <b/>
      <sz val="13"/>
      <color theme="2" tint="-0.749992370372631"/>
      <name val="Arial"/>
      <family val="2"/>
    </font>
    <font>
      <sz val="10"/>
      <color theme="2" tint="-0.749992370372631"/>
      <name val="Arial"/>
      <family val="2"/>
    </font>
    <font>
      <u/>
      <sz val="10"/>
      <color theme="2" tint="-0.749992370372631"/>
      <name val="Arial"/>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0.499984740745262"/>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diagonal/>
    </border>
    <border>
      <left/>
      <right/>
      <top/>
      <bottom style="thick">
        <color theme="2" tint="-0.499984740745262"/>
      </bottom>
      <diagonal/>
    </border>
  </borders>
  <cellStyleXfs count="228">
    <xf numFmtId="0" fontId="0" fillId="0" borderId="0"/>
    <xf numFmtId="166"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8" fillId="0" borderId="0"/>
    <xf numFmtId="170" fontId="19" fillId="0" borderId="0"/>
    <xf numFmtId="167" fontId="1" fillId="0" borderId="0" applyFont="0" applyFill="0" applyBorder="0" applyAlignment="0" applyProtection="0"/>
    <xf numFmtId="0" fontId="20" fillId="0" borderId="0"/>
    <xf numFmtId="0" fontId="20" fillId="0" borderId="0"/>
    <xf numFmtId="0" fontId="21" fillId="0" borderId="0"/>
    <xf numFmtId="0" fontId="20" fillId="0" borderId="0"/>
    <xf numFmtId="168" fontId="1" fillId="0" borderId="0" applyFont="0" applyFill="0" applyBorder="0" applyAlignment="0" applyProtection="0"/>
    <xf numFmtId="41" fontId="1" fillId="0" borderId="0" applyFont="0" applyFill="0" applyBorder="0" applyAlignment="0" applyProtection="0"/>
    <xf numFmtId="175" fontId="1" fillId="0" borderId="0" applyFont="0" applyFill="0" applyBorder="0" applyAlignment="0" applyProtection="0"/>
    <xf numFmtId="0" fontId="29"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xf numFmtId="0" fontId="20" fillId="0" borderId="0"/>
    <xf numFmtId="0" fontId="38" fillId="0" borderId="0" applyNumberForma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20"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20" fillId="0" borderId="0" applyNumberForma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0" fontId="39" fillId="0" borderId="0" applyFont="0" applyFill="0" applyBorder="0" applyAlignment="0" applyProtection="0"/>
    <xf numFmtId="43" fontId="20" fillId="0" borderId="0" applyFont="0" applyFill="0" applyBorder="0" applyAlignment="0" applyProtection="0"/>
    <xf numFmtId="0" fontId="20" fillId="0" borderId="0" applyFont="0" applyFill="0" applyBorder="0" applyAlignment="0" applyProtection="0"/>
    <xf numFmtId="0" fontId="20" fillId="0" borderId="0"/>
    <xf numFmtId="0" fontId="20" fillId="0" borderId="0"/>
    <xf numFmtId="166" fontId="1" fillId="0" borderId="0" applyFont="0" applyFill="0" applyBorder="0" applyAlignment="0" applyProtection="0"/>
    <xf numFmtId="9" fontId="20" fillId="0" borderId="0" applyFont="0" applyFill="0" applyBorder="0" applyAlignment="0" applyProtection="0"/>
    <xf numFmtId="0" fontId="1" fillId="0" borderId="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0" fontId="20" fillId="0" borderId="0"/>
    <xf numFmtId="0" fontId="1" fillId="0" borderId="0"/>
    <xf numFmtId="166" fontId="1" fillId="0" borderId="0" applyFont="0" applyFill="0" applyBorder="0" applyAlignment="0" applyProtection="0"/>
    <xf numFmtId="182" fontId="20" fillId="0" borderId="0" applyFont="0" applyFill="0" applyBorder="0" applyAlignment="0" applyProtection="0"/>
    <xf numFmtId="43" fontId="1" fillId="0" borderId="0" applyFont="0" applyFill="0" applyBorder="0" applyAlignment="0" applyProtection="0"/>
    <xf numFmtId="0" fontId="40" fillId="0" borderId="0"/>
    <xf numFmtId="0" fontId="20" fillId="0" borderId="0"/>
    <xf numFmtId="41" fontId="1" fillId="0" borderId="0" applyFont="0" applyFill="0" applyBorder="0" applyAlignment="0" applyProtection="0"/>
    <xf numFmtId="166"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8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81"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42">
    <xf numFmtId="0" fontId="0" fillId="0" borderId="0" xfId="0"/>
    <xf numFmtId="166" fontId="32" fillId="35" borderId="10" xfId="1" applyFont="1" applyFill="1" applyBorder="1" applyAlignment="1">
      <alignment horizontal="center" vertical="center" wrapText="1"/>
    </xf>
    <xf numFmtId="0" fontId="26" fillId="0" borderId="0" xfId="0" applyFont="1"/>
    <xf numFmtId="166" fontId="33" fillId="38" borderId="10" xfId="1" applyFont="1" applyFill="1" applyBorder="1" applyAlignment="1">
      <alignment horizontal="center" vertical="center" wrapText="1"/>
    </xf>
    <xf numFmtId="14" fontId="33" fillId="38" borderId="10" xfId="1" applyNumberFormat="1" applyFont="1" applyFill="1" applyBorder="1" applyAlignment="1">
      <alignment horizontal="center" vertical="center" wrapText="1"/>
    </xf>
    <xf numFmtId="166" fontId="24" fillId="35" borderId="10" xfId="1" applyFont="1" applyFill="1" applyBorder="1" applyAlignment="1">
      <alignment horizontal="center" vertical="center" wrapText="1"/>
    </xf>
    <xf numFmtId="177" fontId="27" fillId="0" borderId="10" xfId="51" applyNumberFormat="1" applyFont="1" applyFill="1" applyBorder="1"/>
    <xf numFmtId="177" fontId="27" fillId="0" borderId="0" xfId="51" applyNumberFormat="1" applyFont="1" applyFill="1"/>
    <xf numFmtId="177" fontId="27" fillId="0" borderId="10" xfId="51" applyNumberFormat="1" applyFont="1" applyFill="1" applyBorder="1" applyAlignment="1">
      <alignment wrapText="1"/>
    </xf>
    <xf numFmtId="166" fontId="24" fillId="0" borderId="10" xfId="1" applyFont="1" applyFill="1" applyBorder="1" applyAlignment="1">
      <alignment horizontal="center" vertical="center" wrapText="1"/>
    </xf>
    <xf numFmtId="166" fontId="24" fillId="0" borderId="10" xfId="1" applyFont="1" applyBorder="1" applyAlignment="1">
      <alignment horizontal="center" vertical="center" wrapText="1"/>
    </xf>
    <xf numFmtId="0" fontId="27" fillId="0" borderId="0" xfId="0" applyFont="1"/>
    <xf numFmtId="0" fontId="27" fillId="0" borderId="0" xfId="0" applyFont="1" applyAlignment="1">
      <alignment horizontal="left"/>
    </xf>
    <xf numFmtId="0" fontId="27" fillId="0" borderId="0" xfId="0" applyFont="1" applyAlignment="1">
      <alignment horizontal="center"/>
    </xf>
    <xf numFmtId="0" fontId="28" fillId="34" borderId="10" xfId="0" applyFont="1" applyFill="1" applyBorder="1" applyAlignment="1">
      <alignment horizontal="center"/>
    </xf>
    <xf numFmtId="0" fontId="27" fillId="0" borderId="10" xfId="0" applyFont="1" applyBorder="1" applyAlignment="1">
      <alignment horizontal="center"/>
    </xf>
    <xf numFmtId="0" fontId="28" fillId="0" borderId="0" xfId="0" applyFont="1" applyAlignment="1">
      <alignment horizontal="center"/>
    </xf>
    <xf numFmtId="0" fontId="28" fillId="34" borderId="13" xfId="0" applyFont="1" applyFill="1" applyBorder="1" applyAlignment="1">
      <alignment horizontal="center"/>
    </xf>
    <xf numFmtId="0" fontId="33" fillId="38" borderId="10" xfId="0" applyFont="1" applyFill="1" applyBorder="1" applyAlignment="1">
      <alignment horizontal="center" vertical="center" wrapText="1"/>
    </xf>
    <xf numFmtId="0" fontId="0" fillId="0" borderId="0" xfId="0" applyAlignment="1">
      <alignment vertical="center"/>
    </xf>
    <xf numFmtId="0" fontId="41" fillId="0" borderId="0" xfId="0" applyFont="1" applyAlignment="1"/>
    <xf numFmtId="0" fontId="0" fillId="0" borderId="0" xfId="0" applyAlignment="1"/>
    <xf numFmtId="0" fontId="20" fillId="0" borderId="0" xfId="59" applyAlignment="1"/>
    <xf numFmtId="177" fontId="20" fillId="0" borderId="0" xfId="51" applyNumberFormat="1" applyFont="1" applyAlignment="1"/>
    <xf numFmtId="166" fontId="20" fillId="0" borderId="0" xfId="1" applyFont="1" applyFill="1" applyAlignment="1"/>
    <xf numFmtId="0" fontId="13" fillId="0" borderId="0" xfId="0" applyFont="1" applyFill="1" applyAlignment="1"/>
    <xf numFmtId="0" fontId="42" fillId="0" borderId="0" xfId="0" applyFont="1" applyFill="1" applyAlignment="1"/>
    <xf numFmtId="0" fontId="42" fillId="0" borderId="0" xfId="0" applyFont="1" applyFill="1"/>
    <xf numFmtId="4" fontId="42" fillId="0" borderId="0" xfId="0" applyNumberFormat="1" applyFont="1" applyFill="1" applyAlignment="1"/>
    <xf numFmtId="177" fontId="42" fillId="0" borderId="0" xfId="51" applyNumberFormat="1" applyFont="1" applyFill="1" applyAlignment="1"/>
    <xf numFmtId="0" fontId="22" fillId="0" borderId="0" xfId="59" applyFont="1" applyFill="1" applyAlignment="1"/>
    <xf numFmtId="0" fontId="26" fillId="0" borderId="0" xfId="0" applyFont="1" applyFill="1" applyAlignment="1"/>
    <xf numFmtId="0" fontId="26" fillId="0" borderId="0" xfId="0" applyFont="1" applyFill="1"/>
    <xf numFmtId="0" fontId="20" fillId="0" borderId="0" xfId="59" applyFill="1" applyAlignment="1"/>
    <xf numFmtId="0" fontId="44" fillId="37" borderId="13" xfId="0" applyFont="1" applyFill="1" applyBorder="1"/>
    <xf numFmtId="0" fontId="44" fillId="37" borderId="14" xfId="0" applyFont="1" applyFill="1" applyBorder="1"/>
    <xf numFmtId="0" fontId="27" fillId="0" borderId="10" xfId="0" applyFont="1" applyFill="1" applyBorder="1"/>
    <xf numFmtId="0" fontId="27" fillId="0" borderId="10" xfId="0" applyFont="1" applyFill="1" applyBorder="1" applyAlignment="1">
      <alignment horizontal="center" wrapText="1"/>
    </xf>
    <xf numFmtId="0" fontId="27" fillId="0" borderId="0" xfId="0" applyFont="1" applyFill="1"/>
    <xf numFmtId="14" fontId="28" fillId="34" borderId="10" xfId="0" applyNumberFormat="1" applyFont="1" applyFill="1" applyBorder="1" applyAlignment="1">
      <alignment horizontal="center"/>
    </xf>
    <xf numFmtId="0" fontId="27" fillId="0" borderId="10" xfId="0" applyFont="1" applyFill="1" applyBorder="1" applyAlignment="1">
      <alignment horizontal="left"/>
    </xf>
    <xf numFmtId="166" fontId="27" fillId="0" borderId="0" xfId="0" applyNumberFormat="1" applyFont="1"/>
    <xf numFmtId="0" fontId="23" fillId="0" borderId="10" xfId="0" applyFont="1" applyBorder="1" applyAlignment="1">
      <alignment horizontal="left" vertical="center"/>
    </xf>
    <xf numFmtId="0" fontId="22" fillId="0" borderId="0" xfId="0" applyFont="1" applyAlignment="1">
      <alignment vertical="center"/>
    </xf>
    <xf numFmtId="0" fontId="0" fillId="0" borderId="0" xfId="0"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166" fontId="24" fillId="0" borderId="10" xfId="1" applyFont="1" applyFill="1" applyBorder="1" applyAlignment="1">
      <alignment vertical="center"/>
    </xf>
    <xf numFmtId="0" fontId="24" fillId="0" borderId="0" xfId="0" applyFont="1" applyBorder="1" applyAlignment="1">
      <alignment vertical="center"/>
    </xf>
    <xf numFmtId="0" fontId="24" fillId="0" borderId="0" xfId="0" applyFont="1" applyAlignment="1">
      <alignment vertical="center"/>
    </xf>
    <xf numFmtId="0" fontId="23" fillId="0" borderId="10" xfId="0" applyFont="1" applyFill="1" applyBorder="1" applyAlignment="1">
      <alignment vertical="center"/>
    </xf>
    <xf numFmtId="0" fontId="24" fillId="0" borderId="0" xfId="0" applyFont="1" applyFill="1" applyBorder="1" applyAlignment="1">
      <alignment vertical="center"/>
    </xf>
    <xf numFmtId="0" fontId="24" fillId="0" borderId="0" xfId="0" applyFont="1" applyFill="1" applyAlignment="1">
      <alignment vertical="center"/>
    </xf>
    <xf numFmtId="3" fontId="24" fillId="0" borderId="0" xfId="0" applyNumberFormat="1" applyFont="1" applyFill="1" applyBorder="1" applyAlignment="1">
      <alignment vertical="center"/>
    </xf>
    <xf numFmtId="3" fontId="23" fillId="0" borderId="0" xfId="0" applyNumberFormat="1" applyFont="1" applyFill="1" applyBorder="1" applyAlignment="1">
      <alignment vertical="center"/>
    </xf>
    <xf numFmtId="0" fontId="23" fillId="0" borderId="0" xfId="0" applyFont="1" applyFill="1" applyBorder="1" applyAlignment="1">
      <alignment vertical="center"/>
    </xf>
    <xf numFmtId="0" fontId="23" fillId="0" borderId="0" xfId="0" applyFont="1" applyFill="1" applyAlignment="1">
      <alignment vertical="center"/>
    </xf>
    <xf numFmtId="0" fontId="35" fillId="0" borderId="10" xfId="0" applyFont="1" applyBorder="1" applyAlignment="1">
      <alignment horizontal="left" vertical="center"/>
    </xf>
    <xf numFmtId="166" fontId="32" fillId="35" borderId="10" xfId="1" applyFont="1" applyFill="1" applyBorder="1" applyAlignment="1">
      <alignment vertical="center"/>
    </xf>
    <xf numFmtId="166" fontId="24" fillId="35" borderId="10" xfId="1" applyFont="1" applyFill="1" applyBorder="1" applyAlignment="1">
      <alignment vertical="center"/>
    </xf>
    <xf numFmtId="3" fontId="32" fillId="35" borderId="0" xfId="0" applyNumberFormat="1" applyFont="1" applyFill="1" applyBorder="1" applyAlignment="1">
      <alignment vertical="center"/>
    </xf>
    <xf numFmtId="0" fontId="32" fillId="35" borderId="0" xfId="0" applyFont="1" applyFill="1" applyBorder="1" applyAlignment="1">
      <alignment vertical="center"/>
    </xf>
    <xf numFmtId="0" fontId="32" fillId="35" borderId="0" xfId="0" applyFont="1" applyFill="1" applyAlignment="1">
      <alignment vertical="center"/>
    </xf>
    <xf numFmtId="0" fontId="32" fillId="35" borderId="13" xfId="0" applyFont="1" applyFill="1" applyBorder="1" applyAlignment="1">
      <alignment vertical="center"/>
    </xf>
    <xf numFmtId="166" fontId="32" fillId="35" borderId="13" xfId="1" applyFont="1" applyFill="1" applyBorder="1" applyAlignment="1">
      <alignment vertical="center"/>
    </xf>
    <xf numFmtId="3" fontId="32" fillId="35" borderId="13" xfId="0" applyNumberFormat="1" applyFont="1" applyFill="1" applyBorder="1" applyAlignment="1">
      <alignment vertical="center"/>
    </xf>
    <xf numFmtId="166" fontId="0" fillId="0" borderId="0" xfId="1" applyFont="1" applyAlignment="1">
      <alignment vertical="center"/>
    </xf>
    <xf numFmtId="166" fontId="30" fillId="0" borderId="0" xfId="1" applyFont="1" applyAlignment="1">
      <alignment vertical="center"/>
    </xf>
    <xf numFmtId="0" fontId="0" fillId="0" borderId="21" xfId="0" applyBorder="1" applyAlignment="1">
      <alignment vertical="center"/>
    </xf>
    <xf numFmtId="166" fontId="0" fillId="0" borderId="21" xfId="1" applyFont="1" applyBorder="1" applyAlignment="1">
      <alignment vertical="center"/>
    </xf>
    <xf numFmtId="3" fontId="0" fillId="0" borderId="21" xfId="0" applyNumberFormat="1" applyBorder="1" applyAlignment="1">
      <alignment vertical="center"/>
    </xf>
    <xf numFmtId="166" fontId="30" fillId="0" borderId="21" xfId="1" applyFont="1" applyBorder="1" applyAlignment="1">
      <alignment vertical="center"/>
    </xf>
    <xf numFmtId="41" fontId="0" fillId="0" borderId="0" xfId="51" applyFont="1" applyBorder="1" applyAlignment="1">
      <alignment vertical="center"/>
    </xf>
    <xf numFmtId="166" fontId="0" fillId="0" borderId="0" xfId="1" applyFont="1" applyBorder="1" applyAlignment="1">
      <alignment vertical="center"/>
    </xf>
    <xf numFmtId="166" fontId="30" fillId="0" borderId="0" xfId="1" applyFont="1" applyBorder="1" applyAlignment="1">
      <alignment vertical="center"/>
    </xf>
    <xf numFmtId="0" fontId="0" fillId="0" borderId="0" xfId="0" applyFill="1" applyAlignment="1">
      <alignment vertical="center"/>
    </xf>
    <xf numFmtId="3" fontId="0" fillId="0" borderId="0" xfId="0" applyNumberFormat="1" applyAlignment="1">
      <alignment vertical="center"/>
    </xf>
    <xf numFmtId="166" fontId="23" fillId="0" borderId="0" xfId="1" applyFont="1" applyAlignment="1">
      <alignment horizontal="right" vertical="center"/>
    </xf>
    <xf numFmtId="166" fontId="33" fillId="38" borderId="22" xfId="1" applyNumberFormat="1" applyFont="1" applyFill="1" applyBorder="1" applyAlignment="1">
      <alignment vertical="center"/>
    </xf>
    <xf numFmtId="166" fontId="33" fillId="38" borderId="10" xfId="1" applyNumberFormat="1" applyFont="1" applyFill="1" applyBorder="1" applyAlignment="1">
      <alignment vertical="center"/>
    </xf>
    <xf numFmtId="166" fontId="34" fillId="38" borderId="0" xfId="1" applyNumberFormat="1" applyFont="1" applyFill="1" applyBorder="1" applyAlignment="1">
      <alignment vertical="center"/>
    </xf>
    <xf numFmtId="166" fontId="34" fillId="38" borderId="0" xfId="1" applyNumberFormat="1" applyFont="1" applyFill="1" applyAlignment="1">
      <alignment vertical="center"/>
    </xf>
    <xf numFmtId="166" fontId="0" fillId="0" borderId="0" xfId="1" applyNumberFormat="1" applyFont="1" applyAlignment="1">
      <alignment vertical="center"/>
    </xf>
    <xf numFmtId="166" fontId="30" fillId="0" borderId="0" xfId="1" applyNumberFormat="1" applyFont="1" applyAlignment="1">
      <alignment vertical="center"/>
    </xf>
    <xf numFmtId="166" fontId="23" fillId="0" borderId="0" xfId="1" applyNumberFormat="1" applyFont="1" applyFill="1" applyBorder="1" applyAlignment="1">
      <alignment vertical="center"/>
    </xf>
    <xf numFmtId="166" fontId="0" fillId="0" borderId="0" xfId="1" applyNumberFormat="1" applyFont="1" applyBorder="1" applyAlignment="1">
      <alignment vertical="center"/>
    </xf>
    <xf numFmtId="0" fontId="45" fillId="0" borderId="0" xfId="0" applyFont="1" applyFill="1"/>
    <xf numFmtId="0" fontId="46" fillId="0" borderId="0" xfId="0" applyFont="1"/>
    <xf numFmtId="0" fontId="47" fillId="0" borderId="0" xfId="0" applyFont="1"/>
    <xf numFmtId="0" fontId="48" fillId="0" borderId="0" xfId="0" applyFont="1" applyAlignment="1">
      <alignment vertical="center"/>
    </xf>
    <xf numFmtId="0" fontId="49" fillId="0" borderId="0" xfId="0" applyFont="1"/>
    <xf numFmtId="0" fontId="50" fillId="0" borderId="0" xfId="0" applyFont="1" applyAlignment="1">
      <alignment horizontal="center"/>
    </xf>
    <xf numFmtId="0" fontId="51" fillId="0" borderId="0" xfId="0" applyFont="1" applyFill="1"/>
    <xf numFmtId="0" fontId="54" fillId="0" borderId="0" xfId="0" applyFont="1" applyFill="1"/>
    <xf numFmtId="0" fontId="56" fillId="0" borderId="0" xfId="0" applyFont="1" applyFill="1"/>
    <xf numFmtId="0" fontId="51" fillId="41" borderId="0" xfId="0" applyFont="1" applyFill="1"/>
    <xf numFmtId="0" fontId="52" fillId="41" borderId="0" xfId="0" applyFont="1" applyFill="1" applyAlignment="1">
      <alignment horizontal="center"/>
    </xf>
    <xf numFmtId="0" fontId="53" fillId="41" borderId="0" xfId="0" applyFont="1" applyFill="1" applyAlignment="1">
      <alignment horizontal="center"/>
    </xf>
    <xf numFmtId="0" fontId="56" fillId="41" borderId="0" xfId="0" applyFont="1" applyFill="1"/>
    <xf numFmtId="0" fontId="57" fillId="41" borderId="0" xfId="0" applyFont="1" applyFill="1" applyAlignment="1">
      <alignment horizontal="center"/>
    </xf>
    <xf numFmtId="0" fontId="46" fillId="42" borderId="0" xfId="0" applyFont="1" applyFill="1"/>
    <xf numFmtId="0" fontId="58" fillId="42" borderId="0" xfId="0" applyFont="1" applyFill="1" applyAlignment="1">
      <alignment vertical="center"/>
    </xf>
    <xf numFmtId="0" fontId="60" fillId="0" borderId="0" xfId="0" applyFont="1"/>
    <xf numFmtId="0" fontId="61" fillId="0" borderId="0" xfId="0" applyFont="1"/>
    <xf numFmtId="0" fontId="62" fillId="0" borderId="0" xfId="0" applyFont="1"/>
    <xf numFmtId="0" fontId="63" fillId="0" borderId="0" xfId="0" applyFont="1"/>
    <xf numFmtId="0" fontId="62" fillId="0" borderId="0" xfId="0" applyFont="1" applyAlignment="1">
      <alignment horizontal="center"/>
    </xf>
    <xf numFmtId="166" fontId="0" fillId="0" borderId="0" xfId="1" applyFont="1" applyAlignment="1"/>
    <xf numFmtId="166" fontId="61" fillId="0" borderId="0" xfId="1" applyFont="1"/>
    <xf numFmtId="166" fontId="60" fillId="0" borderId="0" xfId="1" applyFont="1"/>
    <xf numFmtId="166" fontId="22" fillId="0" borderId="0" xfId="1" applyFont="1" applyFill="1" applyAlignment="1"/>
    <xf numFmtId="166" fontId="62" fillId="0" borderId="0" xfId="1" applyFont="1"/>
    <xf numFmtId="166" fontId="63" fillId="0" borderId="0" xfId="1" applyFont="1"/>
    <xf numFmtId="166" fontId="20" fillId="0" borderId="0" xfId="1" applyFont="1" applyAlignment="1"/>
    <xf numFmtId="166" fontId="62" fillId="0" borderId="0" xfId="1" applyFont="1" applyAlignment="1">
      <alignment horizontal="center"/>
    </xf>
    <xf numFmtId="0" fontId="20" fillId="0" borderId="0" xfId="59" applyFill="1" applyAlignment="1">
      <alignment horizontal="center"/>
    </xf>
    <xf numFmtId="0" fontId="64" fillId="41" borderId="0" xfId="0" applyFont="1" applyFill="1"/>
    <xf numFmtId="0" fontId="41" fillId="41" borderId="0" xfId="0" applyFont="1" applyFill="1" applyAlignment="1">
      <alignment horizontal="center"/>
    </xf>
    <xf numFmtId="0" fontId="64" fillId="41" borderId="25" xfId="0" applyFont="1" applyFill="1" applyBorder="1"/>
    <xf numFmtId="0" fontId="41" fillId="41" borderId="25" xfId="0" applyFont="1" applyFill="1" applyBorder="1" applyAlignment="1">
      <alignment horizontal="center"/>
    </xf>
    <xf numFmtId="0" fontId="64" fillId="0" borderId="0" xfId="0" applyFont="1"/>
    <xf numFmtId="0" fontId="65" fillId="0" borderId="0" xfId="0" applyFont="1"/>
    <xf numFmtId="0" fontId="41" fillId="0" borderId="0" xfId="0" applyFont="1"/>
    <xf numFmtId="169" fontId="64" fillId="0" borderId="0" xfId="0" applyNumberFormat="1" applyFont="1"/>
    <xf numFmtId="178" fontId="64" fillId="0" borderId="0" xfId="0" applyNumberFormat="1" applyFont="1"/>
    <xf numFmtId="179" fontId="64" fillId="0" borderId="0" xfId="0" applyNumberFormat="1" applyFont="1"/>
    <xf numFmtId="0" fontId="41" fillId="0" borderId="0" xfId="0" applyFont="1" applyBorder="1" applyAlignment="1">
      <alignment horizontal="left" wrapText="1" indent="1"/>
    </xf>
    <xf numFmtId="172" fontId="41" fillId="0" borderId="0" xfId="0" applyNumberFormat="1" applyFont="1" applyBorder="1" applyAlignment="1">
      <alignment vertical="center"/>
    </xf>
    <xf numFmtId="0" fontId="26" fillId="0" borderId="0" xfId="0" applyFont="1" applyBorder="1"/>
    <xf numFmtId="174" fontId="69" fillId="42" borderId="13" xfId="0" applyNumberFormat="1" applyFont="1" applyFill="1" applyBorder="1" applyAlignment="1">
      <alignment horizontal="center" vertical="center" wrapText="1"/>
    </xf>
    <xf numFmtId="0" fontId="26" fillId="40" borderId="16" xfId="0" applyFont="1" applyFill="1" applyBorder="1" applyAlignment="1">
      <alignment horizontal="left" indent="1"/>
    </xf>
    <xf numFmtId="0" fontId="26" fillId="40" borderId="0" xfId="0" applyFont="1" applyFill="1" applyBorder="1"/>
    <xf numFmtId="0" fontId="42" fillId="40" borderId="0" xfId="0" applyFont="1" applyFill="1" applyBorder="1"/>
    <xf numFmtId="171" fontId="26" fillId="40" borderId="24" xfId="1" applyNumberFormat="1" applyFont="1" applyFill="1" applyBorder="1" applyAlignment="1">
      <alignment horizontal="left" vertical="center" indent="1"/>
    </xf>
    <xf numFmtId="0" fontId="42" fillId="40" borderId="16" xfId="0" applyFont="1" applyFill="1" applyBorder="1" applyAlignment="1">
      <alignment horizontal="left" indent="1"/>
    </xf>
    <xf numFmtId="172" fontId="42" fillId="40" borderId="0" xfId="1" applyNumberFormat="1" applyFont="1" applyFill="1" applyBorder="1"/>
    <xf numFmtId="165" fontId="26" fillId="0" borderId="0" xfId="0" applyNumberFormat="1" applyFont="1"/>
    <xf numFmtId="172" fontId="26" fillId="40" borderId="0" xfId="1" applyNumberFormat="1" applyFont="1" applyFill="1" applyBorder="1"/>
    <xf numFmtId="0" fontId="42" fillId="40" borderId="0" xfId="0" applyFont="1" applyFill="1" applyBorder="1" applyAlignment="1"/>
    <xf numFmtId="171" fontId="42" fillId="40" borderId="24" xfId="1" applyNumberFormat="1" applyFont="1" applyFill="1" applyBorder="1" applyAlignment="1">
      <alignment horizontal="left" vertical="center" indent="1"/>
    </xf>
    <xf numFmtId="169" fontId="20" fillId="0" borderId="0" xfId="0" applyNumberFormat="1" applyFont="1"/>
    <xf numFmtId="172" fontId="26" fillId="40" borderId="0" xfId="0" applyNumberFormat="1" applyFont="1" applyFill="1" applyBorder="1"/>
    <xf numFmtId="172" fontId="42" fillId="40" borderId="0" xfId="0" applyNumberFormat="1" applyFont="1" applyFill="1" applyBorder="1"/>
    <xf numFmtId="171" fontId="42" fillId="40" borderId="24" xfId="1" applyNumberFormat="1" applyFont="1" applyFill="1" applyBorder="1" applyAlignment="1">
      <alignment horizontal="left" indent="1"/>
    </xf>
    <xf numFmtId="171" fontId="26" fillId="40" borderId="24" xfId="1" applyNumberFormat="1" applyFont="1" applyFill="1" applyBorder="1" applyAlignment="1">
      <alignment horizontal="left" wrapText="1" indent="1"/>
    </xf>
    <xf numFmtId="166" fontId="26" fillId="40" borderId="24" xfId="1" applyFont="1" applyFill="1" applyBorder="1" applyAlignment="1">
      <alignment horizontal="left" wrapText="1" indent="1"/>
    </xf>
    <xf numFmtId="41" fontId="26" fillId="0" borderId="0" xfId="51" applyFont="1"/>
    <xf numFmtId="184" fontId="42" fillId="40" borderId="24" xfId="1" applyNumberFormat="1" applyFont="1" applyFill="1" applyBorder="1" applyAlignment="1">
      <alignment horizontal="left" vertical="center" indent="1"/>
    </xf>
    <xf numFmtId="0" fontId="42" fillId="40" borderId="17" xfId="0" applyFont="1" applyFill="1" applyBorder="1" applyAlignment="1">
      <alignment horizontal="left" vertical="center" indent="1"/>
    </xf>
    <xf numFmtId="173" fontId="26" fillId="40" borderId="15" xfId="1" applyNumberFormat="1" applyFont="1" applyFill="1" applyBorder="1" applyAlignment="1">
      <alignment vertical="center"/>
    </xf>
    <xf numFmtId="173" fontId="42" fillId="40" borderId="15" xfId="1" applyNumberFormat="1" applyFont="1" applyFill="1" applyBorder="1" applyAlignment="1">
      <alignment vertical="center"/>
    </xf>
    <xf numFmtId="184" fontId="42" fillId="40" borderId="14" xfId="1" applyNumberFormat="1" applyFont="1" applyFill="1" applyBorder="1" applyAlignment="1">
      <alignment horizontal="left" vertical="center" indent="1"/>
    </xf>
    <xf numFmtId="0" fontId="69" fillId="42" borderId="23" xfId="0" applyFont="1" applyFill="1" applyBorder="1" applyAlignment="1">
      <alignment horizontal="center" vertical="center"/>
    </xf>
    <xf numFmtId="0" fontId="42" fillId="0" borderId="0" xfId="0" applyFont="1" applyFill="1" applyBorder="1" applyAlignment="1">
      <alignment horizontal="left" vertical="center"/>
    </xf>
    <xf numFmtId="0" fontId="43" fillId="0" borderId="0" xfId="0" applyFont="1"/>
    <xf numFmtId="0" fontId="42" fillId="0" borderId="0" xfId="0" applyFont="1"/>
    <xf numFmtId="185" fontId="26" fillId="0" borderId="0" xfId="0" applyNumberFormat="1" applyFont="1"/>
    <xf numFmtId="0" fontId="26" fillId="0" borderId="0" xfId="0" applyFont="1" applyAlignment="1">
      <alignment wrapText="1"/>
    </xf>
    <xf numFmtId="0" fontId="22" fillId="0" borderId="0" xfId="49" quotePrefix="1" applyFont="1" applyFill="1" applyAlignment="1"/>
    <xf numFmtId="0" fontId="20" fillId="0" borderId="16" xfId="49" applyFont="1" applyBorder="1"/>
    <xf numFmtId="0" fontId="22" fillId="0" borderId="0" xfId="49" quotePrefix="1" applyFont="1" applyAlignment="1">
      <alignment horizontal="center"/>
    </xf>
    <xf numFmtId="0" fontId="20" fillId="0" borderId="0" xfId="49" applyFont="1"/>
    <xf numFmtId="0" fontId="22" fillId="0" borderId="0" xfId="49" applyFont="1" applyAlignment="1">
      <alignment horizontal="center"/>
    </xf>
    <xf numFmtId="0" fontId="42" fillId="0" borderId="0" xfId="0" applyFont="1" applyAlignment="1">
      <alignment horizontal="center"/>
    </xf>
    <xf numFmtId="0" fontId="20" fillId="0" borderId="0" xfId="49" quotePrefix="1" applyFont="1" applyAlignment="1">
      <alignment horizontal="center"/>
    </xf>
    <xf numFmtId="0" fontId="20" fillId="0" borderId="0" xfId="49" applyFont="1" applyAlignment="1">
      <alignment horizontal="center"/>
    </xf>
    <xf numFmtId="186" fontId="42" fillId="40" borderId="14" xfId="1" applyNumberFormat="1" applyFont="1" applyFill="1" applyBorder="1" applyAlignment="1">
      <alignment horizontal="left" vertical="center" indent="1"/>
    </xf>
    <xf numFmtId="0" fontId="70" fillId="0" borderId="0" xfId="0" applyFont="1"/>
    <xf numFmtId="0" fontId="71" fillId="0" borderId="0" xfId="58" applyFont="1" applyFill="1" applyAlignment="1">
      <alignment horizontal="center"/>
    </xf>
    <xf numFmtId="0" fontId="42" fillId="0" borderId="0" xfId="0" applyFont="1" applyFill="1" applyBorder="1" applyAlignment="1">
      <alignment vertical="center"/>
    </xf>
    <xf numFmtId="0" fontId="69" fillId="40" borderId="16" xfId="0" applyFont="1" applyFill="1" applyBorder="1" applyAlignment="1">
      <alignment horizontal="center" vertical="center"/>
    </xf>
    <xf numFmtId="171" fontId="69" fillId="40" borderId="24" xfId="1" applyNumberFormat="1" applyFont="1" applyFill="1" applyBorder="1" applyAlignment="1">
      <alignment horizontal="center" vertical="center" wrapText="1"/>
    </xf>
    <xf numFmtId="0" fontId="26" fillId="0" borderId="0" xfId="0" applyFont="1" applyAlignment="1">
      <alignment vertical="center"/>
    </xf>
    <xf numFmtId="0" fontId="26" fillId="0" borderId="0" xfId="0" applyFont="1" applyBorder="1" applyAlignment="1">
      <alignment wrapText="1"/>
    </xf>
    <xf numFmtId="0" fontId="72" fillId="42" borderId="21" xfId="0" applyFont="1" applyFill="1" applyBorder="1"/>
    <xf numFmtId="0" fontId="69" fillId="42" borderId="16" xfId="0" applyFont="1" applyFill="1" applyBorder="1" applyAlignment="1">
      <alignment horizontal="center" vertical="center"/>
    </xf>
    <xf numFmtId="171" fontId="69" fillId="42" borderId="24" xfId="1" applyNumberFormat="1" applyFont="1" applyFill="1" applyBorder="1" applyAlignment="1">
      <alignment horizontal="center" vertical="center"/>
    </xf>
    <xf numFmtId="0" fontId="26" fillId="41" borderId="0" xfId="0" applyFont="1" applyFill="1" applyAlignment="1">
      <alignment vertical="center"/>
    </xf>
    <xf numFmtId="0" fontId="42" fillId="41" borderId="0" xfId="0" applyFont="1" applyFill="1" applyAlignment="1">
      <alignment horizontal="center" vertical="center"/>
    </xf>
    <xf numFmtId="0" fontId="26" fillId="41" borderId="25" xfId="0" applyFont="1" applyFill="1" applyBorder="1" applyAlignment="1">
      <alignment vertical="center"/>
    </xf>
    <xf numFmtId="0" fontId="42" fillId="41" borderId="25" xfId="0" applyFont="1" applyFill="1" applyBorder="1" applyAlignment="1">
      <alignment horizontal="center" vertical="center"/>
    </xf>
    <xf numFmtId="0" fontId="70" fillId="0" borderId="0" xfId="0" applyFont="1" applyAlignment="1">
      <alignment vertical="center"/>
    </xf>
    <xf numFmtId="170" fontId="22" fillId="33" borderId="0" xfId="44" applyNumberFormat="1" applyFont="1" applyFill="1" applyBorder="1" applyAlignment="1" applyProtection="1">
      <alignment vertical="center"/>
    </xf>
    <xf numFmtId="0" fontId="42" fillId="0" borderId="0" xfId="0" applyFont="1" applyAlignment="1">
      <alignment horizontal="center" vertical="center" wrapText="1"/>
    </xf>
    <xf numFmtId="0" fontId="42" fillId="0" borderId="0" xfId="0" applyFont="1" applyAlignment="1">
      <alignment horizontal="left" vertical="center"/>
    </xf>
    <xf numFmtId="0" fontId="72" fillId="42" borderId="21" xfId="0" applyFont="1" applyFill="1" applyBorder="1" applyAlignment="1">
      <alignment vertical="center"/>
    </xf>
    <xf numFmtId="0" fontId="42" fillId="0" borderId="0" xfId="0" applyFont="1" applyBorder="1" applyAlignment="1">
      <alignment horizontal="center" vertical="center"/>
    </xf>
    <xf numFmtId="0" fontId="26" fillId="0" borderId="0" xfId="0" applyFont="1" applyBorder="1" applyAlignment="1">
      <alignment vertical="center"/>
    </xf>
    <xf numFmtId="0" fontId="26" fillId="0" borderId="0" xfId="0" applyFont="1" applyFill="1" applyAlignment="1">
      <alignment vertical="center"/>
    </xf>
    <xf numFmtId="0" fontId="72" fillId="40" borderId="0" xfId="0" applyFont="1" applyFill="1" applyBorder="1" applyAlignment="1">
      <alignment vertical="center"/>
    </xf>
    <xf numFmtId="0" fontId="42" fillId="0" borderId="0" xfId="0" applyFont="1" applyFill="1" applyBorder="1" applyAlignment="1">
      <alignment horizontal="center" vertical="center"/>
    </xf>
    <xf numFmtId="0" fontId="26" fillId="0" borderId="0" xfId="0" applyFont="1" applyFill="1" applyBorder="1" applyAlignment="1">
      <alignment vertical="center"/>
    </xf>
    <xf numFmtId="0" fontId="73" fillId="0" borderId="16" xfId="0" applyFont="1" applyFill="1" applyBorder="1" applyAlignment="1">
      <alignment vertical="center"/>
    </xf>
    <xf numFmtId="0" fontId="26" fillId="40" borderId="16" xfId="0" applyFont="1" applyFill="1" applyBorder="1" applyAlignment="1">
      <alignment vertical="center"/>
    </xf>
    <xf numFmtId="0" fontId="42" fillId="40" borderId="0" xfId="0" applyFont="1" applyFill="1" applyBorder="1" applyAlignment="1">
      <alignment vertical="center"/>
    </xf>
    <xf numFmtId="171" fontId="26" fillId="40" borderId="24" xfId="1" applyNumberFormat="1" applyFont="1" applyFill="1" applyBorder="1" applyAlignment="1">
      <alignment vertical="center"/>
    </xf>
    <xf numFmtId="3" fontId="26" fillId="0" borderId="0" xfId="0" applyNumberFormat="1" applyFont="1" applyAlignment="1">
      <alignment vertical="center"/>
    </xf>
    <xf numFmtId="3" fontId="26" fillId="0" borderId="0" xfId="0" applyNumberFormat="1" applyFont="1" applyBorder="1" applyAlignment="1">
      <alignment vertical="center"/>
    </xf>
    <xf numFmtId="0" fontId="74" fillId="40" borderId="0" xfId="0" applyFont="1" applyFill="1" applyBorder="1" applyAlignment="1">
      <alignment vertical="center"/>
    </xf>
    <xf numFmtId="167" fontId="26" fillId="0" borderId="0" xfId="0" applyNumberFormat="1" applyFont="1" applyBorder="1" applyAlignment="1">
      <alignment vertical="center"/>
    </xf>
    <xf numFmtId="49" fontId="26" fillId="40" borderId="16" xfId="0" applyNumberFormat="1" applyFont="1" applyFill="1" applyBorder="1" applyAlignment="1">
      <alignment vertical="center"/>
    </xf>
    <xf numFmtId="49" fontId="42" fillId="40" borderId="0" xfId="0" applyNumberFormat="1" applyFont="1" applyFill="1" applyBorder="1" applyAlignment="1">
      <alignment vertical="center"/>
    </xf>
    <xf numFmtId="49" fontId="26" fillId="40" borderId="0" xfId="0" applyNumberFormat="1" applyFont="1" applyFill="1" applyBorder="1" applyAlignment="1">
      <alignment vertical="center"/>
    </xf>
    <xf numFmtId="0" fontId="42" fillId="40" borderId="11" xfId="0" applyFont="1" applyFill="1" applyBorder="1" applyAlignment="1">
      <alignment vertical="center"/>
    </xf>
    <xf numFmtId="0" fontId="42" fillId="40" borderId="19" xfId="0" applyFont="1" applyFill="1" applyBorder="1" applyAlignment="1">
      <alignment vertical="center"/>
    </xf>
    <xf numFmtId="171" fontId="42" fillId="40" borderId="10" xfId="1" applyNumberFormat="1" applyFont="1" applyFill="1" applyBorder="1" applyAlignment="1">
      <alignment vertical="center"/>
    </xf>
    <xf numFmtId="0" fontId="42" fillId="0" borderId="0" xfId="0" applyFont="1" applyAlignment="1">
      <alignment vertical="center"/>
    </xf>
    <xf numFmtId="0" fontId="42" fillId="0" borderId="0" xfId="0" applyFont="1" applyBorder="1" applyAlignment="1">
      <alignment vertical="center"/>
    </xf>
    <xf numFmtId="167" fontId="42" fillId="0" borderId="0" xfId="0" applyNumberFormat="1" applyFont="1" applyBorder="1" applyAlignment="1">
      <alignment vertical="center"/>
    </xf>
    <xf numFmtId="0" fontId="69" fillId="42" borderId="0" xfId="0" applyFont="1" applyFill="1" applyBorder="1" applyAlignment="1">
      <alignment vertical="center"/>
    </xf>
    <xf numFmtId="0" fontId="72" fillId="42" borderId="0" xfId="0" applyFont="1" applyFill="1" applyBorder="1" applyAlignment="1">
      <alignment vertical="center"/>
    </xf>
    <xf numFmtId="0" fontId="75" fillId="0" borderId="16" xfId="0" applyFont="1" applyFill="1" applyBorder="1" applyAlignment="1">
      <alignment vertical="center"/>
    </xf>
    <xf numFmtId="0" fontId="76" fillId="40" borderId="0" xfId="0" applyFont="1" applyFill="1" applyBorder="1" applyAlignment="1">
      <alignment vertical="center"/>
    </xf>
    <xf numFmtId="0" fontId="43" fillId="0" borderId="16" xfId="0" quotePrefix="1" applyFont="1" applyFill="1" applyBorder="1" applyAlignment="1">
      <alignment vertical="center"/>
    </xf>
    <xf numFmtId="49" fontId="26" fillId="40" borderId="16" xfId="0" quotePrefix="1" applyNumberFormat="1" applyFont="1" applyFill="1" applyBorder="1" applyAlignment="1">
      <alignment vertical="center"/>
    </xf>
    <xf numFmtId="49" fontId="42" fillId="40" borderId="0" xfId="0" quotePrefix="1" applyNumberFormat="1" applyFont="1" applyFill="1" applyBorder="1" applyAlignment="1">
      <alignment vertical="center"/>
    </xf>
    <xf numFmtId="49" fontId="26" fillId="40" borderId="0" xfId="0" quotePrefix="1" applyNumberFormat="1" applyFont="1" applyFill="1" applyBorder="1" applyAlignment="1">
      <alignment vertical="center"/>
    </xf>
    <xf numFmtId="0" fontId="26" fillId="40" borderId="0" xfId="0" quotePrefix="1" applyFont="1" applyFill="1" applyBorder="1" applyAlignment="1">
      <alignment vertical="center"/>
    </xf>
    <xf numFmtId="171" fontId="42" fillId="40" borderId="24" xfId="1" applyNumberFormat="1" applyFont="1" applyFill="1" applyBorder="1" applyAlignment="1">
      <alignment vertical="center"/>
    </xf>
    <xf numFmtId="0" fontId="42" fillId="40" borderId="17" xfId="0" applyFont="1" applyFill="1" applyBorder="1" applyAlignment="1">
      <alignment vertical="center"/>
    </xf>
    <xf numFmtId="0" fontId="42" fillId="40" borderId="15" xfId="0" applyFont="1" applyFill="1" applyBorder="1" applyAlignment="1">
      <alignment vertical="center"/>
    </xf>
    <xf numFmtId="171" fontId="42" fillId="40" borderId="14" xfId="1" applyNumberFormat="1" applyFont="1" applyFill="1" applyBorder="1" applyAlignment="1">
      <alignment vertical="center"/>
    </xf>
    <xf numFmtId="41" fontId="26" fillId="0" borderId="0" xfId="51" applyFont="1" applyAlignment="1">
      <alignment vertical="center"/>
    </xf>
    <xf numFmtId="169" fontId="26" fillId="0" borderId="0" xfId="1" applyNumberFormat="1" applyFont="1" applyBorder="1" applyAlignment="1">
      <alignment vertical="center"/>
    </xf>
    <xf numFmtId="167" fontId="26" fillId="0" borderId="0" xfId="0" applyNumberFormat="1" applyFont="1" applyAlignment="1">
      <alignment vertical="center"/>
    </xf>
    <xf numFmtId="0" fontId="26" fillId="0" borderId="0" xfId="0" applyFont="1" applyAlignment="1">
      <alignment vertical="center" wrapText="1"/>
    </xf>
    <xf numFmtId="173" fontId="26" fillId="0" borderId="0" xfId="0" applyNumberFormat="1" applyFont="1" applyAlignment="1">
      <alignment vertical="center"/>
    </xf>
    <xf numFmtId="0" fontId="20" fillId="0" borderId="0" xfId="49" applyFont="1" applyAlignment="1">
      <alignment vertical="center"/>
    </xf>
    <xf numFmtId="0" fontId="26" fillId="0" borderId="0" xfId="0" applyFont="1" applyBorder="1" applyAlignment="1">
      <alignment vertical="center" wrapText="1"/>
    </xf>
    <xf numFmtId="0" fontId="20" fillId="0" borderId="16" xfId="49" applyFont="1" applyBorder="1" applyAlignment="1">
      <alignment vertical="center"/>
    </xf>
    <xf numFmtId="0" fontId="22" fillId="0" borderId="0" xfId="49" quotePrefix="1" applyFont="1" applyAlignment="1">
      <alignment horizontal="center" vertical="center"/>
    </xf>
    <xf numFmtId="0" fontId="22" fillId="0" borderId="0" xfId="49" applyFont="1" applyAlignment="1">
      <alignment horizontal="center" vertical="center"/>
    </xf>
    <xf numFmtId="0" fontId="42" fillId="0" borderId="0" xfId="0" applyFont="1" applyAlignment="1">
      <alignment horizontal="center" vertical="center"/>
    </xf>
    <xf numFmtId="0" fontId="20" fillId="0" borderId="0" xfId="49" quotePrefix="1" applyFont="1" applyAlignment="1">
      <alignment horizontal="center" vertical="center"/>
    </xf>
    <xf numFmtId="0" fontId="20" fillId="0" borderId="0" xfId="49" applyFont="1" applyAlignment="1">
      <alignment horizontal="center" vertical="center"/>
    </xf>
    <xf numFmtId="0" fontId="76" fillId="37" borderId="10" xfId="0" applyFont="1" applyFill="1" applyBorder="1" applyAlignment="1">
      <alignment horizontal="center" vertical="center" wrapText="1"/>
    </xf>
    <xf numFmtId="166" fontId="42" fillId="37" borderId="10" xfId="1" applyFont="1" applyFill="1" applyBorder="1" applyAlignment="1">
      <alignment vertical="center"/>
    </xf>
    <xf numFmtId="0" fontId="42" fillId="37" borderId="10" xfId="0" applyFont="1" applyFill="1" applyBorder="1" applyAlignment="1">
      <alignment vertical="center" wrapText="1"/>
    </xf>
    <xf numFmtId="180" fontId="42" fillId="37" borderId="10" xfId="51" applyNumberFormat="1" applyFont="1" applyFill="1" applyBorder="1" applyAlignment="1">
      <alignment vertical="center" wrapText="1"/>
    </xf>
    <xf numFmtId="49" fontId="26" fillId="37" borderId="10" xfId="0" applyNumberFormat="1" applyFont="1" applyFill="1" applyBorder="1" applyAlignment="1">
      <alignment vertical="center" wrapText="1"/>
    </xf>
    <xf numFmtId="41" fontId="26" fillId="0" borderId="0" xfId="51" applyFont="1" applyFill="1" applyAlignment="1">
      <alignment vertical="center"/>
    </xf>
    <xf numFmtId="0" fontId="26" fillId="37" borderId="10" xfId="0" applyFont="1" applyFill="1" applyBorder="1" applyAlignment="1">
      <alignment vertical="center" wrapText="1"/>
    </xf>
    <xf numFmtId="169" fontId="26" fillId="0" borderId="0" xfId="1" applyNumberFormat="1" applyFont="1" applyFill="1" applyAlignment="1">
      <alignment vertical="center"/>
    </xf>
    <xf numFmtId="173" fontId="26" fillId="0" borderId="0" xfId="0" applyNumberFormat="1" applyFont="1" applyFill="1" applyAlignment="1">
      <alignment vertical="center"/>
    </xf>
    <xf numFmtId="0" fontId="42" fillId="40" borderId="10" xfId="0" applyFont="1" applyFill="1" applyBorder="1" applyAlignment="1">
      <alignment vertical="center" wrapText="1"/>
    </xf>
    <xf numFmtId="177" fontId="42" fillId="40" borderId="10" xfId="51" applyNumberFormat="1" applyFont="1" applyFill="1" applyBorder="1" applyAlignment="1">
      <alignment horizontal="left" vertical="center" wrapText="1"/>
    </xf>
    <xf numFmtId="166" fontId="26" fillId="0" borderId="0" xfId="0" applyNumberFormat="1" applyFont="1"/>
    <xf numFmtId="0" fontId="46" fillId="0" borderId="0" xfId="0" applyFont="1" applyFill="1"/>
    <xf numFmtId="0" fontId="27" fillId="0" borderId="0" xfId="0" applyFont="1" applyAlignment="1">
      <alignment vertical="center"/>
    </xf>
    <xf numFmtId="0" fontId="28" fillId="0" borderId="0" xfId="0" applyFont="1" applyFill="1" applyBorder="1" applyAlignment="1">
      <alignment vertical="center"/>
    </xf>
    <xf numFmtId="0" fontId="69" fillId="42" borderId="10" xfId="0" applyFont="1" applyFill="1" applyBorder="1" applyAlignment="1">
      <alignment horizontal="center" vertical="center" wrapText="1"/>
    </xf>
    <xf numFmtId="0" fontId="26" fillId="0" borderId="0" xfId="0" applyFont="1" applyFill="1" applyAlignment="1">
      <alignment horizontal="left" wrapText="1"/>
    </xf>
    <xf numFmtId="0" fontId="26" fillId="0" borderId="0" xfId="0" applyFont="1" applyFill="1" applyAlignment="1">
      <alignment horizontal="center" wrapText="1"/>
    </xf>
    <xf numFmtId="0" fontId="26" fillId="0" borderId="0" xfId="0" applyFont="1" applyBorder="1" applyAlignment="1">
      <alignment horizontal="left" vertical="center"/>
    </xf>
    <xf numFmtId="171" fontId="42" fillId="40" borderId="24" xfId="0" applyNumberFormat="1" applyFont="1" applyFill="1" applyBorder="1" applyAlignment="1"/>
    <xf numFmtId="0" fontId="76" fillId="40" borderId="16" xfId="0" applyFont="1" applyFill="1" applyBorder="1" applyAlignment="1">
      <alignment vertical="center" wrapText="1"/>
    </xf>
    <xf numFmtId="0" fontId="26" fillId="40" borderId="0" xfId="0" applyFont="1" applyFill="1" applyBorder="1" applyAlignment="1">
      <alignment vertical="center" wrapText="1"/>
    </xf>
    <xf numFmtId="0" fontId="26" fillId="40" borderId="16" xfId="0" applyFont="1" applyFill="1" applyBorder="1" applyAlignment="1">
      <alignment vertical="center" wrapText="1"/>
    </xf>
    <xf numFmtId="171" fontId="26" fillId="0" borderId="0" xfId="0" applyNumberFormat="1" applyFont="1" applyAlignment="1">
      <alignment vertical="center"/>
    </xf>
    <xf numFmtId="0" fontId="42" fillId="40" borderId="0" xfId="0" applyFont="1" applyFill="1" applyBorder="1" applyAlignment="1">
      <alignment vertical="center" wrapText="1"/>
    </xf>
    <xf numFmtId="0" fontId="42" fillId="40" borderId="16" xfId="0" applyFont="1" applyFill="1" applyBorder="1" applyAlignment="1">
      <alignment vertical="center" wrapText="1"/>
    </xf>
    <xf numFmtId="0" fontId="26" fillId="40" borderId="16" xfId="0" applyFont="1" applyFill="1" applyBorder="1" applyAlignment="1">
      <alignment horizontal="left" vertical="center" wrapText="1"/>
    </xf>
    <xf numFmtId="0" fontId="26" fillId="40" borderId="0" xfId="0" applyFont="1" applyFill="1" applyBorder="1" applyAlignment="1">
      <alignment horizontal="left" vertical="center" wrapText="1"/>
    </xf>
    <xf numFmtId="0" fontId="42" fillId="40" borderId="16" xfId="0" applyFont="1" applyFill="1" applyBorder="1" applyAlignment="1">
      <alignment horizontal="left" vertical="center" wrapText="1"/>
    </xf>
    <xf numFmtId="0" fontId="42" fillId="40" borderId="0" xfId="0" applyFont="1" applyFill="1" applyBorder="1" applyAlignment="1">
      <alignment horizontal="left" vertical="center" wrapText="1"/>
    </xf>
    <xf numFmtId="0" fontId="20" fillId="0" borderId="0" xfId="0" applyFont="1" applyAlignment="1">
      <alignment vertical="center"/>
    </xf>
    <xf numFmtId="0" fontId="22" fillId="40" borderId="17" xfId="0" applyFont="1" applyFill="1" applyBorder="1" applyAlignment="1">
      <alignment vertical="center" wrapText="1"/>
    </xf>
    <xf numFmtId="0" fontId="22" fillId="40" borderId="15" xfId="0" applyFont="1" applyFill="1" applyBorder="1" applyAlignment="1">
      <alignment vertical="center" wrapText="1"/>
    </xf>
    <xf numFmtId="171" fontId="22" fillId="40" borderId="14" xfId="1" applyNumberFormat="1" applyFont="1" applyFill="1" applyBorder="1" applyAlignment="1">
      <alignment vertical="center"/>
    </xf>
    <xf numFmtId="166" fontId="20" fillId="0" borderId="0" xfId="1" applyFont="1" applyAlignment="1">
      <alignment vertical="center"/>
    </xf>
    <xf numFmtId="167" fontId="20" fillId="0" borderId="0" xfId="0" applyNumberFormat="1" applyFont="1" applyAlignment="1">
      <alignment vertical="center"/>
    </xf>
    <xf numFmtId="0" fontId="42" fillId="0" borderId="0" xfId="0" applyFont="1" applyBorder="1" applyAlignment="1">
      <alignment vertical="center" wrapText="1"/>
    </xf>
    <xf numFmtId="167" fontId="42" fillId="0" borderId="0" xfId="45" applyFont="1" applyBorder="1" applyAlignment="1">
      <alignment vertical="center"/>
    </xf>
    <xf numFmtId="173" fontId="20" fillId="0" borderId="0" xfId="0" applyNumberFormat="1" applyFont="1" applyAlignment="1">
      <alignment vertical="center"/>
    </xf>
    <xf numFmtId="167" fontId="72" fillId="0" borderId="0" xfId="0" applyNumberFormat="1" applyFont="1" applyAlignment="1">
      <alignment vertical="center"/>
    </xf>
    <xf numFmtId="0" fontId="72" fillId="0" borderId="0" xfId="0" applyFont="1" applyAlignment="1">
      <alignment vertical="center"/>
    </xf>
    <xf numFmtId="0" fontId="72" fillId="0" borderId="0" xfId="0" applyFont="1"/>
    <xf numFmtId="169" fontId="26" fillId="0" borderId="0" xfId="1" applyNumberFormat="1" applyFont="1"/>
    <xf numFmtId="0" fontId="67" fillId="0" borderId="0" xfId="0" applyFont="1" applyFill="1" applyAlignment="1">
      <alignment horizontal="center" wrapText="1"/>
    </xf>
    <xf numFmtId="0" fontId="44" fillId="0" borderId="0" xfId="0" applyFont="1" applyFill="1" applyBorder="1" applyAlignment="1">
      <alignment vertical="center"/>
    </xf>
    <xf numFmtId="170" fontId="77" fillId="0" borderId="0" xfId="44" applyNumberFormat="1" applyFont="1" applyFill="1" applyBorder="1" applyAlignment="1" applyProtection="1"/>
    <xf numFmtId="0" fontId="72" fillId="42" borderId="23" xfId="0" applyFont="1" applyFill="1" applyBorder="1"/>
    <xf numFmtId="166" fontId="22" fillId="0" borderId="0" xfId="1" applyFont="1" applyAlignment="1">
      <alignment vertical="center"/>
    </xf>
    <xf numFmtId="166" fontId="24" fillId="39" borderId="10" xfId="1" applyFont="1" applyFill="1" applyBorder="1" applyAlignment="1">
      <alignment horizontal="center" vertical="center" wrapText="1"/>
    </xf>
    <xf numFmtId="166" fontId="24" fillId="34" borderId="10" xfId="1" applyFont="1" applyFill="1" applyBorder="1" applyAlignment="1">
      <alignment horizontal="center" vertical="center" wrapText="1"/>
    </xf>
    <xf numFmtId="166" fontId="33" fillId="38" borderId="10" xfId="1" applyFont="1" applyFill="1" applyBorder="1" applyAlignment="1">
      <alignment vertical="center"/>
    </xf>
    <xf numFmtId="166" fontId="23" fillId="0" borderId="13" xfId="1" applyFont="1" applyFill="1" applyBorder="1" applyAlignment="1">
      <alignment vertical="center"/>
    </xf>
    <xf numFmtId="166" fontId="23" fillId="0" borderId="21" xfId="1" applyFont="1" applyFill="1" applyBorder="1" applyAlignment="1">
      <alignment vertical="center"/>
    </xf>
    <xf numFmtId="166" fontId="25" fillId="0" borderId="0" xfId="1" applyFont="1" applyAlignment="1">
      <alignment vertical="center"/>
    </xf>
    <xf numFmtId="0" fontId="26" fillId="0" borderId="0" xfId="0" applyFont="1" applyBorder="1" applyAlignment="1">
      <alignment horizontal="left" vertical="center" wrapText="1"/>
    </xf>
    <xf numFmtId="9" fontId="26" fillId="0" borderId="0" xfId="0" applyNumberFormat="1" applyFont="1" applyBorder="1" applyAlignment="1">
      <alignment horizontal="center" vertical="center"/>
    </xf>
    <xf numFmtId="0" fontId="26" fillId="0" borderId="0" xfId="0" applyFont="1" applyBorder="1" applyAlignment="1">
      <alignment horizontal="center" vertical="center"/>
    </xf>
    <xf numFmtId="0" fontId="71" fillId="0" borderId="0" xfId="58" applyFont="1" applyFill="1" applyBorder="1" applyAlignment="1">
      <alignment horizontal="center" vertical="center"/>
    </xf>
    <xf numFmtId="0" fontId="46" fillId="0" borderId="0" xfId="0" applyFont="1" applyBorder="1" applyAlignment="1">
      <alignment vertical="center"/>
    </xf>
    <xf numFmtId="0" fontId="20" fillId="0" borderId="0" xfId="49" applyFont="1" applyBorder="1" applyAlignment="1">
      <alignment vertical="center"/>
    </xf>
    <xf numFmtId="0" fontId="20" fillId="0" borderId="0" xfId="49" quotePrefix="1" applyFont="1" applyAlignment="1">
      <alignment vertical="center"/>
    </xf>
    <xf numFmtId="0" fontId="22" fillId="0" borderId="0" xfId="49" quotePrefix="1" applyFont="1" applyAlignment="1">
      <alignment horizontal="left" vertical="center"/>
    </xf>
    <xf numFmtId="0" fontId="67" fillId="0" borderId="0" xfId="0" applyFont="1" applyFill="1" applyBorder="1" applyAlignment="1">
      <alignment horizontal="center" vertical="center" wrapText="1"/>
    </xf>
    <xf numFmtId="0" fontId="67" fillId="0" borderId="0" xfId="0" applyFont="1" applyFill="1" applyBorder="1" applyAlignment="1">
      <alignment vertical="center" wrapText="1"/>
    </xf>
    <xf numFmtId="0" fontId="67" fillId="0" borderId="0" xfId="0" applyFont="1" applyFill="1" applyBorder="1" applyAlignment="1">
      <alignment horizontal="centerContinuous" vertical="center" wrapText="1"/>
    </xf>
    <xf numFmtId="0" fontId="46" fillId="0" borderId="0" xfId="0" applyFont="1" applyBorder="1" applyAlignment="1">
      <alignment horizontal="centerContinuous" vertical="center"/>
    </xf>
    <xf numFmtId="0" fontId="20" fillId="0" borderId="0" xfId="49" applyFont="1" applyAlignment="1">
      <alignment vertical="center" wrapText="1"/>
    </xf>
    <xf numFmtId="0" fontId="20" fillId="0" borderId="11" xfId="0" applyFont="1" applyFill="1" applyBorder="1" applyAlignment="1">
      <alignment vertical="center"/>
    </xf>
    <xf numFmtId="0" fontId="20" fillId="0" borderId="11" xfId="0" applyFont="1" applyFill="1" applyBorder="1" applyAlignment="1">
      <alignment horizontal="left" vertical="center"/>
    </xf>
    <xf numFmtId="0" fontId="20" fillId="0" borderId="12" xfId="0" applyFont="1" applyFill="1" applyBorder="1" applyAlignment="1">
      <alignment horizontal="left" vertical="center"/>
    </xf>
    <xf numFmtId="0" fontId="20" fillId="0" borderId="10" xfId="0" applyFont="1" applyFill="1" applyBorder="1" applyAlignment="1">
      <alignment horizontal="center" vertical="center"/>
    </xf>
    <xf numFmtId="174" fontId="20" fillId="0" borderId="10" xfId="0" applyNumberFormat="1" applyFont="1" applyFill="1" applyBorder="1" applyAlignment="1">
      <alignment horizontal="center" vertical="center"/>
    </xf>
    <xf numFmtId="166" fontId="20" fillId="0" borderId="10" xfId="1" applyFont="1" applyFill="1" applyBorder="1" applyAlignment="1">
      <alignment vertical="center"/>
    </xf>
    <xf numFmtId="10" fontId="20" fillId="0" borderId="10" xfId="57" applyNumberFormat="1" applyFont="1" applyFill="1" applyBorder="1" applyAlignment="1">
      <alignment vertical="center"/>
    </xf>
    <xf numFmtId="10" fontId="20" fillId="0" borderId="10" xfId="57" applyNumberFormat="1" applyFont="1" applyFill="1" applyBorder="1" applyAlignment="1">
      <alignment horizontal="right" vertical="center"/>
    </xf>
    <xf numFmtId="9" fontId="20" fillId="0" borderId="10" xfId="57" applyNumberFormat="1" applyFont="1" applyFill="1" applyBorder="1" applyAlignment="1">
      <alignment horizontal="right" vertical="center"/>
    </xf>
    <xf numFmtId="3" fontId="20" fillId="0" borderId="10" xfId="0" applyNumberFormat="1" applyFont="1" applyFill="1" applyBorder="1" applyAlignment="1">
      <alignment horizontal="center" vertical="center"/>
    </xf>
    <xf numFmtId="166" fontId="20" fillId="0" borderId="10" xfId="1" applyFont="1" applyFill="1" applyBorder="1" applyAlignment="1">
      <alignment horizontal="right" vertical="center"/>
    </xf>
    <xf numFmtId="167" fontId="31" fillId="0" borderId="0" xfId="45" applyFont="1" applyAlignment="1">
      <alignment vertical="center"/>
    </xf>
    <xf numFmtId="0" fontId="31" fillId="40" borderId="11" xfId="0" applyFont="1" applyFill="1" applyBorder="1" applyAlignment="1">
      <alignment vertical="center" wrapText="1"/>
    </xf>
    <xf numFmtId="0" fontId="31" fillId="40" borderId="12" xfId="0" applyFont="1" applyFill="1" applyBorder="1" applyAlignment="1">
      <alignment vertical="center" wrapText="1"/>
    </xf>
    <xf numFmtId="0" fontId="31" fillId="0" borderId="0" xfId="0" applyFont="1" applyAlignment="1">
      <alignment horizontal="left" vertical="center" wrapText="1"/>
    </xf>
    <xf numFmtId="0" fontId="31" fillId="0" borderId="0" xfId="0" applyFont="1" applyBorder="1" applyAlignment="1">
      <alignment horizontal="left" vertical="center" wrapText="1"/>
    </xf>
    <xf numFmtId="0" fontId="79" fillId="0" borderId="11" xfId="0" applyFont="1" applyBorder="1" applyAlignment="1">
      <alignment vertical="center"/>
    </xf>
    <xf numFmtId="0" fontId="79" fillId="0" borderId="12" xfId="0" applyFont="1" applyBorder="1" applyAlignment="1">
      <alignment vertical="center"/>
    </xf>
    <xf numFmtId="168" fontId="26" fillId="0" borderId="10" xfId="0" applyNumberFormat="1" applyFont="1" applyBorder="1" applyAlignment="1">
      <alignment horizontal="right" vertical="center"/>
    </xf>
    <xf numFmtId="168" fontId="26" fillId="0" borderId="10" xfId="51" applyNumberFormat="1" applyFont="1" applyBorder="1" applyAlignment="1">
      <alignment horizontal="right" vertical="center"/>
    </xf>
    <xf numFmtId="168" fontId="31" fillId="40" borderId="10" xfId="0" applyNumberFormat="1" applyFont="1" applyFill="1" applyBorder="1" applyAlignment="1">
      <alignment horizontal="right" vertical="center"/>
    </xf>
    <xf numFmtId="168" fontId="31" fillId="40" borderId="10" xfId="51" applyNumberFormat="1" applyFont="1" applyFill="1" applyBorder="1" applyAlignment="1">
      <alignment horizontal="right" vertical="center"/>
    </xf>
    <xf numFmtId="174" fontId="69" fillId="42" borderId="10" xfId="49" applyNumberFormat="1" applyFont="1" applyFill="1" applyBorder="1" applyAlignment="1">
      <alignment horizontal="center" vertical="center" wrapText="1"/>
    </xf>
    <xf numFmtId="0" fontId="22" fillId="0" borderId="0" xfId="49" applyFont="1" applyAlignment="1">
      <alignment vertical="center"/>
    </xf>
    <xf numFmtId="0" fontId="22" fillId="0" borderId="0" xfId="49" applyFont="1" applyBorder="1" applyAlignment="1">
      <alignment vertical="center"/>
    </xf>
    <xf numFmtId="174" fontId="20" fillId="0" borderId="0" xfId="49" applyNumberFormat="1" applyFont="1" applyAlignment="1">
      <alignment vertical="center"/>
    </xf>
    <xf numFmtId="0" fontId="20" fillId="0" borderId="11" xfId="49" applyFont="1" applyBorder="1" applyAlignment="1">
      <alignment vertical="center"/>
    </xf>
    <xf numFmtId="0" fontId="20" fillId="0" borderId="12" xfId="49" applyFont="1" applyBorder="1" applyAlignment="1">
      <alignment vertical="center"/>
    </xf>
    <xf numFmtId="166" fontId="20" fillId="0" borderId="10" xfId="1" applyNumberFormat="1" applyFont="1" applyBorder="1" applyAlignment="1">
      <alignment vertical="center"/>
    </xf>
    <xf numFmtId="0" fontId="42" fillId="40" borderId="12" xfId="0" applyFont="1" applyFill="1" applyBorder="1" applyAlignment="1">
      <alignment vertical="center"/>
    </xf>
    <xf numFmtId="166" fontId="42" fillId="40" borderId="10" xfId="1" applyNumberFormat="1" applyFont="1" applyFill="1" applyBorder="1" applyAlignment="1">
      <alignment vertical="center"/>
    </xf>
    <xf numFmtId="166" fontId="42" fillId="0" borderId="0" xfId="1" applyNumberFormat="1" applyFont="1" applyBorder="1" applyAlignment="1">
      <alignment vertical="center"/>
    </xf>
    <xf numFmtId="166" fontId="20" fillId="0" borderId="0" xfId="49" applyNumberFormat="1" applyFont="1" applyAlignment="1">
      <alignment vertical="center"/>
    </xf>
    <xf numFmtId="0" fontId="22" fillId="0" borderId="16" xfId="49" applyFont="1" applyBorder="1" applyAlignment="1">
      <alignment vertical="center"/>
    </xf>
    <xf numFmtId="0" fontId="22" fillId="40" borderId="11" xfId="49" applyFont="1" applyFill="1" applyBorder="1" applyAlignment="1">
      <alignment vertical="center"/>
    </xf>
    <xf numFmtId="0" fontId="22" fillId="40" borderId="12" xfId="49" applyFont="1" applyFill="1" applyBorder="1" applyAlignment="1">
      <alignment vertical="center"/>
    </xf>
    <xf numFmtId="173" fontId="22" fillId="40" borderId="10" xfId="45" applyNumberFormat="1" applyFont="1" applyFill="1" applyBorder="1" applyAlignment="1">
      <alignment vertical="center"/>
    </xf>
    <xf numFmtId="41" fontId="22" fillId="40" borderId="10" xfId="51" applyFont="1" applyFill="1" applyBorder="1" applyAlignment="1">
      <alignment horizontal="left" vertical="center"/>
    </xf>
    <xf numFmtId="174" fontId="22" fillId="0" borderId="0" xfId="49" applyNumberFormat="1" applyFont="1" applyAlignment="1">
      <alignment vertical="center"/>
    </xf>
    <xf numFmtId="183" fontId="20" fillId="0" borderId="10" xfId="51" applyNumberFormat="1" applyFont="1" applyBorder="1" applyAlignment="1">
      <alignment vertical="center"/>
    </xf>
    <xf numFmtId="166" fontId="20" fillId="0" borderId="10" xfId="1" applyFont="1" applyBorder="1" applyAlignment="1">
      <alignment vertical="center"/>
    </xf>
    <xf numFmtId="41" fontId="20" fillId="0" borderId="10" xfId="51" applyFont="1" applyBorder="1" applyAlignment="1">
      <alignment vertical="center"/>
    </xf>
    <xf numFmtId="183" fontId="22" fillId="40" borderId="10" xfId="51" applyNumberFormat="1" applyFont="1" applyFill="1" applyBorder="1" applyAlignment="1">
      <alignment vertical="center"/>
    </xf>
    <xf numFmtId="166" fontId="22" fillId="40" borderId="10" xfId="1" applyFont="1" applyFill="1" applyBorder="1" applyAlignment="1">
      <alignment vertical="center"/>
    </xf>
    <xf numFmtId="41" fontId="22" fillId="40" borderId="10" xfId="51" applyFont="1" applyFill="1" applyBorder="1" applyAlignment="1">
      <alignment vertical="center"/>
    </xf>
    <xf numFmtId="0" fontId="20" fillId="0" borderId="0" xfId="49" applyFont="1" applyFill="1" applyAlignment="1">
      <alignment vertical="center"/>
    </xf>
    <xf numFmtId="167" fontId="20" fillId="0" borderId="0" xfId="49" applyNumberFormat="1" applyFont="1" applyAlignment="1">
      <alignment vertical="center"/>
    </xf>
    <xf numFmtId="0" fontId="78" fillId="0" borderId="16" xfId="0" applyFont="1" applyBorder="1" applyAlignment="1">
      <alignment vertical="center"/>
    </xf>
    <xf numFmtId="176" fontId="20" fillId="0" borderId="10" xfId="45" applyNumberFormat="1" applyFont="1" applyBorder="1" applyAlignment="1">
      <alignment vertical="center"/>
    </xf>
    <xf numFmtId="177" fontId="20" fillId="0" borderId="10" xfId="51" applyNumberFormat="1" applyFont="1" applyBorder="1" applyAlignment="1">
      <alignment vertical="center"/>
    </xf>
    <xf numFmtId="176" fontId="42" fillId="40" borderId="10" xfId="45" applyNumberFormat="1" applyFont="1" applyFill="1" applyBorder="1" applyAlignment="1">
      <alignment vertical="center"/>
    </xf>
    <xf numFmtId="177" fontId="42" fillId="40" borderId="10" xfId="51" applyNumberFormat="1" applyFont="1" applyFill="1" applyBorder="1" applyAlignment="1">
      <alignment vertical="center"/>
    </xf>
    <xf numFmtId="0" fontId="20" fillId="0" borderId="16" xfId="46" applyFont="1" applyBorder="1" applyAlignment="1">
      <alignment vertical="center"/>
    </xf>
    <xf numFmtId="3" fontId="20" fillId="0" borderId="0" xfId="46" applyNumberFormat="1" applyFont="1" applyAlignment="1">
      <alignment vertical="center"/>
    </xf>
    <xf numFmtId="0" fontId="20" fillId="0" borderId="0" xfId="46" applyFont="1" applyAlignment="1">
      <alignment vertical="center"/>
    </xf>
    <xf numFmtId="174" fontId="20" fillId="0" borderId="0" xfId="46" applyNumberFormat="1" applyFont="1" applyAlignment="1">
      <alignment vertical="center"/>
    </xf>
    <xf numFmtId="0" fontId="20" fillId="0" borderId="0" xfId="49" applyFont="1" applyAlignment="1">
      <alignment horizontal="left" vertical="center"/>
    </xf>
    <xf numFmtId="0" fontId="20" fillId="0" borderId="0" xfId="49" applyFont="1" applyBorder="1" applyAlignment="1">
      <alignment horizontal="left" vertical="center" wrapText="1"/>
    </xf>
    <xf numFmtId="0" fontId="22" fillId="0" borderId="0" xfId="49" applyFont="1" applyAlignment="1">
      <alignment horizontal="left" vertical="center"/>
    </xf>
    <xf numFmtId="166" fontId="20" fillId="0" borderId="0" xfId="46" applyNumberFormat="1" applyFont="1" applyAlignment="1">
      <alignment vertical="center"/>
    </xf>
    <xf numFmtId="10" fontId="20" fillId="0" borderId="0" xfId="57" applyNumberFormat="1" applyFont="1" applyAlignment="1">
      <alignment vertical="center"/>
    </xf>
    <xf numFmtId="165" fontId="20" fillId="0" borderId="0" xfId="46" applyNumberFormat="1" applyFont="1" applyAlignment="1">
      <alignment vertical="center"/>
    </xf>
    <xf numFmtId="166" fontId="22" fillId="40" borderId="10" xfId="46" applyNumberFormat="1" applyFont="1" applyFill="1" applyBorder="1" applyAlignment="1">
      <alignment vertical="center"/>
    </xf>
    <xf numFmtId="0" fontId="20" fillId="40" borderId="10" xfId="46" applyFont="1" applyFill="1" applyBorder="1" applyAlignment="1">
      <alignment vertical="center"/>
    </xf>
    <xf numFmtId="0" fontId="20" fillId="0" borderId="0" xfId="46" applyFont="1" applyBorder="1" applyAlignment="1">
      <alignment vertical="center"/>
    </xf>
    <xf numFmtId="177" fontId="20" fillId="0" borderId="0" xfId="49" applyNumberFormat="1" applyFont="1" applyAlignment="1">
      <alignment vertical="center"/>
    </xf>
    <xf numFmtId="0" fontId="22" fillId="0" borderId="0" xfId="49" applyFont="1" applyFill="1" applyAlignment="1">
      <alignment vertical="center"/>
    </xf>
    <xf numFmtId="0" fontId="22" fillId="0" borderId="0" xfId="49" applyFont="1" applyFill="1" applyBorder="1" applyAlignment="1">
      <alignment vertical="center"/>
    </xf>
    <xf numFmtId="0" fontId="26" fillId="0" borderId="0" xfId="0" applyFont="1" applyFill="1" applyAlignment="1">
      <alignment horizontal="left" vertical="center" wrapText="1"/>
    </xf>
    <xf numFmtId="174" fontId="22" fillId="0" borderId="0" xfId="49" quotePrefix="1" applyNumberFormat="1" applyFont="1" applyAlignment="1">
      <alignment horizontal="left" vertical="center"/>
    </xf>
    <xf numFmtId="166" fontId="64" fillId="0" borderId="0" xfId="1" applyFont="1" applyBorder="1" applyAlignment="1">
      <alignment horizontal="left" indent="1"/>
    </xf>
    <xf numFmtId="0" fontId="80" fillId="41" borderId="0" xfId="0" applyFont="1" applyFill="1"/>
    <xf numFmtId="0" fontId="81" fillId="41" borderId="0" xfId="0" applyFont="1" applyFill="1" applyAlignment="1">
      <alignment horizontal="center"/>
    </xf>
    <xf numFmtId="0" fontId="82" fillId="41" borderId="0" xfId="0" applyFont="1" applyFill="1"/>
    <xf numFmtId="0" fontId="83" fillId="41" borderId="0" xfId="0" applyFont="1" applyFill="1"/>
    <xf numFmtId="0" fontId="84" fillId="41" borderId="0" xfId="0" applyFont="1" applyFill="1"/>
    <xf numFmtId="0" fontId="85" fillId="41" borderId="0" xfId="58" applyFont="1" applyFill="1" applyBorder="1" applyAlignment="1">
      <alignment horizontal="center"/>
    </xf>
    <xf numFmtId="0" fontId="85" fillId="41" borderId="0" xfId="58" quotePrefix="1" applyFont="1" applyFill="1"/>
    <xf numFmtId="0" fontId="80" fillId="41" borderId="0" xfId="0" applyFont="1" applyFill="1" applyAlignment="1">
      <alignment horizontal="center"/>
    </xf>
    <xf numFmtId="0" fontId="85" fillId="41" borderId="0" xfId="58" quotePrefix="1" applyFont="1" applyFill="1" applyBorder="1" applyAlignment="1">
      <alignment horizontal="center"/>
    </xf>
    <xf numFmtId="0" fontId="86" fillId="41" borderId="0" xfId="0" applyFont="1" applyFill="1"/>
    <xf numFmtId="0" fontId="87" fillId="41" borderId="0" xfId="0" applyFont="1" applyFill="1" applyAlignment="1">
      <alignment horizontal="center"/>
    </xf>
    <xf numFmtId="0" fontId="71" fillId="0" borderId="0" xfId="58" applyFont="1" applyFill="1"/>
    <xf numFmtId="0" fontId="88" fillId="41" borderId="0" xfId="58" applyFont="1" applyFill="1" applyBorder="1" applyAlignment="1">
      <alignment horizontal="center"/>
    </xf>
    <xf numFmtId="0" fontId="88" fillId="41" borderId="0" xfId="58" quotePrefix="1" applyFont="1" applyFill="1"/>
    <xf numFmtId="169" fontId="20" fillId="0" borderId="0" xfId="46" applyNumberFormat="1" applyFont="1" applyAlignment="1">
      <alignment vertical="center"/>
    </xf>
    <xf numFmtId="0" fontId="55" fillId="0" borderId="0" xfId="0" applyFont="1" applyFill="1" applyAlignment="1">
      <alignment horizontal="center"/>
    </xf>
    <xf numFmtId="0" fontId="58" fillId="42" borderId="0" xfId="0" applyFont="1" applyFill="1" applyAlignment="1">
      <alignment horizontal="center" vertical="center" wrapText="1"/>
    </xf>
    <xf numFmtId="170" fontId="68" fillId="0" borderId="0" xfId="44" applyNumberFormat="1" applyFont="1" applyFill="1" applyBorder="1" applyAlignment="1" applyProtection="1">
      <alignment horizontal="left" wrapText="1"/>
    </xf>
    <xf numFmtId="0" fontId="26" fillId="0" borderId="0" xfId="0" applyFont="1" applyFill="1" applyAlignment="1">
      <alignment horizontal="left"/>
    </xf>
    <xf numFmtId="170" fontId="22" fillId="0" borderId="0" xfId="44" applyNumberFormat="1" applyFont="1" applyFill="1" applyBorder="1" applyAlignment="1" applyProtection="1">
      <alignment horizontal="left" wrapText="1"/>
    </xf>
    <xf numFmtId="0" fontId="66" fillId="0" borderId="0" xfId="0" applyFont="1" applyAlignment="1">
      <alignment horizontal="left"/>
    </xf>
    <xf numFmtId="0" fontId="69" fillId="42" borderId="23" xfId="0" applyFont="1" applyFill="1" applyBorder="1" applyAlignment="1">
      <alignment horizontal="center" vertical="center"/>
    </xf>
    <xf numFmtId="0" fontId="69" fillId="42" borderId="21" xfId="0" applyFont="1" applyFill="1" applyBorder="1" applyAlignment="1">
      <alignment horizontal="center" vertical="center"/>
    </xf>
    <xf numFmtId="170" fontId="68" fillId="0" borderId="0" xfId="44" applyNumberFormat="1" applyFont="1" applyFill="1" applyBorder="1" applyAlignment="1" applyProtection="1">
      <alignment horizontal="left" vertical="center" wrapText="1"/>
    </xf>
    <xf numFmtId="170" fontId="22" fillId="0" borderId="0" xfId="44" applyNumberFormat="1" applyFont="1" applyFill="1" applyBorder="1" applyAlignment="1" applyProtection="1">
      <alignment horizontal="left" vertical="center" wrapText="1"/>
    </xf>
    <xf numFmtId="0" fontId="44" fillId="0" borderId="0" xfId="0" applyFont="1" applyAlignment="1">
      <alignment horizontal="left" vertical="center"/>
    </xf>
    <xf numFmtId="171" fontId="42" fillId="37" borderId="10" xfId="51" applyNumberFormat="1" applyFont="1" applyFill="1" applyBorder="1" applyAlignment="1">
      <alignment horizontal="right" vertical="center" wrapText="1" indent="1"/>
    </xf>
    <xf numFmtId="171" fontId="42" fillId="37" borderId="10" xfId="51" applyNumberFormat="1" applyFont="1" applyFill="1" applyBorder="1" applyAlignment="1">
      <alignment horizontal="left" vertical="center"/>
    </xf>
    <xf numFmtId="171" fontId="26" fillId="37" borderId="10" xfId="51" applyNumberFormat="1" applyFont="1" applyFill="1" applyBorder="1" applyAlignment="1">
      <alignment horizontal="left" vertical="center"/>
    </xf>
    <xf numFmtId="177" fontId="42" fillId="40" borderId="10" xfId="51" applyNumberFormat="1" applyFont="1" applyFill="1" applyBorder="1" applyAlignment="1">
      <alignment horizontal="right" vertical="center" indent="1"/>
    </xf>
    <xf numFmtId="177" fontId="42" fillId="40" borderId="10" xfId="51" applyNumberFormat="1" applyFont="1" applyFill="1" applyBorder="1" applyAlignment="1">
      <alignment horizontal="left" vertical="center" indent="1"/>
    </xf>
    <xf numFmtId="171" fontId="26" fillId="37" borderId="10" xfId="51" applyNumberFormat="1" applyFont="1" applyFill="1" applyBorder="1" applyAlignment="1">
      <alignment horizontal="right" vertical="center" wrapText="1" indent="1"/>
    </xf>
    <xf numFmtId="170" fontId="68" fillId="0" borderId="0" xfId="44" applyNumberFormat="1" applyFont="1" applyFill="1" applyBorder="1" applyAlignment="1" applyProtection="1">
      <alignment horizontal="left"/>
    </xf>
    <xf numFmtId="0" fontId="42" fillId="0" borderId="0" xfId="0" applyFont="1" applyFill="1" applyAlignment="1">
      <alignment horizontal="left"/>
    </xf>
    <xf numFmtId="0" fontId="69" fillId="42" borderId="10" xfId="0" applyFont="1" applyFill="1" applyBorder="1" applyAlignment="1">
      <alignment horizontal="center" vertical="center" wrapText="1"/>
    </xf>
    <xf numFmtId="171" fontId="42" fillId="37" borderId="10" xfId="1" applyNumberFormat="1" applyFont="1" applyFill="1" applyBorder="1" applyAlignment="1">
      <alignment horizontal="center" vertical="center"/>
    </xf>
    <xf numFmtId="0" fontId="42" fillId="40" borderId="16" xfId="0" applyFont="1" applyFill="1" applyBorder="1" applyAlignment="1">
      <alignment horizontal="left" vertical="center" wrapText="1"/>
    </xf>
    <xf numFmtId="0" fontId="42" fillId="40" borderId="0" xfId="0" applyFont="1" applyFill="1" applyBorder="1" applyAlignment="1">
      <alignment horizontal="left" vertical="center" wrapText="1"/>
    </xf>
    <xf numFmtId="170" fontId="22" fillId="0" borderId="0" xfId="44" applyNumberFormat="1" applyFont="1" applyFill="1" applyBorder="1" applyAlignment="1" applyProtection="1">
      <alignment horizontal="left"/>
    </xf>
    <xf numFmtId="0" fontId="26" fillId="40" borderId="16" xfId="0" applyFont="1" applyFill="1" applyBorder="1" applyAlignment="1">
      <alignment vertical="center" wrapText="1"/>
    </xf>
    <xf numFmtId="0" fontId="26" fillId="40" borderId="0" xfId="0" applyFont="1" applyFill="1" applyBorder="1" applyAlignment="1">
      <alignment vertical="center" wrapText="1"/>
    </xf>
    <xf numFmtId="0" fontId="42" fillId="40" borderId="16" xfId="0" applyFont="1" applyFill="1" applyBorder="1" applyAlignment="1">
      <alignment vertical="center" wrapText="1"/>
    </xf>
    <xf numFmtId="0" fontId="42" fillId="40" borderId="0" xfId="0" applyFont="1" applyFill="1" applyBorder="1" applyAlignment="1">
      <alignment vertical="center" wrapText="1"/>
    </xf>
    <xf numFmtId="0" fontId="33" fillId="38" borderId="10" xfId="0" applyFont="1" applyFill="1" applyBorder="1" applyAlignment="1">
      <alignment horizontal="center" vertical="center" wrapText="1"/>
    </xf>
    <xf numFmtId="166" fontId="24" fillId="36" borderId="10" xfId="1" applyFont="1" applyFill="1" applyBorder="1" applyAlignment="1">
      <alignment horizontal="center" vertical="center" wrapText="1"/>
    </xf>
    <xf numFmtId="166" fontId="24" fillId="39" borderId="11" xfId="1" applyFont="1" applyFill="1" applyBorder="1" applyAlignment="1">
      <alignment horizontal="center" vertical="center" wrapText="1"/>
    </xf>
    <xf numFmtId="166" fontId="24" fillId="39" borderId="19" xfId="1" applyFont="1" applyFill="1" applyBorder="1" applyAlignment="1">
      <alignment horizontal="center" vertical="center" wrapText="1"/>
    </xf>
    <xf numFmtId="166" fontId="24" fillId="39" borderId="12" xfId="1" applyFont="1" applyFill="1" applyBorder="1" applyAlignment="1">
      <alignment horizontal="center" vertical="center" wrapText="1"/>
    </xf>
    <xf numFmtId="166" fontId="24" fillId="34" borderId="11" xfId="1" applyFont="1" applyFill="1" applyBorder="1" applyAlignment="1">
      <alignment horizontal="center" vertical="center" wrapText="1"/>
    </xf>
    <xf numFmtId="166" fontId="24" fillId="34" borderId="12" xfId="1" applyFont="1" applyFill="1" applyBorder="1" applyAlignment="1">
      <alignment horizontal="center" vertical="center" wrapText="1"/>
    </xf>
    <xf numFmtId="9" fontId="26" fillId="0" borderId="10" xfId="0" applyNumberFormat="1" applyFont="1" applyBorder="1" applyAlignment="1">
      <alignment horizontal="center" vertical="center"/>
    </xf>
    <xf numFmtId="0" fontId="26" fillId="0" borderId="10" xfId="0" applyFont="1" applyBorder="1" applyAlignment="1">
      <alignment horizontal="center" vertical="center"/>
    </xf>
    <xf numFmtId="0" fontId="26" fillId="0" borderId="0" xfId="0" applyFont="1" applyBorder="1" applyAlignment="1">
      <alignment horizontal="left" vertical="center" wrapText="1"/>
    </xf>
    <xf numFmtId="0" fontId="26" fillId="0" borderId="10" xfId="0" applyFont="1" applyBorder="1" applyAlignment="1">
      <alignment horizontal="left" vertical="center" wrapText="1" indent="1"/>
    </xf>
    <xf numFmtId="9" fontId="26" fillId="0" borderId="11" xfId="0" applyNumberFormat="1" applyFont="1" applyBorder="1" applyAlignment="1">
      <alignment horizontal="center" vertical="center"/>
    </xf>
    <xf numFmtId="9" fontId="26" fillId="0" borderId="12" xfId="0" applyNumberFormat="1" applyFont="1" applyBorder="1" applyAlignment="1">
      <alignment horizontal="center" vertical="center"/>
    </xf>
    <xf numFmtId="0" fontId="26" fillId="0" borderId="0" xfId="0" applyFont="1" applyFill="1" applyBorder="1" applyAlignment="1">
      <alignment horizontal="left" vertical="center" wrapText="1"/>
    </xf>
    <xf numFmtId="0" fontId="69" fillId="42" borderId="10" xfId="0" applyFont="1" applyFill="1" applyBorder="1" applyAlignment="1">
      <alignment horizontal="center" vertical="center"/>
    </xf>
    <xf numFmtId="0" fontId="67" fillId="0" borderId="0" xfId="0" applyFont="1" applyFill="1" applyBorder="1" applyAlignment="1">
      <alignment horizontal="center" vertical="center" wrapText="1"/>
    </xf>
    <xf numFmtId="0" fontId="20" fillId="0" borderId="0" xfId="49" applyFont="1" applyAlignment="1">
      <alignment horizontal="left" vertical="center" wrapText="1"/>
    </xf>
    <xf numFmtId="0" fontId="69" fillId="42" borderId="11" xfId="0" applyFont="1" applyFill="1" applyBorder="1" applyAlignment="1">
      <alignment horizontal="center" vertical="center"/>
    </xf>
    <xf numFmtId="0" fontId="69" fillId="42" borderId="12" xfId="0" applyFont="1" applyFill="1" applyBorder="1" applyAlignment="1">
      <alignment horizontal="center" vertical="center"/>
    </xf>
    <xf numFmtId="0" fontId="22" fillId="40" borderId="10" xfId="46" applyFont="1" applyFill="1" applyBorder="1" applyAlignment="1">
      <alignment horizontal="center" vertical="center"/>
    </xf>
    <xf numFmtId="0" fontId="69" fillId="42" borderId="17" xfId="0" applyFont="1" applyFill="1" applyBorder="1" applyAlignment="1">
      <alignment horizontal="center" vertical="center"/>
    </xf>
    <xf numFmtId="0" fontId="69" fillId="42" borderId="20" xfId="0" applyFont="1" applyFill="1" applyBorder="1" applyAlignment="1">
      <alignment horizontal="center" vertical="center"/>
    </xf>
    <xf numFmtId="0" fontId="69" fillId="42" borderId="18" xfId="0" applyFont="1" applyFill="1" applyBorder="1" applyAlignment="1">
      <alignment horizontal="center" vertical="center"/>
    </xf>
    <xf numFmtId="0" fontId="69" fillId="42" borderId="11" xfId="0" applyFont="1" applyFill="1" applyBorder="1" applyAlignment="1">
      <alignment horizontal="center" vertical="center" wrapText="1"/>
    </xf>
    <xf numFmtId="0" fontId="69" fillId="42" borderId="12" xfId="0" applyFont="1" applyFill="1" applyBorder="1" applyAlignment="1">
      <alignment horizontal="center" vertical="center" wrapText="1"/>
    </xf>
    <xf numFmtId="0" fontId="26" fillId="0" borderId="0" xfId="0" applyFont="1" applyFill="1" applyAlignment="1">
      <alignment horizontal="left" vertical="center" wrapText="1"/>
    </xf>
  </cellXfs>
  <cellStyles count="228">
    <cellStyle name="          _x000d__x000a_386grabber=VGA.3GR_x000d__x000a_" xfId="72" xr:uid="{3B2EA6D6-9AD7-4E38-AA9D-03B0DEA2046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Comma [0] 2" xfId="81" xr:uid="{3C76A092-425A-47B1-ACD3-96A7ECF5DC5D}"/>
    <cellStyle name="Comma [0] 2 2" xfId="83" xr:uid="{2FF0821A-6563-4AEB-A741-B2E2DDC915E7}"/>
    <cellStyle name="Comma [0] 2 2 2" xfId="113" xr:uid="{E15CA6FF-2891-4E1D-AE10-8C732E79EC7A}"/>
    <cellStyle name="Comma [0] 2 2 2 2" xfId="208" xr:uid="{9138560E-2BBC-4676-8347-16DD6D234CD7}"/>
    <cellStyle name="Comma [0] 2 2 2 3" xfId="161" xr:uid="{2C40B238-A5EB-4030-BA72-8BC425471293}"/>
    <cellStyle name="Comma [0] 2 2 3" xfId="195" xr:uid="{44B8AB3F-D43A-4E30-9F03-951C249EA70B}"/>
    <cellStyle name="Comma [0] 2 2 4" xfId="183" xr:uid="{F6493505-6FC7-494A-B252-F4D5F25224D6}"/>
    <cellStyle name="Comma [0] 2 2 5" xfId="151" xr:uid="{416881C4-5436-452E-B933-14FA198EA4E4}"/>
    <cellStyle name="Comma [0] 2 3" xfId="112" xr:uid="{3D4F54CF-D7B3-4C46-B0BE-83192F1E3A16}"/>
    <cellStyle name="Comma [0] 2 3 2" xfId="207" xr:uid="{519577A8-F97A-4F64-A13A-F3353E797267}"/>
    <cellStyle name="Comma [0] 2 3 3" xfId="160" xr:uid="{50250919-175D-4FB8-BBC0-40D4D16E87DC}"/>
    <cellStyle name="Comma [0] 2 4" xfId="148" xr:uid="{16039F4F-D3AC-4055-AC7A-E5624E5D7558}"/>
    <cellStyle name="Comma [0] 2 5" xfId="182" xr:uid="{C4E1E27D-01F8-455B-A759-CA0C41AE5668}"/>
    <cellStyle name="Comma 2" xfId="50" xr:uid="{00000000-0005-0000-0000-00001D000000}"/>
    <cellStyle name="Comma 2 2" xfId="55" xr:uid="{00000000-0005-0000-0000-00001E000000}"/>
    <cellStyle name="Comma 2 2 2" xfId="100" xr:uid="{EFBB52B6-1E5F-4D9A-8784-5BE4667991A4}"/>
    <cellStyle name="Comma 2 2 2 2" xfId="118" xr:uid="{88093735-5AD0-400F-88A0-A02F4328DD2E}"/>
    <cellStyle name="Comma 2 2 2 2 2" xfId="213" xr:uid="{89E0B532-5ED5-4AD9-8EFB-A9AC8A7FE14B}"/>
    <cellStyle name="Comma 2 2 2 2 3" xfId="166" xr:uid="{7B2884FC-6FD6-47AF-964B-E8F6A88CF69B}"/>
    <cellStyle name="Comma 2 2 2 3" xfId="199" xr:uid="{459878C0-C0D3-4276-8E0B-F600B4EDDADE}"/>
    <cellStyle name="Comma 2 2 2 4" xfId="188" xr:uid="{1B7E840E-9ADF-4378-863C-9A79AFE6ABBC}"/>
    <cellStyle name="Comma 2 2 2 5" xfId="155" xr:uid="{07D98E84-532E-4700-8A85-2DBACD98CBD9}"/>
    <cellStyle name="Comma 2 2 3" xfId="116" xr:uid="{511475E3-3F53-455B-8F35-01BF756A85EE}"/>
    <cellStyle name="Comma 2 2 3 2" xfId="211" xr:uid="{1455A3EE-4AB9-4638-9292-9D0999445DA8}"/>
    <cellStyle name="Comma 2 2 3 3" xfId="164" xr:uid="{5F23FC38-61A0-45FA-9D5F-334D2AD78CAB}"/>
    <cellStyle name="Comma 2 2 4" xfId="144" xr:uid="{D89E0E3A-9D07-4D6F-B77D-34FCBB156655}"/>
    <cellStyle name="Comma 2 2 5" xfId="186" xr:uid="{D01014D5-7185-43A3-8325-D7A162D4C612}"/>
    <cellStyle name="Comma 2 2 6" xfId="97" xr:uid="{387B636F-D775-40B0-8C8A-77B29AF3FDE7}"/>
    <cellStyle name="Comma 2 2 7" xfId="68" xr:uid="{59B2D8C1-2C6F-416E-9708-FAA777B613B5}"/>
    <cellStyle name="Comma 2 2 8" xfId="226" xr:uid="{C23102A2-8E7B-4267-937B-105494B80959}"/>
    <cellStyle name="Comma 2 2 9" xfId="63" xr:uid="{47F97648-72C1-4BD6-8CEC-EFEA07FE4359}"/>
    <cellStyle name="Comma 2 3" xfId="114" xr:uid="{61FAE388-EB06-48CD-BE91-A1D5AC20691D}"/>
    <cellStyle name="Comma 2 3 2" xfId="209" xr:uid="{20B1913D-9C55-4E8E-851D-759536F0C4D4}"/>
    <cellStyle name="Comma 2 3 3" xfId="162" xr:uid="{21D2D203-C6C0-4938-A434-AF4F089AB335}"/>
    <cellStyle name="Comma 2 4" xfId="196" xr:uid="{04425C75-037F-46A6-A903-F3E7E8D67E98}"/>
    <cellStyle name="Comma 2 5" xfId="184" xr:uid="{66BD07A6-D025-408C-AF9B-147C067759A4}"/>
    <cellStyle name="Comma 2 6" xfId="152" xr:uid="{62FFA87D-C150-4FD6-8F4F-E9C0E3141A3D}"/>
    <cellStyle name="Comma 2 7" xfId="84" xr:uid="{68FF14FA-32C0-4412-9A01-418C79F05F1B}"/>
    <cellStyle name="Comma 3" xfId="93" xr:uid="{778820F1-54C2-4A56-B700-3E784666F2F5}"/>
    <cellStyle name="Comma 3 2" xfId="133" xr:uid="{21F85D56-9C1D-49BC-A794-0FFA26E200D2}"/>
    <cellStyle name="Comma 4" xfId="94" xr:uid="{456E5C12-1C7E-49C5-BA0B-C8BA0B306B5B}"/>
    <cellStyle name="Comma 4 2" xfId="134" xr:uid="{8091119E-E6E0-460D-86D0-921429EA025F}"/>
    <cellStyle name="Comma 5" xfId="82" xr:uid="{525BCA87-03EA-4069-B71B-B05119DCD756}"/>
    <cellStyle name="Comma 5 2" xfId="131" xr:uid="{91927FFF-8701-4967-9C92-82E6B9C953C9}"/>
    <cellStyle name="Comma 6" xfId="90" xr:uid="{25B8D004-B9B9-4F15-9650-4122E9A12C8F}"/>
    <cellStyle name="Comma 6 2" xfId="132" xr:uid="{131843BB-189B-4591-80DF-7D1D0D6EB43B}"/>
    <cellStyle name="Comma 7" xfId="95" xr:uid="{E94D02A0-4BE5-4727-BB4F-0E93C8B0C811}"/>
    <cellStyle name="Comma 7 2" xfId="135" xr:uid="{91A33982-9653-42B8-8E85-2BCCAC3F7F74}"/>
    <cellStyle name="Comma 8" xfId="96" xr:uid="{D19FE2D4-67F6-4205-90FF-5F4E94AAC68A}"/>
    <cellStyle name="Comma 8 2" xfId="136" xr:uid="{FA8F2F36-92E1-4F2C-A44E-8757629F404D}"/>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58" builtinId="8"/>
    <cellStyle name="Incorrecto" xfId="7" builtinId="27" customBuiltin="1"/>
    <cellStyle name="Millares" xfId="1" builtinId="3"/>
    <cellStyle name="Millares [0]" xfId="51" builtinId="6"/>
    <cellStyle name="Millares [0] 10" xfId="98" xr:uid="{7027B8B8-83EF-420C-9FA9-78EF53089FD0}"/>
    <cellStyle name="Millares [0] 11" xfId="70" xr:uid="{918926A1-D1AD-4499-A95D-5E9633C87512}"/>
    <cellStyle name="Millares [0] 12" xfId="65" xr:uid="{393FBA3E-7033-4589-A4F4-B647B0487923}"/>
    <cellStyle name="Millares [0] 13" xfId="224" xr:uid="{CA8CCFB0-9790-4D65-B5F8-BD199CC0DF66}"/>
    <cellStyle name="Millares [0] 14" xfId="61" xr:uid="{DD37AB62-8369-4A26-A238-129480FD4970}"/>
    <cellStyle name="Millares [0] 2" xfId="45" xr:uid="{00000000-0005-0000-0000-000028000000}"/>
    <cellStyle name="Millares [0] 2 2" xfId="54" xr:uid="{00000000-0005-0000-0000-000029000000}"/>
    <cellStyle name="Millares [0] 2 2 2" xfId="121" xr:uid="{444087E8-D5B6-444C-88A1-E47440159E93}"/>
    <cellStyle name="Millares [0] 2 2 2 2" xfId="216" xr:uid="{BE4E9EEE-2D70-4CB0-8330-CA43B3E5B5D1}"/>
    <cellStyle name="Millares [0] 2 2 2 3" xfId="169" xr:uid="{941AE9FF-8DB4-421F-9B0A-C7296D229288}"/>
    <cellStyle name="Millares [0] 2 2 3" xfId="204" xr:uid="{036F7E65-CE62-45DB-8CBE-84C530F817D6}"/>
    <cellStyle name="Millares [0] 2 2 4" xfId="158" xr:uid="{C84026AE-336E-4DF9-BBD2-84125DCC8512}"/>
    <cellStyle name="Millares [0] 2 2 5" xfId="110" xr:uid="{C44E58CB-5201-4CA2-B5ED-389890EDAE8D}"/>
    <cellStyle name="Millares [0] 2 2 6" xfId="67" xr:uid="{653E040A-E10B-4932-B8C8-9F154A72535A}"/>
    <cellStyle name="Millares [0] 2 2 7" xfId="225" xr:uid="{2BA2888B-68FF-407A-B2E1-91C9A745561C}"/>
    <cellStyle name="Millares [0] 2 2 8" xfId="62" xr:uid="{61976DBF-B336-4DB1-956B-A9B6E8775F2D}"/>
    <cellStyle name="Millares [0] 2 3" xfId="145" xr:uid="{5BC77479-E42D-4879-A674-49930D314FF7}"/>
    <cellStyle name="Millares [0] 2 4" xfId="178" xr:uid="{4CD78668-7944-41F4-B43A-EA60FCE78FD6}"/>
    <cellStyle name="Millares [0] 2 5" xfId="99" xr:uid="{372B35B9-DA8E-4BDF-935A-FE1293E1E9E0}"/>
    <cellStyle name="Millares [0] 3" xfId="56" xr:uid="{00000000-0005-0000-0000-00002A000000}"/>
    <cellStyle name="Millares [0] 3 10" xfId="64" xr:uid="{27E7C5C7-2109-4BD3-A5FB-269E95DCE746}"/>
    <cellStyle name="Millares [0] 3 2" xfId="120" xr:uid="{2752B5B7-591E-4816-AA25-8924128D35F7}"/>
    <cellStyle name="Millares [0] 3 2 2" xfId="215" xr:uid="{787282D7-4001-496D-81B0-AA6AC59691C5}"/>
    <cellStyle name="Millares [0] 3 2 3" xfId="168" xr:uid="{82C2B9CD-7B54-4E71-965B-CA0FC84B5588}"/>
    <cellStyle name="Millares [0] 3 3" xfId="203" xr:uid="{D2B15B86-F3A6-414F-B9ED-8AB373E9ADEB}"/>
    <cellStyle name="Millares [0] 3 4" xfId="187" xr:uid="{9C29C018-411E-477B-A71F-D920A94E609E}"/>
    <cellStyle name="Millares [0] 3 5" xfId="157" xr:uid="{90C42F3F-F635-4B72-B898-BFFC4EEB9CAC}"/>
    <cellStyle name="Millares [0] 3 6" xfId="108" xr:uid="{FF67C37B-F306-45E2-9936-83FBB7EEB361}"/>
    <cellStyle name="Millares [0] 3 7" xfId="73" xr:uid="{D3AF0AA7-97EE-4E15-93F0-BA1682398B3A}"/>
    <cellStyle name="Millares [0] 3 8" xfId="69" xr:uid="{68AC2F82-82C1-4A8C-B6DD-CD000AE7E0B2}"/>
    <cellStyle name="Millares [0] 3 9" xfId="227" xr:uid="{50CB471E-2D2B-4C30-BB7B-BE2E96C98810}"/>
    <cellStyle name="Millares [0] 4" xfId="117" xr:uid="{EEB70B32-37D0-4A5F-8270-B5779EC67934}"/>
    <cellStyle name="Millares [0] 4 2" xfId="212" xr:uid="{011F4C49-F916-484B-BF49-B5F019D88CA7}"/>
    <cellStyle name="Millares [0] 4 3" xfId="191" xr:uid="{905DD5C1-FC26-4433-A941-3421FEE4C6D6}"/>
    <cellStyle name="Millares [0] 4 4" xfId="165" xr:uid="{42B1FD4F-112F-4319-B161-DDEEF9B090B3}"/>
    <cellStyle name="Millares [0] 5" xfId="127" xr:uid="{00C47553-A5C1-4973-97F8-6490CBF3D58C}"/>
    <cellStyle name="Millares [0] 5 2" xfId="217" xr:uid="{7DE254B1-E8C6-4B3C-8020-5B97A1124BC4}"/>
    <cellStyle name="Millares [0] 5 3" xfId="179" xr:uid="{96B38845-845C-4C2B-8027-1868C769204E}"/>
    <cellStyle name="Millares [0] 5 4" xfId="171" xr:uid="{56D6A743-D87D-4EAF-864B-80EB3EEB3F8C}"/>
    <cellStyle name="Millares [0] 6" xfId="140" xr:uid="{C71346D5-8A9E-4E5A-B318-400A299949EA}"/>
    <cellStyle name="Millares [0] 6 2" xfId="222" xr:uid="{FE99CC80-3DEE-4C42-9179-03177617D921}"/>
    <cellStyle name="Millares [0] 6 3" xfId="192" xr:uid="{1F229CF4-03E5-4898-9869-B985E4137869}"/>
    <cellStyle name="Millares [0] 6 4" xfId="176" xr:uid="{045E468C-100F-4482-B8AF-86317EEFA101}"/>
    <cellStyle name="Millares [0] 7" xfId="126" xr:uid="{863A199F-E28E-49CB-BE99-6AB098309454}"/>
    <cellStyle name="Millares [0] 8" xfId="198" xr:uid="{E073E802-4471-4B7A-9602-ED5949E0391E}"/>
    <cellStyle name="Millares [0] 9" xfId="154" xr:uid="{64FB11A1-55D4-4CE5-9DCB-5551E88679B4}"/>
    <cellStyle name="Millares 10" xfId="123" xr:uid="{B5C8FB15-81D6-4729-853B-BE6A91C3AE3E}"/>
    <cellStyle name="Millares 10 2" xfId="143" xr:uid="{D27EBD3D-E0E8-41F1-B426-26DDDEBB320D}"/>
    <cellStyle name="Millares 11" xfId="149" xr:uid="{480CB95B-AB67-4A56-A5C2-D258294178EA}"/>
    <cellStyle name="Millares 11 2" xfId="223" xr:uid="{7EC95D47-2EAB-4B2F-AFBA-E3ED6D0ED457}"/>
    <cellStyle name="Millares 11 3" xfId="177" xr:uid="{411B36E8-AA45-4475-826A-543C5979F40E}"/>
    <cellStyle name="Millares 12" xfId="124" xr:uid="{2ED0BD92-8325-43DB-BC62-D3C40AEC65D5}"/>
    <cellStyle name="Millares 13" xfId="194" xr:uid="{CB49CCE0-56CF-4270-98C5-090BC947110E}"/>
    <cellStyle name="Millares 14" xfId="193" xr:uid="{99C7F1EE-422C-4300-8A2E-C011B7B70F46}"/>
    <cellStyle name="Millares 15" xfId="180" xr:uid="{4A0F333C-8C76-4E3E-89BE-7E7CB4BC7DFC}"/>
    <cellStyle name="Millares 16" xfId="150" xr:uid="{B6A678D4-7441-41BF-876B-9E7297BF91F6}"/>
    <cellStyle name="Millares 17" xfId="170" xr:uid="{68B5CC5C-799C-4FCF-A22A-F38D46E72045}"/>
    <cellStyle name="Millares 18" xfId="80" xr:uid="{1992A6D3-B3A7-44C2-95B9-BFBA7D22BD1C}"/>
    <cellStyle name="Millares 19 2" xfId="105" xr:uid="{CB8D23BD-582C-4673-83BE-477008C99388}"/>
    <cellStyle name="Millares 19 2 2" xfId="119" xr:uid="{DCF4762F-82D0-4423-99E0-6E2354DCF33E}"/>
    <cellStyle name="Millares 19 2 2 2" xfId="214" xr:uid="{41A3C71D-EC70-473D-BB19-49021DB6CD64}"/>
    <cellStyle name="Millares 19 2 2 3" xfId="167" xr:uid="{BCEC1935-7DEC-4AFC-9349-7FB31C4AA8D6}"/>
    <cellStyle name="Millares 19 2 3" xfId="202" xr:uid="{B8F7DC33-5913-43D5-B9BA-004CF7BA6144}"/>
    <cellStyle name="Millares 19 2 4" xfId="156" xr:uid="{D08CF6AB-F420-4E1C-A156-C43A8FCE0509}"/>
    <cellStyle name="Millares 2" xfId="52" xr:uid="{00000000-0005-0000-0000-00002B000000}"/>
    <cellStyle name="Millares 2 2" xfId="86" xr:uid="{BEC81240-2D07-4183-B41C-6DE29DC2325B}"/>
    <cellStyle name="Millares 2 2 2" xfId="115" xr:uid="{BBA4AA93-8441-4F85-83B3-D425636EC9F8}"/>
    <cellStyle name="Millares 2 2 2 2" xfId="210" xr:uid="{31768793-D93E-444F-9C6F-C93755DA57EE}"/>
    <cellStyle name="Millares 2 2 2 3" xfId="163" xr:uid="{D3E56AA9-D8D4-45D0-9EB3-D8703DB7286A}"/>
    <cellStyle name="Millares 2 2 3" xfId="197" xr:uid="{27E8FC11-377E-414F-AC63-017C1554F12B}"/>
    <cellStyle name="Millares 2 2 4" xfId="185" xr:uid="{40D7C577-B67B-4D74-B4E0-EB29CCC57990}"/>
    <cellStyle name="Millares 2 2 5" xfId="153" xr:uid="{E5141416-4AE1-4EFC-A3DF-6C37A0319666}"/>
    <cellStyle name="Millares 2 3" xfId="104" xr:uid="{E15B6AC8-6F82-43B1-AE60-CE1FBD3477B1}"/>
    <cellStyle name="Millares 2 4" xfId="109" xr:uid="{E0D3185D-B9BE-4E7F-9634-26C155CF10FC}"/>
    <cellStyle name="Millares 2 4 2" xfId="125" xr:uid="{1C74E544-1604-4350-9FEE-C1ED34248E68}"/>
    <cellStyle name="Millares 2 5" xfId="85" xr:uid="{CE6FD2C3-EF02-42C2-A0F9-BE7FC11EDB7F}"/>
    <cellStyle name="Millares 2 6" xfId="71" xr:uid="{F9734C28-094C-4B6A-8437-FFF8BF6C13D4}"/>
    <cellStyle name="Millares 3" xfId="75" xr:uid="{566134E5-AB17-4896-9165-A1B5F61F1CDD}"/>
    <cellStyle name="Millares 3 2" xfId="87" xr:uid="{33850BC5-EDBF-41E1-82B6-EDF12FF6BEC3}"/>
    <cellStyle name="Millares 4" xfId="74" xr:uid="{57B61CD4-D27E-4388-848F-B6CDC2A10C6F}"/>
    <cellStyle name="Millares 4 2" xfId="142" xr:uid="{21976B17-B7DE-40CF-94AE-01C5546EDD73}"/>
    <cellStyle name="Millares 4 3" xfId="130" xr:uid="{064D8132-76CA-4B35-99B4-299FEE38CF22}"/>
    <cellStyle name="Millares 4 3 2" xfId="219" xr:uid="{68F04B1E-8E46-4F9C-8DF2-5A70619965FA}"/>
    <cellStyle name="Millares 4 3 3" xfId="173" xr:uid="{FF2CD513-91D4-436D-B478-ACFA1937E4AB}"/>
    <cellStyle name="Millares 4 4" xfId="201" xr:uid="{3CB8C70A-A3BA-42FD-9889-03BC237E28D9}"/>
    <cellStyle name="Millares 4 5" xfId="181" xr:uid="{63BD81DC-9B93-4855-A44C-40A781059CBF}"/>
    <cellStyle name="Millares 5" xfId="77" xr:uid="{F5D6159B-0F9D-4F02-AE4D-2E83E60A7162}"/>
    <cellStyle name="Millares 5 2" xfId="146" xr:uid="{E364F80C-7B98-4ECC-B005-C9D3FF8E28F0}"/>
    <cellStyle name="Millares 5 3" xfId="138" xr:uid="{D94E3D84-AF03-4594-8A1D-456AA8BF96DF}"/>
    <cellStyle name="Millares 5 3 2" xfId="220" xr:uid="{C47329A5-F203-41F3-BB98-BB43F8B32538}"/>
    <cellStyle name="Millares 5 3 3" xfId="174" xr:uid="{CAEF0B08-D0B5-4B5A-B450-9A8E1D6ED7C0}"/>
    <cellStyle name="Millares 5 4" xfId="200" xr:uid="{0BD0DA7A-9651-4CF9-90F8-7380F104DF4E}"/>
    <cellStyle name="Millares 5 5" xfId="189" xr:uid="{E769589C-3131-4D98-85CA-C344FCAA4851}"/>
    <cellStyle name="Millares 6" xfId="78" xr:uid="{9008DB2E-E5AA-462D-8E7D-AD2C47EC0BAF}"/>
    <cellStyle name="Millares 6 2" xfId="129" xr:uid="{90703010-5992-4752-9297-BFEA0AC9836E}"/>
    <cellStyle name="Millares 6 3" xfId="139" xr:uid="{BC48930B-980A-43C3-A08F-58E9CC65DA88}"/>
    <cellStyle name="Millares 6 3 2" xfId="221" xr:uid="{4785E7D6-504B-4D7C-B807-7D35C13CFF04}"/>
    <cellStyle name="Millares 6 3 3" xfId="175" xr:uid="{829E198E-14C0-4C3C-83F6-6E50618446DE}"/>
    <cellStyle name="Millares 6 4" xfId="205" xr:uid="{5562FF6F-11FC-4F38-B58E-D03D8F557B7D}"/>
    <cellStyle name="Millares 6 5" xfId="190" xr:uid="{37F606AB-1039-48DC-BD7B-A685B3937ACF}"/>
    <cellStyle name="Millares 7" xfId="76" xr:uid="{3D93FB72-EA4A-415E-A9C5-934C3D160EB6}"/>
    <cellStyle name="Millares 7 2" xfId="128" xr:uid="{AB831821-9F66-4229-9E76-7517F50E44FA}"/>
    <cellStyle name="Millares 7 2 2" xfId="218" xr:uid="{DDFEEAA7-C8AE-4BDF-A182-AB581ECF236A}"/>
    <cellStyle name="Millares 7 2 3" xfId="172" xr:uid="{4D9366BB-BD8B-4D35-9504-820987773060}"/>
    <cellStyle name="Millares 7 3" xfId="141" xr:uid="{519450C5-A90B-439B-A7BC-CF53A34CCEE3}"/>
    <cellStyle name="Millares 7 4" xfId="206" xr:uid="{FCB19F66-BF22-43A6-BD5E-1EE43554145D}"/>
    <cellStyle name="Millares 7 5" xfId="159" xr:uid="{82CEEE9C-ABC8-4A63-964D-0375C02FDAED}"/>
    <cellStyle name="Millares 7 6" xfId="111" xr:uid="{8A12438C-5D62-43EA-AB23-24BC0E03F316}"/>
    <cellStyle name="Millares 8" xfId="79" xr:uid="{D25E58D0-5332-4192-9A4E-03DF9FB8ABBA}"/>
    <cellStyle name="Millares 8 2" xfId="147" xr:uid="{AF9A716D-64DE-48C6-8FCA-C1DB9ADEFBC8}"/>
    <cellStyle name="Millares 8 3" xfId="122" xr:uid="{B6FBE7EA-0E64-4647-AA55-64370EFC9F66}"/>
    <cellStyle name="Millares 9" xfId="103" xr:uid="{4039DCA6-070B-4D51-8EC7-62FA6BCBD718}"/>
    <cellStyle name="Millares 9 2" xfId="137" xr:uid="{98499F54-4002-4B05-AC67-8A1AADBD7B42}"/>
    <cellStyle name="Neutral" xfId="8" builtinId="28" customBuiltin="1"/>
    <cellStyle name="Normal" xfId="0" builtinId="0"/>
    <cellStyle name="Normal 10" xfId="102" xr:uid="{23D85130-699B-4192-A07C-B14A03E07AAE}"/>
    <cellStyle name="Normal 12" xfId="46" xr:uid="{00000000-0005-0000-0000-00002E000000}"/>
    <cellStyle name="Normal 15" xfId="47" xr:uid="{00000000-0005-0000-0000-00002F000000}"/>
    <cellStyle name="Normal 2" xfId="49" xr:uid="{00000000-0005-0000-0000-000030000000}"/>
    <cellStyle name="Normal 2 10" xfId="101" xr:uid="{7CB72E72-F552-498B-8380-5EF234840761}"/>
    <cellStyle name="Normal 2 2" xfId="88" xr:uid="{0AD771F4-0F76-4E4D-9DB8-E37BC99A8A25}"/>
    <cellStyle name="Normal 2 2 2" xfId="107" xr:uid="{6E8928A7-66F2-4256-9216-1BD55A87176B}"/>
    <cellStyle name="Normal 2 3" xfId="106" xr:uid="{7E4FE380-4268-4738-A27A-83B8A9183493}"/>
    <cellStyle name="Normal 2 4" xfId="48" xr:uid="{00000000-0005-0000-0000-000031000000}"/>
    <cellStyle name="Normal 3" xfId="53" xr:uid="{00000000-0005-0000-0000-000032000000}"/>
    <cellStyle name="Normal 3 2" xfId="59" xr:uid="{60B2EF75-737B-48FC-9C94-2517B2DB49F8}"/>
    <cellStyle name="Normal 3 3" xfId="43" xr:uid="{00000000-0005-0000-0000-000033000000}"/>
    <cellStyle name="Normal 3 4" xfId="89" xr:uid="{2549F1DB-FA08-4C8C-A883-04C0B19CB402}"/>
    <cellStyle name="Normal 3 5" xfId="66" xr:uid="{E0182B1F-E69E-43BA-8F1B-56D7C09A5289}"/>
    <cellStyle name="Normal 5" xfId="92" xr:uid="{756763B0-3DA1-4013-8147-6318A7FFD014}"/>
    <cellStyle name="Normal_Estados Fiscal 1999" xfId="44" xr:uid="{00000000-0005-0000-0000-000034000000}"/>
    <cellStyle name="Notas" xfId="15" builtinId="10" customBuiltin="1"/>
    <cellStyle name="Porcentaje" xfId="57" builtinId="5"/>
    <cellStyle name="Porcentual 2" xfId="91" xr:uid="{5E58AAA8-EE60-4F7A-BC1F-DAA89C1BC14D}"/>
    <cellStyle name="Salida" xfId="10" builtinId="21" customBuiltin="1"/>
    <cellStyle name="Texto de advertencia" xfId="14" builtinId="11" customBuiltin="1"/>
    <cellStyle name="Texto explicativo" xfId="16" builtinId="53" customBuiltin="1"/>
    <cellStyle name="Título" xfId="60" builtinId="15" customBuiltin="1"/>
    <cellStyle name="Título 2" xfId="3" builtinId="17" customBuiltin="1"/>
    <cellStyle name="Título 3" xfId="4" builtinId="18" customBuiltin="1"/>
    <cellStyle name="Título 4" xfId="42" xr:uid="{00000000-0005-0000-0000-000038000000}"/>
    <cellStyle name="Total" xfId="17" builtinId="25" customBuiltin="1"/>
  </cellStyles>
  <dxfs count="0"/>
  <tableStyles count="0" defaultTableStyle="TableStyleMedium2" defaultPivotStyle="PivotStyleLight16"/>
  <colors>
    <mruColors>
      <color rgb="FF336699"/>
      <color rgb="FF003366"/>
      <color rgb="FF006699"/>
      <color rgb="FF000066"/>
      <color rgb="FF3333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70757</xdr:colOff>
      <xdr:row>2</xdr:row>
      <xdr:rowOff>74840</xdr:rowOff>
    </xdr:from>
    <xdr:to>
      <xdr:col>5</xdr:col>
      <xdr:colOff>710293</xdr:colOff>
      <xdr:row>4</xdr:row>
      <xdr:rowOff>97699</xdr:rowOff>
    </xdr:to>
    <xdr:pic>
      <xdr:nvPicPr>
        <xdr:cNvPr id="4" name="Picture 2">
          <a:extLst>
            <a:ext uri="{FF2B5EF4-FFF2-40B4-BE49-F238E27FC236}">
              <a16:creationId xmlns:a16="http://schemas.microsoft.com/office/drawing/2014/main" id="{059D5C36-CA3D-4CCF-9398-99879C4A134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732" y="246290"/>
          <a:ext cx="3535136" cy="365759"/>
        </a:xfrm>
        <a:prstGeom prst="rect">
          <a:avLst/>
        </a:prstGeom>
        <a:noFill/>
        <a:ln>
          <a:noFill/>
        </a:ln>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228600</xdr:colOff>
      <xdr:row>1</xdr:row>
      <xdr:rowOff>8467</xdr:rowOff>
    </xdr:from>
    <xdr:to>
      <xdr:col>2</xdr:col>
      <xdr:colOff>257387</xdr:colOff>
      <xdr:row>2</xdr:row>
      <xdr:rowOff>113453</xdr:rowOff>
    </xdr:to>
    <xdr:pic>
      <xdr:nvPicPr>
        <xdr:cNvPr id="2" name="Picture 2">
          <a:extLst>
            <a:ext uri="{FF2B5EF4-FFF2-40B4-BE49-F238E27FC236}">
              <a16:creationId xmlns:a16="http://schemas.microsoft.com/office/drawing/2014/main" id="{241C91CD-CC1A-485D-9BE5-22C5ACEA3F7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780" y="176107"/>
          <a:ext cx="3213947" cy="272626"/>
        </a:xfrm>
        <a:prstGeom prst="rect">
          <a:avLst/>
        </a:prstGeom>
        <a:noFill/>
        <a:ln>
          <a:noFill/>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42333</xdr:colOff>
      <xdr:row>1</xdr:row>
      <xdr:rowOff>59267</xdr:rowOff>
    </xdr:from>
    <xdr:to>
      <xdr:col>2</xdr:col>
      <xdr:colOff>233679</xdr:colOff>
      <xdr:row>3</xdr:row>
      <xdr:rowOff>25400</xdr:rowOff>
    </xdr:to>
    <xdr:pic>
      <xdr:nvPicPr>
        <xdr:cNvPr id="4" name="Picture 2">
          <a:extLst>
            <a:ext uri="{FF2B5EF4-FFF2-40B4-BE49-F238E27FC236}">
              <a16:creationId xmlns:a16="http://schemas.microsoft.com/office/drawing/2014/main" id="{DFC45627-C2A7-46E4-8DA0-5B6AA9A424B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7866" y="254000"/>
          <a:ext cx="3222413" cy="304800"/>
        </a:xfrm>
        <a:prstGeom prst="rect">
          <a:avLst/>
        </a:prstGeom>
        <a:noFill/>
        <a:ln>
          <a:noFill/>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67733</xdr:colOff>
      <xdr:row>1</xdr:row>
      <xdr:rowOff>33866</xdr:rowOff>
    </xdr:from>
    <xdr:to>
      <xdr:col>1</xdr:col>
      <xdr:colOff>3290146</xdr:colOff>
      <xdr:row>2</xdr:row>
      <xdr:rowOff>169332</xdr:rowOff>
    </xdr:to>
    <xdr:pic>
      <xdr:nvPicPr>
        <xdr:cNvPr id="4" name="Picture 2">
          <a:extLst>
            <a:ext uri="{FF2B5EF4-FFF2-40B4-BE49-F238E27FC236}">
              <a16:creationId xmlns:a16="http://schemas.microsoft.com/office/drawing/2014/main" id="{E2372D5F-F0F4-435F-877F-24829B2FD3A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466" y="203199"/>
          <a:ext cx="3222413" cy="304800"/>
        </a:xfrm>
        <a:prstGeom prst="rect">
          <a:avLst/>
        </a:prstGeom>
        <a:noFill/>
        <a:ln>
          <a:noFill/>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25400</xdr:rowOff>
    </xdr:from>
    <xdr:to>
      <xdr:col>2</xdr:col>
      <xdr:colOff>800947</xdr:colOff>
      <xdr:row>2</xdr:row>
      <xdr:rowOff>160866</xdr:rowOff>
    </xdr:to>
    <xdr:pic>
      <xdr:nvPicPr>
        <xdr:cNvPr id="5" name="Picture 2">
          <a:extLst>
            <a:ext uri="{FF2B5EF4-FFF2-40B4-BE49-F238E27FC236}">
              <a16:creationId xmlns:a16="http://schemas.microsoft.com/office/drawing/2014/main" id="{8B1C633E-1685-408A-91B4-EED366FEB8A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067" y="194733"/>
          <a:ext cx="3222413" cy="304800"/>
        </a:xfrm>
        <a:prstGeom prst="rect">
          <a:avLst/>
        </a:prstGeom>
        <a:noFill/>
        <a:ln>
          <a:noFill/>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3387</xdr:colOff>
      <xdr:row>1</xdr:row>
      <xdr:rowOff>50800</xdr:rowOff>
    </xdr:from>
    <xdr:to>
      <xdr:col>1</xdr:col>
      <xdr:colOff>3225800</xdr:colOff>
      <xdr:row>3</xdr:row>
      <xdr:rowOff>16933</xdr:rowOff>
    </xdr:to>
    <xdr:pic>
      <xdr:nvPicPr>
        <xdr:cNvPr id="3" name="Picture 2">
          <a:extLst>
            <a:ext uri="{FF2B5EF4-FFF2-40B4-BE49-F238E27FC236}">
              <a16:creationId xmlns:a16="http://schemas.microsoft.com/office/drawing/2014/main" id="{673B67AC-15C7-44AD-BA6E-54DBB597597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587" y="220133"/>
          <a:ext cx="3222413" cy="304800"/>
        </a:xfrm>
        <a:prstGeom prst="rect">
          <a:avLst/>
        </a:prstGeom>
        <a:noFill/>
        <a:ln>
          <a:noFill/>
        </a:ln>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228600</xdr:colOff>
      <xdr:row>1</xdr:row>
      <xdr:rowOff>8467</xdr:rowOff>
    </xdr:from>
    <xdr:to>
      <xdr:col>5</xdr:col>
      <xdr:colOff>699347</xdr:colOff>
      <xdr:row>2</xdr:row>
      <xdr:rowOff>143933</xdr:rowOff>
    </xdr:to>
    <xdr:pic>
      <xdr:nvPicPr>
        <xdr:cNvPr id="4" name="Picture 2">
          <a:extLst>
            <a:ext uri="{FF2B5EF4-FFF2-40B4-BE49-F238E27FC236}">
              <a16:creationId xmlns:a16="http://schemas.microsoft.com/office/drawing/2014/main" id="{A4905BF7-FBD5-445E-9605-95BE4D3CEBB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5667" y="177800"/>
          <a:ext cx="3222413" cy="304800"/>
        </a:xfrm>
        <a:prstGeom prst="rect">
          <a:avLst/>
        </a:prstGeom>
        <a:noFill/>
        <a:ln>
          <a:noFill/>
        </a:ln>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228600</xdr:colOff>
      <xdr:row>1</xdr:row>
      <xdr:rowOff>8467</xdr:rowOff>
    </xdr:from>
    <xdr:to>
      <xdr:col>2</xdr:col>
      <xdr:colOff>257387</xdr:colOff>
      <xdr:row>2</xdr:row>
      <xdr:rowOff>113453</xdr:rowOff>
    </xdr:to>
    <xdr:pic>
      <xdr:nvPicPr>
        <xdr:cNvPr id="3" name="Picture 2">
          <a:extLst>
            <a:ext uri="{FF2B5EF4-FFF2-40B4-BE49-F238E27FC236}">
              <a16:creationId xmlns:a16="http://schemas.microsoft.com/office/drawing/2014/main" id="{6CFE9B08-6165-4EF0-B06E-6D6B7E2CB17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176107"/>
          <a:ext cx="3213947" cy="303106"/>
        </a:xfrm>
        <a:prstGeom prst="rect">
          <a:avLst/>
        </a:prstGeom>
        <a:noFill/>
        <a:ln>
          <a:noFill/>
        </a:ln>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228600</xdr:colOff>
      <xdr:row>1</xdr:row>
      <xdr:rowOff>8466</xdr:rowOff>
    </xdr:from>
    <xdr:to>
      <xdr:col>2</xdr:col>
      <xdr:colOff>619337</xdr:colOff>
      <xdr:row>2</xdr:row>
      <xdr:rowOff>171449</xdr:rowOff>
    </xdr:to>
    <xdr:pic>
      <xdr:nvPicPr>
        <xdr:cNvPr id="2" name="Picture 2">
          <a:extLst>
            <a:ext uri="{FF2B5EF4-FFF2-40B4-BE49-F238E27FC236}">
              <a16:creationId xmlns:a16="http://schemas.microsoft.com/office/drawing/2014/main" id="{0610102A-1396-46EA-A806-CC8BCEC42D3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79916"/>
          <a:ext cx="3210137" cy="334433"/>
        </a:xfrm>
        <a:prstGeom prst="rect">
          <a:avLst/>
        </a:prstGeom>
        <a:noFill/>
        <a:ln>
          <a:noFill/>
        </a:ln>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228600</xdr:colOff>
      <xdr:row>1</xdr:row>
      <xdr:rowOff>8467</xdr:rowOff>
    </xdr:from>
    <xdr:to>
      <xdr:col>2</xdr:col>
      <xdr:colOff>257387</xdr:colOff>
      <xdr:row>2</xdr:row>
      <xdr:rowOff>113453</xdr:rowOff>
    </xdr:to>
    <xdr:pic>
      <xdr:nvPicPr>
        <xdr:cNvPr id="2" name="Picture 2">
          <a:extLst>
            <a:ext uri="{FF2B5EF4-FFF2-40B4-BE49-F238E27FC236}">
              <a16:creationId xmlns:a16="http://schemas.microsoft.com/office/drawing/2014/main" id="{6F6130E7-6DE6-4FF5-9BE0-87609ACFADE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780" y="176107"/>
          <a:ext cx="3213947" cy="272626"/>
        </a:xfrm>
        <a:prstGeom prst="rect">
          <a:avLst/>
        </a:prstGeom>
        <a:noFill/>
        <a:ln>
          <a:noFill/>
        </a:ln>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5" Type="http://schemas.openxmlformats.org/officeDocument/2006/relationships/drawing" Target="../drawings/drawing7.xml"/><Relationship Id="rId4" Type="http://schemas.openxmlformats.org/officeDocument/2006/relationships/printerSettings" Target="../printerSettings/printerSettings3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7"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drawing" Target="../drawings/drawing2.xml"/><Relationship Id="rId5" Type="http://schemas.openxmlformats.org/officeDocument/2006/relationships/printerSettings" Target="../printerSettings/printerSettings8.bin"/><Relationship Id="rId4"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drawing" Target="../drawings/drawing3.xml"/><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drawing" Target="../drawings/drawing4.xml"/><Relationship Id="rId5" Type="http://schemas.openxmlformats.org/officeDocument/2006/relationships/printerSettings" Target="../printerSettings/printerSettings18.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drawing" Target="../drawings/drawing5.xml"/><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drawing" Target="../drawings/drawing6.xml"/><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0.499984740745262"/>
  </sheetPr>
  <dimension ref="B1:O51"/>
  <sheetViews>
    <sheetView showGridLines="0" topLeftCell="A2" zoomScale="70" zoomScaleNormal="70" workbookViewId="0">
      <pane ySplit="13" topLeftCell="A15" activePane="bottomLeft" state="frozen"/>
      <selection activeCell="A2" sqref="A2"/>
      <selection pane="bottomLeft" activeCell="A2" sqref="A1:XFD1048576"/>
    </sheetView>
  </sheetViews>
  <sheetFormatPr baseColWidth="10" defaultColWidth="11.5546875" defaultRowHeight="13.8"/>
  <cols>
    <col min="1" max="1" width="2.6640625" style="86" customWidth="1"/>
    <col min="2" max="2" width="8.109375" style="87" customWidth="1"/>
    <col min="3" max="3" width="8.21875" style="87" customWidth="1"/>
    <col min="4" max="4" width="14.44140625" style="87" customWidth="1"/>
    <col min="5" max="7" width="11.5546875" style="87"/>
    <col min="8" max="8" width="11.5546875" style="87" customWidth="1"/>
    <col min="9" max="9" width="17.109375" style="87" customWidth="1"/>
    <col min="10" max="14" width="11.5546875" style="87"/>
    <col min="15" max="15" width="25.5546875" style="87" customWidth="1"/>
    <col min="16" max="16384" width="11.5546875" style="86"/>
  </cols>
  <sheetData>
    <row r="1" spans="2:15" hidden="1"/>
    <row r="3" spans="2:15">
      <c r="G3" s="100"/>
      <c r="H3" s="100"/>
      <c r="I3" s="100"/>
      <c r="J3" s="100"/>
      <c r="K3" s="100"/>
      <c r="L3" s="100"/>
      <c r="M3" s="100"/>
      <c r="N3" s="100"/>
      <c r="O3" s="100"/>
    </row>
    <row r="4" spans="2:15">
      <c r="G4" s="100"/>
      <c r="H4" s="100"/>
      <c r="I4" s="100"/>
      <c r="J4" s="100"/>
      <c r="K4" s="100"/>
      <c r="L4" s="100"/>
      <c r="M4" s="100"/>
      <c r="N4" s="100"/>
      <c r="O4" s="100"/>
    </row>
    <row r="5" spans="2:15">
      <c r="G5" s="100"/>
      <c r="H5" s="100"/>
      <c r="I5" s="100"/>
      <c r="J5" s="100"/>
      <c r="K5" s="100"/>
      <c r="L5" s="100"/>
      <c r="M5" s="100"/>
      <c r="N5" s="100"/>
      <c r="O5" s="100"/>
    </row>
    <row r="6" spans="2:15" ht="18.75" customHeight="1">
      <c r="B6" s="101"/>
      <c r="C6" s="389" t="s">
        <v>222</v>
      </c>
      <c r="D6" s="389"/>
      <c r="E6" s="389"/>
      <c r="F6" s="389"/>
      <c r="G6" s="389"/>
      <c r="H6" s="389"/>
      <c r="I6" s="389"/>
      <c r="J6" s="389"/>
      <c r="K6" s="389"/>
      <c r="L6" s="389"/>
      <c r="M6" s="389"/>
      <c r="N6" s="389"/>
      <c r="O6" s="389"/>
    </row>
    <row r="7" spans="2:15" ht="18.75" customHeight="1">
      <c r="B7" s="101"/>
      <c r="C7" s="389"/>
      <c r="D7" s="389"/>
      <c r="E7" s="389"/>
      <c r="F7" s="389"/>
      <c r="G7" s="389"/>
      <c r="H7" s="389"/>
      <c r="I7" s="389"/>
      <c r="J7" s="389"/>
      <c r="K7" s="389"/>
      <c r="L7" s="389"/>
      <c r="M7" s="389"/>
      <c r="N7" s="389"/>
      <c r="O7" s="389"/>
    </row>
    <row r="8" spans="2:15" ht="18.75" customHeight="1">
      <c r="B8" s="101"/>
      <c r="C8" s="389"/>
      <c r="D8" s="389"/>
      <c r="E8" s="389"/>
      <c r="F8" s="389"/>
      <c r="G8" s="389"/>
      <c r="H8" s="389"/>
      <c r="I8" s="389"/>
      <c r="J8" s="389"/>
      <c r="K8" s="389"/>
      <c r="L8" s="389"/>
      <c r="M8" s="389"/>
      <c r="N8" s="389"/>
      <c r="O8" s="389"/>
    </row>
    <row r="9" spans="2:15" ht="18.75" customHeight="1">
      <c r="B9" s="101"/>
      <c r="C9" s="389"/>
      <c r="D9" s="389"/>
      <c r="E9" s="389"/>
      <c r="F9" s="389"/>
      <c r="G9" s="389"/>
      <c r="H9" s="389"/>
      <c r="I9" s="389"/>
      <c r="J9" s="389"/>
      <c r="K9" s="389"/>
      <c r="L9" s="389"/>
      <c r="M9" s="389"/>
      <c r="N9" s="389"/>
      <c r="O9" s="389"/>
    </row>
    <row r="10" spans="2:15" ht="18.75" customHeight="1">
      <c r="B10" s="101"/>
      <c r="C10" s="389"/>
      <c r="D10" s="389"/>
      <c r="E10" s="389"/>
      <c r="F10" s="389"/>
      <c r="G10" s="389"/>
      <c r="H10" s="389"/>
      <c r="I10" s="389"/>
      <c r="J10" s="389"/>
      <c r="K10" s="389"/>
      <c r="L10" s="389"/>
      <c r="M10" s="389"/>
      <c r="N10" s="389"/>
      <c r="O10" s="389"/>
    </row>
    <row r="11" spans="2:15" ht="18.75" customHeight="1">
      <c r="B11" s="101"/>
      <c r="C11" s="389"/>
      <c r="D11" s="389"/>
      <c r="E11" s="389"/>
      <c r="F11" s="389"/>
      <c r="G11" s="389"/>
      <c r="H11" s="389"/>
      <c r="I11" s="389"/>
      <c r="J11" s="389"/>
      <c r="K11" s="389"/>
      <c r="L11" s="389"/>
      <c r="M11" s="389"/>
      <c r="N11" s="389"/>
      <c r="O11" s="389"/>
    </row>
    <row r="12" spans="2:15" ht="18.75" customHeight="1">
      <c r="B12" s="101"/>
      <c r="C12" s="389"/>
      <c r="D12" s="389"/>
      <c r="E12" s="389"/>
      <c r="F12" s="389"/>
      <c r="G12" s="389"/>
      <c r="H12" s="389"/>
      <c r="I12" s="389"/>
      <c r="J12" s="389"/>
      <c r="K12" s="389"/>
      <c r="L12" s="389"/>
      <c r="M12" s="389"/>
      <c r="N12" s="389"/>
      <c r="O12" s="389"/>
    </row>
    <row r="13" spans="2:15" ht="18.75" customHeight="1">
      <c r="B13" s="101"/>
      <c r="C13" s="389"/>
      <c r="D13" s="389"/>
      <c r="E13" s="389"/>
      <c r="F13" s="389"/>
      <c r="G13" s="389"/>
      <c r="H13" s="389"/>
      <c r="I13" s="389"/>
      <c r="J13" s="389"/>
      <c r="K13" s="389"/>
      <c r="L13" s="389"/>
      <c r="M13" s="389"/>
      <c r="N13" s="389"/>
      <c r="O13" s="389"/>
    </row>
    <row r="14" spans="2:15" ht="18.75" customHeight="1">
      <c r="B14" s="101"/>
      <c r="C14" s="389"/>
      <c r="D14" s="389"/>
      <c r="E14" s="389"/>
      <c r="F14" s="389"/>
      <c r="G14" s="389"/>
      <c r="H14" s="389"/>
      <c r="I14" s="389"/>
      <c r="J14" s="389"/>
      <c r="K14" s="389"/>
      <c r="L14" s="389"/>
      <c r="M14" s="389"/>
      <c r="N14" s="389"/>
      <c r="O14" s="389"/>
    </row>
    <row r="15" spans="2:15" ht="15.6">
      <c r="B15" s="88"/>
      <c r="C15" s="88"/>
      <c r="D15" s="89"/>
      <c r="E15" s="88"/>
      <c r="F15" s="88"/>
      <c r="G15" s="88"/>
      <c r="H15" s="88"/>
      <c r="I15" s="88"/>
      <c r="J15" s="88"/>
      <c r="K15" s="88"/>
      <c r="L15" s="88"/>
      <c r="M15" s="88"/>
      <c r="N15" s="88"/>
      <c r="O15" s="88"/>
    </row>
    <row r="16" spans="2:15" ht="4.2" customHeight="1">
      <c r="B16" s="88"/>
      <c r="C16" s="90"/>
      <c r="D16" s="90"/>
      <c r="E16" s="90"/>
      <c r="F16" s="90"/>
      <c r="G16" s="90"/>
      <c r="H16" s="90"/>
      <c r="I16" s="90"/>
      <c r="J16" s="90"/>
      <c r="K16" s="90"/>
      <c r="L16" s="90"/>
      <c r="M16" s="90"/>
      <c r="N16" s="90"/>
      <c r="O16" s="90"/>
    </row>
    <row r="17" spans="2:15" s="93" customFormat="1" ht="21">
      <c r="B17" s="388" t="s">
        <v>288</v>
      </c>
      <c r="C17" s="388"/>
      <c r="D17" s="388"/>
      <c r="E17" s="388"/>
      <c r="F17" s="388"/>
      <c r="G17" s="388"/>
      <c r="H17" s="388"/>
      <c r="I17" s="388"/>
      <c r="J17" s="388"/>
      <c r="K17" s="388"/>
      <c r="L17" s="388"/>
      <c r="M17" s="388"/>
      <c r="N17" s="388"/>
      <c r="O17" s="388"/>
    </row>
    <row r="18" spans="2:15" s="93" customFormat="1" ht="21">
      <c r="B18" s="388" t="s">
        <v>169</v>
      </c>
      <c r="C18" s="388"/>
      <c r="D18" s="388"/>
      <c r="E18" s="388"/>
      <c r="F18" s="388"/>
      <c r="G18" s="388"/>
      <c r="H18" s="388"/>
      <c r="I18" s="388"/>
      <c r="J18" s="388"/>
      <c r="K18" s="388"/>
      <c r="L18" s="388"/>
      <c r="M18" s="388"/>
      <c r="N18" s="388"/>
      <c r="O18" s="388"/>
    </row>
    <row r="19" spans="2:15" ht="22.8">
      <c r="B19" s="91"/>
      <c r="C19" s="91"/>
      <c r="D19" s="91"/>
      <c r="E19" s="91"/>
      <c r="F19" s="91"/>
      <c r="G19" s="91"/>
      <c r="H19" s="91"/>
      <c r="I19" s="91"/>
      <c r="J19" s="91"/>
      <c r="K19" s="91"/>
      <c r="L19" s="91"/>
      <c r="M19" s="91"/>
      <c r="N19" s="91"/>
      <c r="O19" s="91"/>
    </row>
    <row r="20" spans="2:15" ht="15.6">
      <c r="B20" s="95"/>
      <c r="C20" s="95"/>
      <c r="D20" s="95"/>
      <c r="E20" s="95"/>
      <c r="F20" s="95"/>
      <c r="G20" s="95"/>
      <c r="H20" s="96"/>
      <c r="I20" s="95"/>
      <c r="J20" s="95"/>
      <c r="K20" s="96"/>
      <c r="L20" s="96"/>
      <c r="M20" s="97"/>
      <c r="N20" s="95"/>
      <c r="O20" s="95"/>
    </row>
    <row r="21" spans="2:15" ht="15.6">
      <c r="B21" s="95"/>
      <c r="C21" s="95"/>
      <c r="D21" s="95"/>
      <c r="E21" s="95"/>
      <c r="F21" s="95"/>
      <c r="G21" s="95"/>
      <c r="H21" s="96"/>
      <c r="I21" s="95"/>
      <c r="J21" s="95"/>
      <c r="K21" s="96"/>
      <c r="L21" s="96"/>
      <c r="M21" s="99" t="s">
        <v>110</v>
      </c>
      <c r="N21" s="95"/>
      <c r="O21" s="95"/>
    </row>
    <row r="22" spans="2:15">
      <c r="B22" s="95"/>
      <c r="C22" s="373"/>
      <c r="D22" s="373"/>
      <c r="E22" s="373"/>
      <c r="F22" s="373"/>
      <c r="G22" s="373"/>
      <c r="H22" s="374"/>
      <c r="I22" s="373"/>
      <c r="J22" s="373"/>
      <c r="K22" s="374"/>
      <c r="L22" s="374"/>
      <c r="M22" s="373"/>
      <c r="N22" s="373"/>
      <c r="O22" s="373"/>
    </row>
    <row r="23" spans="2:15" s="94" customFormat="1" ht="16.8">
      <c r="B23" s="98"/>
      <c r="C23" s="375"/>
      <c r="D23" s="375" t="s">
        <v>147</v>
      </c>
      <c r="E23" s="376"/>
      <c r="F23" s="377"/>
      <c r="G23" s="377"/>
      <c r="H23" s="378"/>
      <c r="I23" s="373"/>
      <c r="J23" s="373"/>
      <c r="K23" s="373"/>
      <c r="L23" s="385"/>
      <c r="M23" s="386" t="s">
        <v>294</v>
      </c>
      <c r="N23" s="373"/>
      <c r="O23" s="373"/>
    </row>
    <row r="24" spans="2:15" s="94" customFormat="1" ht="16.8">
      <c r="B24" s="98"/>
      <c r="C24" s="375"/>
      <c r="D24" s="375"/>
      <c r="E24" s="376"/>
      <c r="F24" s="377"/>
      <c r="G24" s="377"/>
      <c r="H24" s="380"/>
      <c r="I24" s="373"/>
      <c r="J24" s="373"/>
      <c r="K24" s="373"/>
      <c r="L24" s="383"/>
      <c r="M24" s="386"/>
      <c r="N24" s="373"/>
      <c r="O24" s="373"/>
    </row>
    <row r="25" spans="2:15" s="94" customFormat="1" ht="16.8">
      <c r="B25" s="98"/>
      <c r="C25" s="375"/>
      <c r="D25" s="375" t="s">
        <v>145</v>
      </c>
      <c r="E25" s="376"/>
      <c r="F25" s="377"/>
      <c r="G25" s="377"/>
      <c r="H25" s="378"/>
      <c r="I25" s="373"/>
      <c r="J25" s="373"/>
      <c r="K25" s="373"/>
      <c r="L25" s="385"/>
      <c r="M25" s="386" t="s">
        <v>295</v>
      </c>
      <c r="N25" s="373"/>
      <c r="O25" s="373"/>
    </row>
    <row r="26" spans="2:15" s="94" customFormat="1" ht="16.8">
      <c r="B26" s="98"/>
      <c r="C26" s="375"/>
      <c r="D26" s="375"/>
      <c r="E26" s="376"/>
      <c r="F26" s="377"/>
      <c r="G26" s="377"/>
      <c r="H26" s="380"/>
      <c r="I26" s="373"/>
      <c r="J26" s="373"/>
      <c r="K26" s="373"/>
      <c r="L26" s="383"/>
      <c r="M26" s="386"/>
      <c r="N26" s="373"/>
      <c r="O26" s="373"/>
    </row>
    <row r="27" spans="2:15" s="94" customFormat="1" ht="16.8">
      <c r="B27" s="98"/>
      <c r="C27" s="375"/>
      <c r="D27" s="375" t="s">
        <v>149</v>
      </c>
      <c r="E27" s="376"/>
      <c r="F27" s="377"/>
      <c r="G27" s="377"/>
      <c r="H27" s="378"/>
      <c r="I27" s="373"/>
      <c r="J27" s="373"/>
      <c r="K27" s="373"/>
      <c r="L27" s="385"/>
      <c r="M27" s="386" t="s">
        <v>293</v>
      </c>
      <c r="N27" s="373"/>
      <c r="O27" s="373"/>
    </row>
    <row r="28" spans="2:15" s="94" customFormat="1" ht="16.8">
      <c r="B28" s="98"/>
      <c r="C28" s="375"/>
      <c r="D28" s="375"/>
      <c r="E28" s="376"/>
      <c r="F28" s="377"/>
      <c r="G28" s="377"/>
      <c r="H28" s="380"/>
      <c r="I28" s="373"/>
      <c r="J28" s="373"/>
      <c r="K28" s="373"/>
      <c r="L28" s="383"/>
      <c r="M28" s="386"/>
      <c r="N28" s="373"/>
      <c r="O28" s="373"/>
    </row>
    <row r="29" spans="2:15" s="94" customFormat="1" ht="16.8">
      <c r="B29" s="98"/>
      <c r="C29" s="375"/>
      <c r="D29" s="375" t="s">
        <v>148</v>
      </c>
      <c r="E29" s="376"/>
      <c r="F29" s="377"/>
      <c r="G29" s="377"/>
      <c r="H29" s="378"/>
      <c r="I29" s="373"/>
      <c r="J29" s="373"/>
      <c r="K29" s="373"/>
      <c r="L29" s="385"/>
      <c r="M29" s="386" t="s">
        <v>296</v>
      </c>
      <c r="N29" s="373"/>
      <c r="O29" s="373"/>
    </row>
    <row r="30" spans="2:15" s="94" customFormat="1" ht="16.8">
      <c r="B30" s="98"/>
      <c r="C30" s="375"/>
      <c r="D30" s="375"/>
      <c r="E30" s="376"/>
      <c r="F30" s="377"/>
      <c r="G30" s="377"/>
      <c r="H30" s="380"/>
      <c r="I30" s="373"/>
      <c r="J30" s="373"/>
      <c r="K30" s="373"/>
      <c r="L30" s="380"/>
      <c r="M30" s="379"/>
      <c r="N30" s="373"/>
      <c r="O30" s="373"/>
    </row>
    <row r="31" spans="2:15" s="94" customFormat="1" ht="16.8">
      <c r="B31" s="98"/>
      <c r="C31" s="375"/>
      <c r="D31" s="375" t="s">
        <v>150</v>
      </c>
      <c r="E31" s="376"/>
      <c r="F31" s="377"/>
      <c r="G31" s="377"/>
      <c r="H31" s="378"/>
      <c r="I31" s="373"/>
      <c r="J31" s="373"/>
      <c r="K31" s="373"/>
      <c r="L31" s="381"/>
      <c r="M31" s="379" t="s">
        <v>151</v>
      </c>
      <c r="N31" s="373"/>
      <c r="O31" s="373"/>
    </row>
    <row r="32" spans="2:15" s="94" customFormat="1" ht="16.8">
      <c r="B32" s="98"/>
      <c r="C32" s="375"/>
      <c r="D32" s="375"/>
      <c r="E32" s="376"/>
      <c r="F32" s="377"/>
      <c r="G32" s="377"/>
      <c r="H32" s="380"/>
      <c r="I32" s="373"/>
      <c r="J32" s="373"/>
      <c r="K32" s="373"/>
      <c r="L32" s="380"/>
      <c r="M32" s="379"/>
      <c r="N32" s="373"/>
      <c r="O32" s="373"/>
    </row>
    <row r="33" spans="2:15" s="94" customFormat="1" ht="16.8">
      <c r="B33" s="98"/>
      <c r="C33" s="375"/>
      <c r="D33" s="375" t="s">
        <v>289</v>
      </c>
      <c r="E33" s="376"/>
      <c r="F33" s="377"/>
      <c r="G33" s="377"/>
      <c r="H33" s="378"/>
      <c r="I33" s="373"/>
      <c r="J33" s="373"/>
      <c r="K33" s="373"/>
      <c r="L33" s="381"/>
      <c r="M33" s="379" t="s">
        <v>297</v>
      </c>
      <c r="N33" s="373"/>
      <c r="O33" s="373"/>
    </row>
    <row r="34" spans="2:15" s="92" customFormat="1" ht="16.8">
      <c r="B34" s="95"/>
      <c r="C34" s="382"/>
      <c r="D34" s="382"/>
      <c r="E34" s="376"/>
      <c r="F34" s="377"/>
      <c r="G34" s="377"/>
      <c r="H34" s="378"/>
      <c r="I34" s="373"/>
      <c r="J34" s="373"/>
      <c r="K34" s="373"/>
      <c r="L34" s="383"/>
      <c r="M34" s="379"/>
      <c r="N34" s="373"/>
      <c r="O34" s="373"/>
    </row>
    <row r="35" spans="2:15" s="94" customFormat="1" ht="16.8">
      <c r="B35" s="98"/>
      <c r="C35" s="375"/>
      <c r="D35" s="375" t="s">
        <v>290</v>
      </c>
      <c r="E35" s="376"/>
      <c r="F35" s="377"/>
      <c r="G35" s="377"/>
      <c r="H35" s="378"/>
      <c r="I35" s="373"/>
      <c r="J35" s="373"/>
      <c r="K35" s="373"/>
      <c r="L35" s="381"/>
      <c r="M35" s="379" t="s">
        <v>298</v>
      </c>
      <c r="N35" s="373"/>
      <c r="O35" s="373"/>
    </row>
    <row r="36" spans="2:15" s="92" customFormat="1" ht="16.8">
      <c r="B36" s="95"/>
      <c r="C36" s="382"/>
      <c r="D36" s="382"/>
      <c r="E36" s="376"/>
      <c r="F36" s="377"/>
      <c r="G36" s="377"/>
      <c r="H36" s="378"/>
      <c r="I36" s="373"/>
      <c r="J36" s="373"/>
      <c r="K36" s="373"/>
      <c r="L36" s="383"/>
      <c r="M36" s="379"/>
      <c r="N36" s="373"/>
      <c r="O36" s="373"/>
    </row>
    <row r="37" spans="2:15" s="94" customFormat="1" ht="16.8">
      <c r="B37" s="98"/>
      <c r="C37" s="375"/>
      <c r="D37" s="375" t="s">
        <v>291</v>
      </c>
      <c r="E37" s="376"/>
      <c r="F37" s="377"/>
      <c r="G37" s="377"/>
      <c r="H37" s="378"/>
      <c r="I37" s="373"/>
      <c r="J37" s="373"/>
      <c r="K37" s="373"/>
      <c r="L37" s="381"/>
      <c r="M37" s="379" t="s">
        <v>299</v>
      </c>
      <c r="N37" s="373"/>
      <c r="O37" s="373"/>
    </row>
    <row r="38" spans="2:15" s="92" customFormat="1" ht="16.8">
      <c r="B38" s="95"/>
      <c r="C38" s="382"/>
      <c r="D38" s="382"/>
      <c r="E38" s="376"/>
      <c r="F38" s="377"/>
      <c r="G38" s="377"/>
      <c r="H38" s="378"/>
      <c r="I38" s="373"/>
      <c r="J38" s="373"/>
      <c r="K38" s="373"/>
      <c r="L38" s="383"/>
      <c r="M38" s="379"/>
      <c r="N38" s="373"/>
      <c r="O38" s="373"/>
    </row>
    <row r="39" spans="2:15" s="94" customFormat="1" ht="16.8">
      <c r="B39" s="98"/>
      <c r="C39" s="375"/>
      <c r="D39" s="375" t="s">
        <v>292</v>
      </c>
      <c r="E39" s="376"/>
      <c r="F39" s="377"/>
      <c r="G39" s="377"/>
      <c r="H39" s="378"/>
      <c r="I39" s="373"/>
      <c r="J39" s="373"/>
      <c r="K39" s="373"/>
      <c r="L39" s="381"/>
      <c r="M39" s="379" t="s">
        <v>300</v>
      </c>
      <c r="N39" s="373"/>
      <c r="O39" s="373"/>
    </row>
    <row r="40" spans="2:15" s="92" customFormat="1" ht="16.8">
      <c r="B40" s="95"/>
      <c r="C40" s="382"/>
      <c r="D40" s="382"/>
      <c r="E40" s="376"/>
      <c r="F40" s="377"/>
      <c r="G40" s="377"/>
      <c r="H40" s="378"/>
      <c r="I40" s="373"/>
      <c r="J40" s="373"/>
      <c r="K40" s="373"/>
      <c r="L40" s="383"/>
      <c r="M40" s="379"/>
      <c r="N40" s="373"/>
      <c r="O40" s="373"/>
    </row>
    <row r="41" spans="2:15" s="92" customFormat="1" ht="16.8">
      <c r="B41" s="95"/>
      <c r="C41" s="382"/>
      <c r="D41" s="382"/>
      <c r="E41" s="376"/>
      <c r="F41" s="377"/>
      <c r="G41" s="377"/>
      <c r="H41" s="378"/>
      <c r="I41" s="373"/>
      <c r="J41" s="373"/>
      <c r="K41" s="373"/>
      <c r="L41" s="383"/>
      <c r="M41" s="379"/>
      <c r="N41" s="373"/>
      <c r="O41" s="373"/>
    </row>
    <row r="42" spans="2:15" s="92" customFormat="1">
      <c r="B42" s="87"/>
      <c r="C42" s="87"/>
      <c r="D42" s="87"/>
      <c r="E42" s="87"/>
      <c r="F42" s="87"/>
      <c r="G42" s="87"/>
      <c r="H42" s="87"/>
      <c r="I42" s="87"/>
      <c r="J42" s="87"/>
      <c r="K42" s="87"/>
      <c r="L42" s="87"/>
      <c r="M42" s="87"/>
      <c r="N42" s="87"/>
      <c r="O42" s="87"/>
    </row>
    <row r="43" spans="2:15" s="92" customFormat="1">
      <c r="B43" s="87"/>
      <c r="C43" s="87"/>
      <c r="D43" s="87"/>
      <c r="E43" s="87"/>
      <c r="F43" s="87"/>
      <c r="G43" s="87"/>
      <c r="H43" s="87"/>
      <c r="I43" s="87"/>
      <c r="J43" s="87"/>
      <c r="K43" s="87"/>
      <c r="L43" s="87"/>
      <c r="M43" s="87"/>
      <c r="N43" s="87"/>
      <c r="O43" s="87"/>
    </row>
    <row r="44" spans="2:15" s="92" customFormat="1">
      <c r="B44" s="87"/>
      <c r="C44" s="87"/>
      <c r="D44" s="87"/>
      <c r="E44" s="87"/>
      <c r="F44" s="87"/>
      <c r="G44" s="87"/>
      <c r="H44" s="87"/>
      <c r="I44" s="87"/>
      <c r="J44" s="87"/>
      <c r="K44" s="87"/>
      <c r="L44" s="87"/>
      <c r="M44" s="87"/>
      <c r="N44" s="87"/>
      <c r="O44" s="87"/>
    </row>
    <row r="45" spans="2:15" s="92" customFormat="1">
      <c r="B45" s="87"/>
      <c r="C45" s="87"/>
      <c r="D45" s="87"/>
      <c r="E45" s="87"/>
      <c r="F45" s="87"/>
      <c r="G45" s="87"/>
      <c r="H45" s="87"/>
      <c r="I45" s="87"/>
      <c r="J45" s="87"/>
      <c r="K45" s="87"/>
      <c r="L45" s="87"/>
      <c r="M45" s="87"/>
      <c r="N45" s="87"/>
      <c r="O45" s="87"/>
    </row>
    <row r="46" spans="2:15" s="92" customFormat="1">
      <c r="B46" s="87"/>
      <c r="C46" s="87"/>
      <c r="D46" s="87"/>
      <c r="E46" s="87"/>
      <c r="F46" s="87"/>
      <c r="G46" s="87"/>
      <c r="H46" s="87"/>
      <c r="I46" s="87"/>
      <c r="J46" s="87"/>
      <c r="K46" s="87"/>
      <c r="L46" s="87"/>
      <c r="M46" s="87"/>
      <c r="N46" s="87"/>
      <c r="O46" s="87"/>
    </row>
    <row r="47" spans="2:15" s="92" customFormat="1">
      <c r="B47" s="87"/>
      <c r="C47" s="87"/>
      <c r="D47" s="87"/>
      <c r="E47" s="87"/>
      <c r="F47" s="87"/>
      <c r="G47" s="87"/>
      <c r="H47" s="87"/>
      <c r="I47" s="87"/>
      <c r="J47" s="87"/>
      <c r="K47" s="87"/>
      <c r="L47" s="87"/>
      <c r="M47" s="87"/>
      <c r="N47" s="87"/>
      <c r="O47" s="87"/>
    </row>
    <row r="48" spans="2:15" s="92" customFormat="1">
      <c r="B48" s="87"/>
      <c r="C48" s="87"/>
      <c r="D48" s="87"/>
      <c r="E48" s="87"/>
      <c r="F48" s="87"/>
      <c r="G48" s="87"/>
      <c r="H48" s="87"/>
      <c r="I48" s="87"/>
      <c r="J48" s="87"/>
      <c r="K48" s="87"/>
      <c r="L48" s="87"/>
      <c r="M48" s="87"/>
      <c r="N48" s="87"/>
      <c r="O48" s="87"/>
    </row>
    <row r="49" spans="2:15" s="92" customFormat="1">
      <c r="B49" s="87"/>
      <c r="C49" s="87"/>
      <c r="D49" s="87"/>
      <c r="E49" s="87"/>
      <c r="F49" s="87"/>
      <c r="G49" s="87"/>
      <c r="H49" s="87"/>
      <c r="I49" s="87"/>
      <c r="J49" s="87"/>
      <c r="K49" s="87"/>
      <c r="L49" s="87"/>
      <c r="M49" s="87"/>
      <c r="N49" s="87"/>
      <c r="O49" s="87"/>
    </row>
    <row r="50" spans="2:15" s="92" customFormat="1">
      <c r="B50" s="87"/>
      <c r="C50" s="87"/>
      <c r="D50" s="87"/>
      <c r="E50" s="87"/>
      <c r="F50" s="87"/>
      <c r="G50" s="87"/>
      <c r="H50" s="87"/>
      <c r="I50" s="87"/>
      <c r="J50" s="87"/>
      <c r="K50" s="87"/>
      <c r="L50" s="87"/>
      <c r="M50" s="87"/>
      <c r="N50" s="87"/>
      <c r="O50" s="87"/>
    </row>
    <row r="51" spans="2:15" s="92" customFormat="1">
      <c r="B51" s="87"/>
      <c r="C51" s="87"/>
      <c r="D51" s="87"/>
      <c r="E51" s="87"/>
      <c r="F51" s="87"/>
      <c r="G51" s="87"/>
      <c r="H51" s="87"/>
      <c r="I51" s="87"/>
      <c r="J51" s="87"/>
      <c r="K51" s="87"/>
      <c r="L51" s="87"/>
      <c r="M51" s="87"/>
      <c r="N51" s="87"/>
      <c r="O51" s="87"/>
    </row>
  </sheetData>
  <mergeCells count="3">
    <mergeCell ref="B17:O17"/>
    <mergeCell ref="B18:O18"/>
    <mergeCell ref="C6:O14"/>
  </mergeCells>
  <hyperlinks>
    <hyperlink ref="M31" location="'Nota 1 a Nota 3.5'!A1" display="'Nota 1 a Nota 3.5'!A1" xr:uid="{943072D1-B02C-4791-AFD1-3F43ECC5A0DD}"/>
    <hyperlink ref="M27" location="'FLUJO DE EFECTIVO'!A1" display="'FLUJO DE EFECTIVO'!A1" xr:uid="{450EF0F5-E09E-40AD-9EB8-880A1162C119}"/>
    <hyperlink ref="M23" location="'ACTIVO NETO'!A1" display="'ACTIVO NETO'!A1" xr:uid="{EC3CA611-522C-4F0B-98A5-EA953F1C1344}"/>
    <hyperlink ref="M25" location="'ESTADO DE INGRESOS Y EGRESOS'!A1" display="'ESTADO DE INGRESOS Y EGRESOS'!A1" xr:uid="{2B8C32DE-DF23-4984-A74C-35DB4561558F}"/>
    <hyperlink ref="M29" location="'VARIACION DEL ACTIVO NETO'!A1" display="'VARIACION DEL ACTIVO NETO'!A1" xr:uid="{4C0E48F4-804B-454A-AD7B-5198406340A9}"/>
    <hyperlink ref="M33" location="'Nota 3.6 a Nota 4.1'!A1" display="'Nota 3.6 a Nota 4.1'!A1" xr:uid="{53C3AEE0-698C-499F-8E24-878C9857A62A}"/>
    <hyperlink ref="M35" location="'Nota 4.2'!A1" display="'Nota 4.2'!A1" xr:uid="{7C09FD03-DC7D-4B7E-83BA-AA4070BC0F1F}"/>
    <hyperlink ref="M37" location="'Nota 4.3 a Nota 4.6'!A1" display="'Nota 4.3 a Nota 4.6'!A1" xr:uid="{A98D9DBF-920E-4DC0-9541-3414A33BE1B2}"/>
    <hyperlink ref="M39" location="'Nota 5 a Nota 8'!A1" display="'Nota 5 a Nota 8'!A1" xr:uid="{DA37734F-6F28-47C4-965C-6A5AFB958012}"/>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2" tint="-0.499984740745262"/>
    <pageSetUpPr fitToPage="1"/>
  </sheetPr>
  <dimension ref="A1:N49"/>
  <sheetViews>
    <sheetView showGridLines="0" zoomScale="90" zoomScaleNormal="90" zoomScaleSheetLayoutView="100" workbookViewId="0">
      <pane ySplit="7" topLeftCell="A29" activePane="bottomLeft" state="frozen"/>
      <selection pane="bottomLeft" activeCell="I5" sqref="I5"/>
    </sheetView>
  </sheetViews>
  <sheetFormatPr baseColWidth="10" defaultColWidth="9.33203125" defaultRowHeight="13.2"/>
  <cols>
    <col min="1" max="1" width="4.33203125" style="227" customWidth="1"/>
    <col min="2" max="2" width="46.44140625" style="227" customWidth="1"/>
    <col min="3" max="3" width="20.5546875" style="294" customWidth="1"/>
    <col min="4" max="4" width="23.88671875" style="227" customWidth="1"/>
    <col min="5" max="5" width="23.109375" style="227" customWidth="1"/>
    <col min="6" max="6" width="17.109375" style="227" customWidth="1"/>
    <col min="7" max="7" width="17.77734375" style="227" bestFit="1" customWidth="1"/>
    <col min="8" max="8" width="20.5546875" style="227" customWidth="1"/>
    <col min="9" max="9" width="22.33203125" style="227" bestFit="1" customWidth="1"/>
    <col min="10" max="10" width="15.77734375" style="327" customWidth="1"/>
    <col min="11" max="11" width="17.5546875" style="227" bestFit="1" customWidth="1"/>
    <col min="12" max="12" width="19.88671875" style="227" customWidth="1"/>
    <col min="13" max="13" width="17.44140625" style="227" customWidth="1"/>
    <col min="14" max="14" width="15.77734375" style="227" bestFit="1" customWidth="1"/>
    <col min="15" max="15" width="19.21875" style="227" customWidth="1"/>
    <col min="16" max="16" width="16.88671875" style="227" customWidth="1"/>
    <col min="17" max="17" width="18" style="227" customWidth="1"/>
    <col min="18" max="16384" width="9.33203125" style="227"/>
  </cols>
  <sheetData>
    <row r="1" spans="1:14" s="177" customFormat="1">
      <c r="D1" s="178"/>
    </row>
    <row r="2" spans="1:14" s="177" customFormat="1">
      <c r="D2" s="178"/>
    </row>
    <row r="3" spans="1:14" s="177" customFormat="1">
      <c r="D3" s="178"/>
    </row>
    <row r="4" spans="1:14" s="179" customFormat="1" ht="13.8" thickBot="1">
      <c r="D4" s="180"/>
    </row>
    <row r="5" spans="1:14" s="172" customFormat="1" ht="13.8" thickTop="1">
      <c r="C5" s="187"/>
      <c r="I5" s="168" t="s">
        <v>111</v>
      </c>
    </row>
    <row r="6" spans="1:14" s="293" customFormat="1" ht="13.8" customHeight="1">
      <c r="B6" s="299" t="s">
        <v>223</v>
      </c>
      <c r="C6" s="300"/>
      <c r="D6" s="299"/>
      <c r="E6" s="299"/>
      <c r="F6" s="299"/>
      <c r="G6" s="299"/>
      <c r="H6" s="299"/>
      <c r="I6" s="298"/>
      <c r="J6" s="298"/>
      <c r="K6" s="298"/>
      <c r="L6" s="298"/>
      <c r="M6" s="298"/>
      <c r="N6" s="298"/>
    </row>
    <row r="7" spans="1:14" s="293" customFormat="1" ht="21.6" customHeight="1">
      <c r="B7" s="299" t="s">
        <v>234</v>
      </c>
      <c r="C7" s="300"/>
      <c r="D7" s="299"/>
      <c r="E7" s="299"/>
      <c r="F7" s="299"/>
      <c r="G7" s="299"/>
      <c r="H7" s="299"/>
      <c r="I7" s="298"/>
      <c r="J7" s="298"/>
      <c r="K7" s="298"/>
      <c r="L7" s="298"/>
      <c r="M7" s="298"/>
      <c r="N7" s="298"/>
    </row>
    <row r="10" spans="1:14">
      <c r="A10" s="229"/>
      <c r="B10" s="325" t="s">
        <v>100</v>
      </c>
      <c r="C10" s="326"/>
    </row>
    <row r="11" spans="1:14">
      <c r="A11" s="229"/>
      <c r="E11" s="234"/>
    </row>
    <row r="12" spans="1:14">
      <c r="A12" s="229"/>
      <c r="B12" s="433" t="s">
        <v>17</v>
      </c>
      <c r="C12" s="434"/>
      <c r="D12" s="324">
        <v>44651</v>
      </c>
      <c r="E12" s="324">
        <v>44561</v>
      </c>
    </row>
    <row r="13" spans="1:14">
      <c r="A13" s="229"/>
      <c r="B13" s="328" t="s">
        <v>265</v>
      </c>
      <c r="C13" s="329"/>
      <c r="D13" s="330">
        <f>-'ESTADO DE INGRESOS Y EGRESOS'!F20</f>
        <v>0</v>
      </c>
      <c r="E13" s="330">
        <f>-'ESTADO DE INGRESOS Y EGRESOS'!G20</f>
        <v>0</v>
      </c>
    </row>
    <row r="14" spans="1:14">
      <c r="A14" s="229"/>
      <c r="B14" s="203" t="s">
        <v>9</v>
      </c>
      <c r="C14" s="331"/>
      <c r="D14" s="332">
        <f>+SUM(D13:D13)</f>
        <v>0</v>
      </c>
      <c r="E14" s="332">
        <f>SUM(E13:E13)</f>
        <v>0</v>
      </c>
    </row>
    <row r="15" spans="1:14">
      <c r="A15" s="229"/>
      <c r="B15" s="207"/>
      <c r="C15" s="207"/>
      <c r="D15" s="333"/>
    </row>
    <row r="16" spans="1:14" ht="42" customHeight="1">
      <c r="A16" s="229"/>
      <c r="B16" s="432" t="s">
        <v>273</v>
      </c>
      <c r="C16" s="432"/>
      <c r="D16" s="432"/>
      <c r="E16" s="432"/>
      <c r="F16" s="432"/>
      <c r="G16" s="432"/>
      <c r="H16" s="432"/>
      <c r="I16" s="301"/>
      <c r="J16" s="301"/>
    </row>
    <row r="17" spans="1:10">
      <c r="A17" s="229"/>
      <c r="B17" s="207"/>
      <c r="C17" s="207"/>
      <c r="D17" s="333"/>
      <c r="G17" s="334"/>
    </row>
    <row r="18" spans="1:10">
      <c r="A18" s="229"/>
      <c r="B18" s="325" t="s">
        <v>101</v>
      </c>
      <c r="C18" s="326"/>
    </row>
    <row r="19" spans="1:10">
      <c r="A19" s="229"/>
      <c r="B19" s="227" t="s">
        <v>274</v>
      </c>
      <c r="E19" s="234"/>
    </row>
    <row r="20" spans="1:10">
      <c r="A20" s="229"/>
      <c r="E20" s="234"/>
    </row>
    <row r="21" spans="1:10" ht="26.4">
      <c r="A21" s="229"/>
      <c r="B21" s="433" t="s">
        <v>56</v>
      </c>
      <c r="C21" s="434"/>
      <c r="D21" s="324" t="s">
        <v>57</v>
      </c>
      <c r="E21" s="324" t="s">
        <v>266</v>
      </c>
      <c r="F21" s="324" t="s">
        <v>267</v>
      </c>
    </row>
    <row r="22" spans="1:10" s="325" customFormat="1">
      <c r="A22" s="335"/>
      <c r="B22" s="336" t="s">
        <v>58</v>
      </c>
      <c r="C22" s="337"/>
      <c r="D22" s="338"/>
      <c r="E22" s="338"/>
      <c r="F22" s="339"/>
      <c r="J22" s="340"/>
    </row>
    <row r="23" spans="1:10">
      <c r="A23" s="229"/>
      <c r="B23" s="328" t="s">
        <v>59</v>
      </c>
      <c r="C23" s="329"/>
      <c r="D23" s="341">
        <v>0</v>
      </c>
      <c r="E23" s="342">
        <v>0</v>
      </c>
      <c r="F23" s="343">
        <v>0</v>
      </c>
    </row>
    <row r="24" spans="1:10">
      <c r="A24" s="229"/>
      <c r="B24" s="328" t="s">
        <v>60</v>
      </c>
      <c r="C24" s="329"/>
      <c r="D24" s="341">
        <v>0</v>
      </c>
      <c r="E24" s="342">
        <v>0</v>
      </c>
      <c r="F24" s="343">
        <v>0</v>
      </c>
    </row>
    <row r="25" spans="1:10">
      <c r="A25" s="229"/>
      <c r="B25" s="328" t="s">
        <v>61</v>
      </c>
      <c r="C25" s="329"/>
      <c r="D25" s="341">
        <v>100.036576</v>
      </c>
      <c r="E25" s="342">
        <v>10872698.439999999</v>
      </c>
      <c r="F25" s="343">
        <v>12</v>
      </c>
    </row>
    <row r="26" spans="1:10" s="325" customFormat="1">
      <c r="A26" s="335"/>
      <c r="B26" s="336" t="s">
        <v>62</v>
      </c>
      <c r="C26" s="337"/>
      <c r="D26" s="344"/>
      <c r="E26" s="345"/>
      <c r="F26" s="346"/>
      <c r="J26" s="340"/>
    </row>
    <row r="27" spans="1:10">
      <c r="A27" s="229"/>
      <c r="B27" s="328" t="s">
        <v>63</v>
      </c>
      <c r="C27" s="329"/>
      <c r="D27" s="341">
        <v>0</v>
      </c>
      <c r="E27" s="342">
        <v>0</v>
      </c>
      <c r="F27" s="343">
        <v>0</v>
      </c>
    </row>
    <row r="28" spans="1:10">
      <c r="A28" s="229"/>
      <c r="B28" s="328" t="s">
        <v>64</v>
      </c>
      <c r="C28" s="329"/>
      <c r="D28" s="341">
        <v>0</v>
      </c>
      <c r="E28" s="342">
        <v>0</v>
      </c>
      <c r="F28" s="343">
        <v>0</v>
      </c>
    </row>
    <row r="29" spans="1:10">
      <c r="A29" s="229"/>
      <c r="B29" s="328" t="s">
        <v>65</v>
      </c>
      <c r="C29" s="329"/>
      <c r="D29" s="341">
        <v>0</v>
      </c>
      <c r="E29" s="342">
        <v>0</v>
      </c>
      <c r="F29" s="343">
        <v>0</v>
      </c>
    </row>
    <row r="30" spans="1:10" s="325" customFormat="1">
      <c r="A30" s="335"/>
      <c r="B30" s="336" t="s">
        <v>66</v>
      </c>
      <c r="C30" s="337"/>
      <c r="D30" s="344"/>
      <c r="E30" s="338"/>
      <c r="F30" s="346"/>
      <c r="J30" s="340"/>
    </row>
    <row r="31" spans="1:10">
      <c r="A31" s="229"/>
      <c r="B31" s="328" t="s">
        <v>67</v>
      </c>
      <c r="C31" s="329"/>
      <c r="D31" s="341">
        <v>0</v>
      </c>
      <c r="E31" s="342">
        <v>0</v>
      </c>
      <c r="F31" s="343">
        <v>0</v>
      </c>
    </row>
    <row r="32" spans="1:10">
      <c r="A32" s="229"/>
      <c r="B32" s="328" t="s">
        <v>68</v>
      </c>
      <c r="C32" s="329"/>
      <c r="D32" s="341">
        <v>0</v>
      </c>
      <c r="E32" s="342">
        <v>0</v>
      </c>
      <c r="F32" s="343">
        <v>0</v>
      </c>
    </row>
    <row r="33" spans="1:10">
      <c r="A33" s="229"/>
      <c r="B33" s="328" t="s">
        <v>69</v>
      </c>
      <c r="C33" s="329"/>
      <c r="D33" s="341">
        <v>0</v>
      </c>
      <c r="E33" s="342">
        <v>0</v>
      </c>
      <c r="F33" s="343">
        <v>0</v>
      </c>
    </row>
    <row r="34" spans="1:10" s="325" customFormat="1">
      <c r="A34" s="335"/>
      <c r="B34" s="336" t="s">
        <v>70</v>
      </c>
      <c r="C34" s="337"/>
      <c r="D34" s="338"/>
      <c r="E34" s="338"/>
      <c r="F34" s="346"/>
      <c r="J34" s="340"/>
    </row>
    <row r="35" spans="1:10">
      <c r="A35" s="229"/>
      <c r="B35" s="328" t="s">
        <v>71</v>
      </c>
      <c r="C35" s="329"/>
      <c r="D35" s="341">
        <v>0</v>
      </c>
      <c r="E35" s="342">
        <v>0</v>
      </c>
      <c r="F35" s="343">
        <v>0</v>
      </c>
    </row>
    <row r="36" spans="1:10">
      <c r="A36" s="229"/>
      <c r="B36" s="328" t="s">
        <v>72</v>
      </c>
      <c r="C36" s="329"/>
      <c r="D36" s="341">
        <v>0</v>
      </c>
      <c r="E36" s="342">
        <v>0</v>
      </c>
      <c r="F36" s="343">
        <v>0</v>
      </c>
    </row>
    <row r="37" spans="1:10">
      <c r="A37" s="229"/>
      <c r="B37" s="328" t="s">
        <v>73</v>
      </c>
      <c r="C37" s="329"/>
      <c r="D37" s="341">
        <v>0</v>
      </c>
      <c r="E37" s="342">
        <v>0</v>
      </c>
      <c r="F37" s="343">
        <v>0</v>
      </c>
    </row>
    <row r="38" spans="1:10" ht="15" customHeight="1">
      <c r="A38" s="229"/>
      <c r="B38" s="347"/>
      <c r="E38" s="234"/>
    </row>
    <row r="39" spans="1:10" ht="15" customHeight="1">
      <c r="A39" s="229"/>
      <c r="E39" s="234"/>
    </row>
    <row r="40" spans="1:10">
      <c r="A40" s="229"/>
      <c r="B40" s="325" t="s">
        <v>98</v>
      </c>
      <c r="C40" s="326"/>
      <c r="E40" s="234"/>
    </row>
    <row r="41" spans="1:10">
      <c r="A41" s="229"/>
      <c r="B41" s="325"/>
      <c r="C41" s="326"/>
      <c r="E41" s="234"/>
    </row>
    <row r="42" spans="1:10">
      <c r="A42" s="229"/>
      <c r="B42" s="325" t="s">
        <v>74</v>
      </c>
      <c r="C42" s="326"/>
    </row>
    <row r="43" spans="1:10">
      <c r="A43" s="229"/>
      <c r="B43" s="227" t="s">
        <v>102</v>
      </c>
    </row>
    <row r="44" spans="1:10">
      <c r="A44" s="229"/>
      <c r="B44" s="325"/>
      <c r="C44" s="326"/>
    </row>
    <row r="45" spans="1:10">
      <c r="A45" s="229"/>
      <c r="B45" s="433" t="s">
        <v>0</v>
      </c>
      <c r="C45" s="434"/>
      <c r="D45" s="324">
        <f>+D12</f>
        <v>44651</v>
      </c>
      <c r="E45" s="324">
        <f>+E12</f>
        <v>44561</v>
      </c>
      <c r="F45" s="348"/>
    </row>
    <row r="46" spans="1:10">
      <c r="A46" s="349"/>
      <c r="B46" s="328" t="s">
        <v>268</v>
      </c>
      <c r="C46" s="329"/>
      <c r="D46" s="350">
        <f>+Clasificación!G8</f>
        <v>4742028.22</v>
      </c>
      <c r="E46" s="351">
        <f>+'ACTIVO NETO'!F13</f>
        <v>0</v>
      </c>
      <c r="F46" s="348"/>
    </row>
    <row r="47" spans="1:10">
      <c r="A47" s="229"/>
      <c r="B47" s="203" t="s">
        <v>9</v>
      </c>
      <c r="C47" s="331"/>
      <c r="D47" s="352">
        <f>SUM(D46)</f>
        <v>4742028.22</v>
      </c>
      <c r="E47" s="353">
        <f>SUM(E46)</f>
        <v>0</v>
      </c>
      <c r="G47" s="269">
        <f>+D47-'ACTIVO NETO'!E13</f>
        <v>0</v>
      </c>
    </row>
    <row r="48" spans="1:10">
      <c r="A48" s="229"/>
      <c r="E48" s="348"/>
    </row>
    <row r="49" spans="1:5">
      <c r="A49" s="229"/>
      <c r="E49" s="348"/>
    </row>
  </sheetData>
  <customSheetViews>
    <customSheetView guid="{7015FC6D-0680-4B00-AA0E-B83DA1D0B666}" scale="85" showPageBreaks="1" showGridLines="0" printArea="1" topLeftCell="A263">
      <selection activeCell="G275" sqref="G275"/>
      <pageMargins left="0.7" right="0.7" top="0.75" bottom="0.75" header="0.3" footer="0.3"/>
      <pageSetup paperSize="9" scale="50" orientation="portrait" r:id="rId1"/>
    </customSheetView>
    <customSheetView guid="{5FCC9217-B3E9-4B91-A943-5F21728EBEE9}" scale="85" showPageBreaks="1" showGridLines="0" printArea="1" topLeftCell="A272">
      <selection activeCell="D296" sqref="D296"/>
      <pageMargins left="0.7" right="0.7" top="0.75" bottom="0.75" header="0.3" footer="0.3"/>
      <pageSetup paperSize="9" scale="50" orientation="portrait" r:id="rId2"/>
    </customSheetView>
    <customSheetView guid="{F3648BCD-1CED-4BBB-AE63-37BDB925883F}" scale="85" showGridLines="0" printArea="1" topLeftCell="A283">
      <selection activeCell="G307" sqref="G306:G307"/>
      <pageMargins left="0.7" right="0.7" top="0.75" bottom="0.75" header="0.3" footer="0.3"/>
      <pageSetup paperSize="9" scale="50" orientation="portrait" r:id="rId3"/>
    </customSheetView>
  </customSheetViews>
  <mergeCells count="4">
    <mergeCell ref="B16:H16"/>
    <mergeCell ref="B12:C12"/>
    <mergeCell ref="B45:C45"/>
    <mergeCell ref="B21:C21"/>
  </mergeCells>
  <hyperlinks>
    <hyperlink ref="I5" location="INDICE!A1" display="Índice" xr:uid="{A8BC0986-0268-4CF7-8E6C-8095C7E3B0C0}"/>
  </hyperlinks>
  <pageMargins left="0.25" right="0.25" top="0.75" bottom="0.75" header="0.3" footer="0.3"/>
  <pageSetup paperSize="9" scale="49" fitToHeight="0"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98F2C-5EB0-4649-8585-8209DA8470AC}">
  <sheetPr>
    <tabColor theme="2" tint="-0.499984740745262"/>
    <pageSetUpPr fitToPage="1"/>
  </sheetPr>
  <dimension ref="A1:T56"/>
  <sheetViews>
    <sheetView showGridLines="0" zoomScale="80" zoomScaleNormal="80" zoomScaleSheetLayoutView="100" workbookViewId="0">
      <pane ySplit="14" topLeftCell="A51" activePane="bottomLeft" state="frozen"/>
      <selection pane="bottomLeft" activeCell="M60" sqref="M60"/>
    </sheetView>
  </sheetViews>
  <sheetFormatPr baseColWidth="10" defaultColWidth="9.33203125" defaultRowHeight="13.2"/>
  <cols>
    <col min="1" max="1" width="4.33203125" style="227" customWidth="1"/>
    <col min="2" max="2" width="41.109375" style="227" customWidth="1"/>
    <col min="3" max="3" width="20.5546875" style="294" customWidth="1"/>
    <col min="4" max="4" width="17.88671875" style="227" customWidth="1"/>
    <col min="5" max="5" width="19.109375" style="227" customWidth="1"/>
    <col min="6" max="6" width="17.109375" style="227" customWidth="1"/>
    <col min="7" max="7" width="16.33203125" style="227" customWidth="1"/>
    <col min="8" max="8" width="16.77734375" style="227" customWidth="1"/>
    <col min="9" max="9" width="15.109375" style="227" customWidth="1"/>
    <col min="10" max="10" width="14" style="327" customWidth="1"/>
    <col min="11" max="11" width="16.21875" style="227" customWidth="1"/>
    <col min="12" max="12" width="14.5546875" style="227" customWidth="1"/>
    <col min="13" max="13" width="17.44140625" style="227" customWidth="1"/>
    <col min="14" max="14" width="15.77734375" style="227" bestFit="1" customWidth="1"/>
    <col min="15" max="15" width="19.21875" style="227" customWidth="1"/>
    <col min="16" max="16" width="16.88671875" style="227" customWidth="1"/>
    <col min="17" max="17" width="18" style="227" customWidth="1"/>
    <col min="18" max="16384" width="9.33203125" style="227"/>
  </cols>
  <sheetData>
    <row r="1" spans="1:20" s="177" customFormat="1">
      <c r="D1" s="178"/>
    </row>
    <row r="2" spans="1:20" s="177" customFormat="1">
      <c r="D2" s="178"/>
    </row>
    <row r="3" spans="1:20" s="177" customFormat="1">
      <c r="D3" s="178"/>
    </row>
    <row r="4" spans="1:20" s="179" customFormat="1" ht="13.8" thickBot="1">
      <c r="D4" s="180"/>
    </row>
    <row r="5" spans="1:20" s="172" customFormat="1" ht="13.8" thickTop="1">
      <c r="C5" s="187"/>
      <c r="K5" s="168" t="s">
        <v>111</v>
      </c>
    </row>
    <row r="6" spans="1:20" s="293" customFormat="1" ht="13.8" customHeight="1">
      <c r="B6" s="299" t="s">
        <v>223</v>
      </c>
      <c r="C6" s="300"/>
      <c r="D6" s="299"/>
      <c r="E6" s="299"/>
      <c r="F6" s="299"/>
      <c r="G6" s="299"/>
      <c r="H6" s="299"/>
      <c r="I6" s="299"/>
      <c r="J6" s="299"/>
      <c r="K6" s="299"/>
      <c r="L6" s="299"/>
      <c r="M6" s="298"/>
      <c r="N6" s="298"/>
    </row>
    <row r="7" spans="1:20" s="293" customFormat="1" ht="13.8" customHeight="1">
      <c r="B7" s="299" t="s">
        <v>234</v>
      </c>
      <c r="C7" s="300"/>
      <c r="D7" s="299"/>
      <c r="E7" s="299"/>
      <c r="F7" s="299"/>
      <c r="G7" s="299"/>
      <c r="H7" s="299"/>
      <c r="I7" s="299"/>
      <c r="J7" s="299"/>
      <c r="K7" s="299"/>
      <c r="L7" s="299"/>
      <c r="M7" s="298"/>
      <c r="N7" s="298"/>
    </row>
    <row r="10" spans="1:20" s="356" customFormat="1">
      <c r="A10" s="354"/>
      <c r="B10" s="325" t="s">
        <v>75</v>
      </c>
      <c r="C10" s="326"/>
      <c r="D10" s="355"/>
      <c r="J10" s="357"/>
    </row>
    <row r="11" spans="1:20" s="356" customFormat="1" ht="14.25" customHeight="1">
      <c r="A11" s="354"/>
      <c r="B11" s="358" t="s">
        <v>269</v>
      </c>
      <c r="C11" s="359"/>
      <c r="J11" s="357"/>
    </row>
    <row r="12" spans="1:20" s="356" customFormat="1">
      <c r="A12" s="354"/>
      <c r="B12" s="325"/>
      <c r="C12" s="326"/>
      <c r="J12" s="357"/>
      <c r="L12" s="361"/>
      <c r="O12" s="362"/>
    </row>
    <row r="13" spans="1:20" s="356" customFormat="1" ht="15" customHeight="1">
      <c r="A13" s="354"/>
      <c r="B13" s="394" t="s">
        <v>76</v>
      </c>
      <c r="C13" s="394" t="s">
        <v>77</v>
      </c>
      <c r="D13" s="437"/>
      <c r="E13" s="430" t="s">
        <v>78</v>
      </c>
      <c r="F13" s="430" t="s">
        <v>108</v>
      </c>
      <c r="G13" s="407" t="s">
        <v>270</v>
      </c>
      <c r="H13" s="407" t="s">
        <v>271</v>
      </c>
      <c r="I13" s="430" t="s">
        <v>1</v>
      </c>
      <c r="J13" s="430" t="s">
        <v>36</v>
      </c>
      <c r="K13" s="407" t="s">
        <v>280</v>
      </c>
      <c r="L13" s="407" t="s">
        <v>281</v>
      </c>
      <c r="M13" s="430" t="s">
        <v>79</v>
      </c>
      <c r="N13" s="430" t="s">
        <v>109</v>
      </c>
      <c r="O13" s="407" t="s">
        <v>272</v>
      </c>
      <c r="P13" s="407" t="s">
        <v>80</v>
      </c>
      <c r="Q13" s="407" t="s">
        <v>161</v>
      </c>
    </row>
    <row r="14" spans="1:20" s="356" customFormat="1" ht="52.5" customHeight="1">
      <c r="A14" s="354"/>
      <c r="B14" s="436"/>
      <c r="C14" s="436"/>
      <c r="D14" s="438"/>
      <c r="E14" s="430"/>
      <c r="F14" s="430"/>
      <c r="G14" s="430"/>
      <c r="H14" s="430"/>
      <c r="I14" s="430"/>
      <c r="J14" s="430"/>
      <c r="K14" s="430"/>
      <c r="L14" s="430"/>
      <c r="M14" s="430"/>
      <c r="N14" s="430"/>
      <c r="O14" s="407"/>
      <c r="P14" s="407"/>
      <c r="Q14" s="407"/>
    </row>
    <row r="15" spans="1:20" s="356" customFormat="1" ht="15" customHeight="1">
      <c r="A15" s="354"/>
      <c r="B15" s="302" t="s">
        <v>277</v>
      </c>
      <c r="C15" s="303" t="s">
        <v>275</v>
      </c>
      <c r="D15" s="304"/>
      <c r="E15" s="305" t="s">
        <v>278</v>
      </c>
      <c r="F15" s="305" t="s">
        <v>279</v>
      </c>
      <c r="G15" s="306">
        <v>44642</v>
      </c>
      <c r="H15" s="306">
        <v>45152</v>
      </c>
      <c r="I15" s="305" t="s">
        <v>152</v>
      </c>
      <c r="J15" s="307">
        <v>250000</v>
      </c>
      <c r="K15" s="312">
        <v>259035.8</v>
      </c>
      <c r="L15" s="307">
        <v>259225</v>
      </c>
      <c r="M15" s="307">
        <v>250000</v>
      </c>
      <c r="N15" s="308">
        <v>5.2499999999999998E-2</v>
      </c>
      <c r="O15" s="309">
        <v>2.3841068218054574E-2</v>
      </c>
      <c r="P15" s="310">
        <v>1</v>
      </c>
      <c r="Q15" s="309">
        <v>2.3841068218054574E-2</v>
      </c>
      <c r="R15" s="363"/>
      <c r="T15" s="362"/>
    </row>
    <row r="16" spans="1:20" s="356" customFormat="1">
      <c r="A16" s="354"/>
      <c r="B16" s="302" t="s">
        <v>277</v>
      </c>
      <c r="C16" s="303" t="s">
        <v>275</v>
      </c>
      <c r="D16" s="304"/>
      <c r="E16" s="305" t="s">
        <v>278</v>
      </c>
      <c r="F16" s="305" t="s">
        <v>279</v>
      </c>
      <c r="G16" s="306">
        <v>44642</v>
      </c>
      <c r="H16" s="306">
        <v>45152</v>
      </c>
      <c r="I16" s="311" t="s">
        <v>152</v>
      </c>
      <c r="J16" s="312">
        <v>250000</v>
      </c>
      <c r="K16" s="312">
        <v>259035.8</v>
      </c>
      <c r="L16" s="312">
        <v>259225</v>
      </c>
      <c r="M16" s="312">
        <v>250000</v>
      </c>
      <c r="N16" s="309">
        <v>5.2499999999999998E-2</v>
      </c>
      <c r="O16" s="309">
        <v>2.3841068218054574E-2</v>
      </c>
      <c r="P16" s="310">
        <v>1</v>
      </c>
      <c r="Q16" s="309">
        <v>4.7682136436109149E-2</v>
      </c>
      <c r="R16" s="363"/>
      <c r="T16" s="362"/>
    </row>
    <row r="17" spans="1:20" s="356" customFormat="1">
      <c r="A17" s="354"/>
      <c r="B17" s="302" t="s">
        <v>277</v>
      </c>
      <c r="C17" s="303" t="s">
        <v>275</v>
      </c>
      <c r="D17" s="304"/>
      <c r="E17" s="305" t="s">
        <v>278</v>
      </c>
      <c r="F17" s="305" t="s">
        <v>279</v>
      </c>
      <c r="G17" s="306">
        <v>44642</v>
      </c>
      <c r="H17" s="306">
        <v>45152</v>
      </c>
      <c r="I17" s="311" t="s">
        <v>152</v>
      </c>
      <c r="J17" s="312">
        <v>250000</v>
      </c>
      <c r="K17" s="312">
        <v>259035.8</v>
      </c>
      <c r="L17" s="312">
        <v>259225</v>
      </c>
      <c r="M17" s="312">
        <v>250000</v>
      </c>
      <c r="N17" s="309">
        <v>5.2499999999999998E-2</v>
      </c>
      <c r="O17" s="309">
        <v>2.3841068218054574E-2</v>
      </c>
      <c r="P17" s="310">
        <v>1</v>
      </c>
      <c r="Q17" s="309">
        <v>7.152320465416373E-2</v>
      </c>
      <c r="R17" s="363"/>
      <c r="T17" s="362"/>
    </row>
    <row r="18" spans="1:20" s="356" customFormat="1">
      <c r="A18" s="354"/>
      <c r="B18" s="302" t="s">
        <v>277</v>
      </c>
      <c r="C18" s="303" t="s">
        <v>275</v>
      </c>
      <c r="D18" s="304"/>
      <c r="E18" s="305" t="s">
        <v>278</v>
      </c>
      <c r="F18" s="305" t="s">
        <v>279</v>
      </c>
      <c r="G18" s="306">
        <v>44642</v>
      </c>
      <c r="H18" s="306">
        <v>45152</v>
      </c>
      <c r="I18" s="311" t="s">
        <v>152</v>
      </c>
      <c r="J18" s="312">
        <v>250000</v>
      </c>
      <c r="K18" s="312">
        <v>259035.8</v>
      </c>
      <c r="L18" s="312">
        <v>259225</v>
      </c>
      <c r="M18" s="312">
        <v>250000</v>
      </c>
      <c r="N18" s="309">
        <v>5.2499999999999998E-2</v>
      </c>
      <c r="O18" s="309">
        <v>2.3841068218054574E-2</v>
      </c>
      <c r="P18" s="310">
        <v>1</v>
      </c>
      <c r="Q18" s="309">
        <v>9.5364272872218298E-2</v>
      </c>
      <c r="R18" s="363"/>
      <c r="T18" s="362"/>
    </row>
    <row r="19" spans="1:20" s="356" customFormat="1">
      <c r="A19" s="354"/>
      <c r="B19" s="302" t="s">
        <v>277</v>
      </c>
      <c r="C19" s="303" t="s">
        <v>275</v>
      </c>
      <c r="D19" s="304"/>
      <c r="E19" s="305" t="s">
        <v>278</v>
      </c>
      <c r="F19" s="305" t="s">
        <v>279</v>
      </c>
      <c r="G19" s="306">
        <v>44642</v>
      </c>
      <c r="H19" s="306">
        <v>45152</v>
      </c>
      <c r="I19" s="311" t="s">
        <v>152</v>
      </c>
      <c r="J19" s="312">
        <v>250000</v>
      </c>
      <c r="K19" s="312">
        <v>259035.8</v>
      </c>
      <c r="L19" s="312">
        <v>259225</v>
      </c>
      <c r="M19" s="312">
        <v>250000</v>
      </c>
      <c r="N19" s="309">
        <v>5.2499999999999998E-2</v>
      </c>
      <c r="O19" s="309">
        <v>2.3841068218054574E-2</v>
      </c>
      <c r="P19" s="310">
        <v>1</v>
      </c>
      <c r="Q19" s="309">
        <v>0.11920534109027286</v>
      </c>
      <c r="R19" s="363"/>
      <c r="T19" s="362"/>
    </row>
    <row r="20" spans="1:20" s="356" customFormat="1">
      <c r="A20" s="354"/>
      <c r="B20" s="302" t="s">
        <v>277</v>
      </c>
      <c r="C20" s="303" t="s">
        <v>275</v>
      </c>
      <c r="D20" s="304"/>
      <c r="E20" s="305" t="s">
        <v>278</v>
      </c>
      <c r="F20" s="305" t="s">
        <v>279</v>
      </c>
      <c r="G20" s="306">
        <v>44642</v>
      </c>
      <c r="H20" s="306">
        <v>45152</v>
      </c>
      <c r="I20" s="311" t="s">
        <v>152</v>
      </c>
      <c r="J20" s="312">
        <v>250000</v>
      </c>
      <c r="K20" s="312">
        <v>259035.8</v>
      </c>
      <c r="L20" s="312">
        <v>259225</v>
      </c>
      <c r="M20" s="312">
        <v>250000</v>
      </c>
      <c r="N20" s="309">
        <v>5.2499999999999998E-2</v>
      </c>
      <c r="O20" s="309">
        <v>2.3841068218054574E-2</v>
      </c>
      <c r="P20" s="310">
        <v>1</v>
      </c>
      <c r="Q20" s="309">
        <v>0.14304640930832743</v>
      </c>
      <c r="R20" s="363"/>
      <c r="T20" s="362"/>
    </row>
    <row r="21" spans="1:20" s="356" customFormat="1">
      <c r="A21" s="354"/>
      <c r="B21" s="302" t="s">
        <v>277</v>
      </c>
      <c r="C21" s="303" t="s">
        <v>275</v>
      </c>
      <c r="D21" s="304"/>
      <c r="E21" s="305" t="s">
        <v>278</v>
      </c>
      <c r="F21" s="305" t="s">
        <v>279</v>
      </c>
      <c r="G21" s="306">
        <v>44645</v>
      </c>
      <c r="H21" s="306">
        <v>45243</v>
      </c>
      <c r="I21" s="311" t="s">
        <v>152</v>
      </c>
      <c r="J21" s="312">
        <v>501000</v>
      </c>
      <c r="K21" s="312">
        <v>516357.12</v>
      </c>
      <c r="L21" s="312">
        <v>516591.12</v>
      </c>
      <c r="M21" s="312">
        <v>501000</v>
      </c>
      <c r="N21" s="309">
        <v>4.3999999999999997E-2</v>
      </c>
      <c r="O21" s="309">
        <v>4.7510884912111633E-2</v>
      </c>
      <c r="P21" s="310">
        <v>1</v>
      </c>
      <c r="Q21" s="309">
        <v>0.19055729422043907</v>
      </c>
      <c r="R21" s="363"/>
      <c r="T21" s="362"/>
    </row>
    <row r="22" spans="1:20" s="356" customFormat="1">
      <c r="A22" s="354"/>
      <c r="B22" s="302" t="s">
        <v>277</v>
      </c>
      <c r="C22" s="303" t="s">
        <v>276</v>
      </c>
      <c r="D22" s="304"/>
      <c r="E22" s="305" t="s">
        <v>278</v>
      </c>
      <c r="F22" s="305" t="s">
        <v>279</v>
      </c>
      <c r="G22" s="306">
        <v>44645</v>
      </c>
      <c r="H22" s="306">
        <v>45015</v>
      </c>
      <c r="I22" s="311" t="s">
        <v>152</v>
      </c>
      <c r="J22" s="312">
        <v>100000</v>
      </c>
      <c r="K22" s="312">
        <v>100274.44</v>
      </c>
      <c r="L22" s="312">
        <v>100316</v>
      </c>
      <c r="M22" s="312">
        <v>100000</v>
      </c>
      <c r="N22" s="309">
        <v>2.8500000000000001E-2</v>
      </c>
      <c r="O22" s="309">
        <v>9.2261506765937227E-3</v>
      </c>
      <c r="P22" s="310">
        <v>0.1</v>
      </c>
      <c r="Q22" s="309">
        <v>9.2261506765937227E-3</v>
      </c>
      <c r="R22" s="363"/>
      <c r="T22" s="362"/>
    </row>
    <row r="23" spans="1:20" s="356" customFormat="1">
      <c r="A23" s="354"/>
      <c r="B23" s="302" t="s">
        <v>277</v>
      </c>
      <c r="C23" s="303" t="s">
        <v>276</v>
      </c>
      <c r="D23" s="304"/>
      <c r="E23" s="305" t="s">
        <v>278</v>
      </c>
      <c r="F23" s="305" t="s">
        <v>279</v>
      </c>
      <c r="G23" s="306">
        <v>44645</v>
      </c>
      <c r="H23" s="306">
        <v>45015</v>
      </c>
      <c r="I23" s="311" t="s">
        <v>152</v>
      </c>
      <c r="J23" s="312">
        <v>100000</v>
      </c>
      <c r="K23" s="312">
        <v>100274.44</v>
      </c>
      <c r="L23" s="312">
        <v>100316</v>
      </c>
      <c r="M23" s="312">
        <v>100000</v>
      </c>
      <c r="N23" s="309">
        <v>2.8500000000000001E-2</v>
      </c>
      <c r="O23" s="309">
        <v>9.2261506765937227E-3</v>
      </c>
      <c r="P23" s="310">
        <v>0.1</v>
      </c>
      <c r="Q23" s="309">
        <v>1.8452301353187445E-2</v>
      </c>
      <c r="R23" s="363"/>
      <c r="T23" s="362"/>
    </row>
    <row r="24" spans="1:20" s="356" customFormat="1">
      <c r="A24" s="354"/>
      <c r="B24" s="302" t="s">
        <v>277</v>
      </c>
      <c r="C24" s="303" t="s">
        <v>276</v>
      </c>
      <c r="D24" s="304"/>
      <c r="E24" s="305" t="s">
        <v>278</v>
      </c>
      <c r="F24" s="305" t="s">
        <v>279</v>
      </c>
      <c r="G24" s="306">
        <v>44645</v>
      </c>
      <c r="H24" s="306">
        <v>45015</v>
      </c>
      <c r="I24" s="311" t="s">
        <v>152</v>
      </c>
      <c r="J24" s="312">
        <v>100000</v>
      </c>
      <c r="K24" s="312">
        <v>100274.44</v>
      </c>
      <c r="L24" s="312">
        <v>100316</v>
      </c>
      <c r="M24" s="312">
        <v>100000</v>
      </c>
      <c r="N24" s="309">
        <v>2.8500000000000001E-2</v>
      </c>
      <c r="O24" s="309">
        <v>9.2261506765937227E-3</v>
      </c>
      <c r="P24" s="310">
        <v>0.1</v>
      </c>
      <c r="Q24" s="309">
        <v>2.767845202978117E-2</v>
      </c>
      <c r="R24" s="363"/>
      <c r="T24" s="362"/>
    </row>
    <row r="25" spans="1:20" s="356" customFormat="1">
      <c r="A25" s="354"/>
      <c r="B25" s="302" t="s">
        <v>277</v>
      </c>
      <c r="C25" s="303" t="s">
        <v>276</v>
      </c>
      <c r="D25" s="304"/>
      <c r="E25" s="305" t="s">
        <v>278</v>
      </c>
      <c r="F25" s="305" t="s">
        <v>279</v>
      </c>
      <c r="G25" s="306">
        <v>44645</v>
      </c>
      <c r="H25" s="306">
        <v>45015</v>
      </c>
      <c r="I25" s="311" t="s">
        <v>152</v>
      </c>
      <c r="J25" s="312">
        <v>100000</v>
      </c>
      <c r="K25" s="312">
        <v>100274.44</v>
      </c>
      <c r="L25" s="312">
        <v>100316</v>
      </c>
      <c r="M25" s="312">
        <v>100000</v>
      </c>
      <c r="N25" s="309">
        <v>2.8500000000000001E-2</v>
      </c>
      <c r="O25" s="309">
        <v>9.2261506765937227E-3</v>
      </c>
      <c r="P25" s="310">
        <v>0.1</v>
      </c>
      <c r="Q25" s="309">
        <v>3.6904602706374891E-2</v>
      </c>
      <c r="R25" s="363"/>
      <c r="T25" s="362"/>
    </row>
    <row r="26" spans="1:20" s="356" customFormat="1">
      <c r="A26" s="354"/>
      <c r="B26" s="302" t="s">
        <v>277</v>
      </c>
      <c r="C26" s="303" t="s">
        <v>276</v>
      </c>
      <c r="D26" s="304"/>
      <c r="E26" s="305" t="s">
        <v>278</v>
      </c>
      <c r="F26" s="305" t="s">
        <v>279</v>
      </c>
      <c r="G26" s="306">
        <v>44645</v>
      </c>
      <c r="H26" s="306">
        <v>45015</v>
      </c>
      <c r="I26" s="311" t="s">
        <v>152</v>
      </c>
      <c r="J26" s="312">
        <v>100000</v>
      </c>
      <c r="K26" s="312">
        <v>100274.44</v>
      </c>
      <c r="L26" s="312">
        <v>100316</v>
      </c>
      <c r="M26" s="312">
        <v>100000</v>
      </c>
      <c r="N26" s="309">
        <v>2.8500000000000001E-2</v>
      </c>
      <c r="O26" s="309">
        <v>9.2261506765937227E-3</v>
      </c>
      <c r="P26" s="310">
        <v>0.1</v>
      </c>
      <c r="Q26" s="309">
        <v>4.6130753382968612E-2</v>
      </c>
      <c r="R26" s="363"/>
      <c r="T26" s="362"/>
    </row>
    <row r="27" spans="1:20" s="356" customFormat="1">
      <c r="A27" s="354"/>
      <c r="B27" s="302" t="s">
        <v>277</v>
      </c>
      <c r="C27" s="303" t="s">
        <v>276</v>
      </c>
      <c r="D27" s="304"/>
      <c r="E27" s="305" t="s">
        <v>278</v>
      </c>
      <c r="F27" s="305" t="s">
        <v>279</v>
      </c>
      <c r="G27" s="306">
        <v>44645</v>
      </c>
      <c r="H27" s="306">
        <v>45015</v>
      </c>
      <c r="I27" s="311" t="s">
        <v>152</v>
      </c>
      <c r="J27" s="312">
        <v>100000</v>
      </c>
      <c r="K27" s="312">
        <v>100274.44</v>
      </c>
      <c r="L27" s="312">
        <v>100316</v>
      </c>
      <c r="M27" s="312">
        <v>100000</v>
      </c>
      <c r="N27" s="309">
        <v>2.8500000000000001E-2</v>
      </c>
      <c r="O27" s="309">
        <v>9.2261506765937227E-3</v>
      </c>
      <c r="P27" s="310">
        <v>0.1</v>
      </c>
      <c r="Q27" s="309">
        <v>5.5356904059562333E-2</v>
      </c>
      <c r="R27" s="363"/>
      <c r="T27" s="362"/>
    </row>
    <row r="28" spans="1:20" s="356" customFormat="1">
      <c r="A28" s="354"/>
      <c r="B28" s="302" t="s">
        <v>277</v>
      </c>
      <c r="C28" s="303" t="s">
        <v>276</v>
      </c>
      <c r="D28" s="304"/>
      <c r="E28" s="305" t="s">
        <v>278</v>
      </c>
      <c r="F28" s="305" t="s">
        <v>279</v>
      </c>
      <c r="G28" s="306">
        <v>44645</v>
      </c>
      <c r="H28" s="306">
        <v>45015</v>
      </c>
      <c r="I28" s="311" t="s">
        <v>152</v>
      </c>
      <c r="J28" s="312">
        <v>100000</v>
      </c>
      <c r="K28" s="312">
        <v>100274.44</v>
      </c>
      <c r="L28" s="312">
        <v>100316</v>
      </c>
      <c r="M28" s="312">
        <v>100000</v>
      </c>
      <c r="N28" s="309">
        <v>2.8500000000000001E-2</v>
      </c>
      <c r="O28" s="309">
        <v>9.2261506765937227E-3</v>
      </c>
      <c r="P28" s="310">
        <v>0.1</v>
      </c>
      <c r="Q28" s="309">
        <v>6.4583054736156054E-2</v>
      </c>
      <c r="R28" s="363"/>
      <c r="T28" s="362"/>
    </row>
    <row r="29" spans="1:20" s="356" customFormat="1">
      <c r="A29" s="354"/>
      <c r="B29" s="302" t="s">
        <v>277</v>
      </c>
      <c r="C29" s="303" t="s">
        <v>276</v>
      </c>
      <c r="D29" s="304"/>
      <c r="E29" s="305" t="s">
        <v>278</v>
      </c>
      <c r="F29" s="305" t="s">
        <v>279</v>
      </c>
      <c r="G29" s="306">
        <v>44645</v>
      </c>
      <c r="H29" s="306">
        <v>45015</v>
      </c>
      <c r="I29" s="311" t="s">
        <v>152</v>
      </c>
      <c r="J29" s="312">
        <v>100000</v>
      </c>
      <c r="K29" s="312">
        <v>100274.44</v>
      </c>
      <c r="L29" s="312">
        <v>100316</v>
      </c>
      <c r="M29" s="312">
        <v>100000</v>
      </c>
      <c r="N29" s="309">
        <v>2.8500000000000001E-2</v>
      </c>
      <c r="O29" s="309">
        <v>9.2261506765937227E-3</v>
      </c>
      <c r="P29" s="310">
        <v>0.1</v>
      </c>
      <c r="Q29" s="309">
        <v>7.3809205412749782E-2</v>
      </c>
      <c r="R29" s="363"/>
      <c r="T29" s="362"/>
    </row>
    <row r="30" spans="1:20" s="356" customFormat="1">
      <c r="A30" s="354"/>
      <c r="B30" s="302" t="s">
        <v>277</v>
      </c>
      <c r="C30" s="303" t="s">
        <v>276</v>
      </c>
      <c r="D30" s="304"/>
      <c r="E30" s="305" t="s">
        <v>278</v>
      </c>
      <c r="F30" s="305" t="s">
        <v>279</v>
      </c>
      <c r="G30" s="306">
        <v>44645</v>
      </c>
      <c r="H30" s="306">
        <v>45015</v>
      </c>
      <c r="I30" s="311" t="s">
        <v>152</v>
      </c>
      <c r="J30" s="312">
        <v>100000</v>
      </c>
      <c r="K30" s="312">
        <v>100274.44</v>
      </c>
      <c r="L30" s="312">
        <v>100316</v>
      </c>
      <c r="M30" s="312">
        <v>100000</v>
      </c>
      <c r="N30" s="309">
        <v>2.8500000000000001E-2</v>
      </c>
      <c r="O30" s="309">
        <v>9.2261506765937227E-3</v>
      </c>
      <c r="P30" s="310">
        <v>0.1</v>
      </c>
      <c r="Q30" s="309">
        <v>8.3035356089343509E-2</v>
      </c>
      <c r="R30" s="363"/>
      <c r="T30" s="362"/>
    </row>
    <row r="31" spans="1:20" s="356" customFormat="1">
      <c r="A31" s="354"/>
      <c r="B31" s="302" t="s">
        <v>277</v>
      </c>
      <c r="C31" s="303" t="s">
        <v>276</v>
      </c>
      <c r="D31" s="304"/>
      <c r="E31" s="305" t="s">
        <v>278</v>
      </c>
      <c r="F31" s="305" t="s">
        <v>279</v>
      </c>
      <c r="G31" s="306">
        <v>44645</v>
      </c>
      <c r="H31" s="306">
        <v>45015</v>
      </c>
      <c r="I31" s="311" t="s">
        <v>152</v>
      </c>
      <c r="J31" s="312">
        <v>100000</v>
      </c>
      <c r="K31" s="312">
        <v>100274.44</v>
      </c>
      <c r="L31" s="312">
        <v>100316</v>
      </c>
      <c r="M31" s="312">
        <v>100000</v>
      </c>
      <c r="N31" s="309">
        <v>2.8500000000000001E-2</v>
      </c>
      <c r="O31" s="309">
        <v>9.2261506765937227E-3</v>
      </c>
      <c r="P31" s="310">
        <v>0.1</v>
      </c>
      <c r="Q31" s="309">
        <v>9.2261506765937237E-2</v>
      </c>
      <c r="R31" s="363"/>
      <c r="T31" s="362"/>
    </row>
    <row r="32" spans="1:20" s="356" customFormat="1">
      <c r="A32" s="354"/>
      <c r="B32" s="302" t="s">
        <v>277</v>
      </c>
      <c r="C32" s="303" t="s">
        <v>276</v>
      </c>
      <c r="D32" s="304"/>
      <c r="E32" s="305" t="s">
        <v>278</v>
      </c>
      <c r="F32" s="305" t="s">
        <v>279</v>
      </c>
      <c r="G32" s="306">
        <v>44645</v>
      </c>
      <c r="H32" s="306">
        <v>45015</v>
      </c>
      <c r="I32" s="311" t="s">
        <v>152</v>
      </c>
      <c r="J32" s="312">
        <v>100000</v>
      </c>
      <c r="K32" s="312">
        <v>100274.44</v>
      </c>
      <c r="L32" s="312">
        <v>100316</v>
      </c>
      <c r="M32" s="312">
        <v>100000</v>
      </c>
      <c r="N32" s="309">
        <v>2.8500000000000001E-2</v>
      </c>
      <c r="O32" s="309">
        <v>9.2261506765937227E-3</v>
      </c>
      <c r="P32" s="310">
        <v>0.1</v>
      </c>
      <c r="Q32" s="309">
        <v>0.10148765744253097</v>
      </c>
      <c r="R32" s="363"/>
      <c r="T32" s="362"/>
    </row>
    <row r="33" spans="1:20" s="356" customFormat="1">
      <c r="A33" s="354"/>
      <c r="B33" s="302" t="s">
        <v>277</v>
      </c>
      <c r="C33" s="303" t="s">
        <v>276</v>
      </c>
      <c r="D33" s="304"/>
      <c r="E33" s="305" t="s">
        <v>278</v>
      </c>
      <c r="F33" s="305" t="s">
        <v>279</v>
      </c>
      <c r="G33" s="306">
        <v>44645</v>
      </c>
      <c r="H33" s="306">
        <v>45015</v>
      </c>
      <c r="I33" s="311" t="s">
        <v>152</v>
      </c>
      <c r="J33" s="312">
        <v>100000</v>
      </c>
      <c r="K33" s="312">
        <v>100274.44</v>
      </c>
      <c r="L33" s="312">
        <v>100316</v>
      </c>
      <c r="M33" s="312">
        <v>100000</v>
      </c>
      <c r="N33" s="309">
        <v>2.8500000000000001E-2</v>
      </c>
      <c r="O33" s="309">
        <v>9.2261506765937227E-3</v>
      </c>
      <c r="P33" s="310">
        <v>0.1</v>
      </c>
      <c r="Q33" s="309">
        <v>0.11071380811912469</v>
      </c>
      <c r="R33" s="363"/>
      <c r="T33" s="362"/>
    </row>
    <row r="34" spans="1:20" s="356" customFormat="1">
      <c r="A34" s="354"/>
      <c r="B34" s="302" t="s">
        <v>277</v>
      </c>
      <c r="C34" s="303" t="s">
        <v>276</v>
      </c>
      <c r="D34" s="304"/>
      <c r="E34" s="305" t="s">
        <v>278</v>
      </c>
      <c r="F34" s="305" t="s">
        <v>279</v>
      </c>
      <c r="G34" s="306">
        <v>44645</v>
      </c>
      <c r="H34" s="306">
        <v>45015</v>
      </c>
      <c r="I34" s="311" t="s">
        <v>152</v>
      </c>
      <c r="J34" s="312">
        <v>100000</v>
      </c>
      <c r="K34" s="312">
        <v>100274.44</v>
      </c>
      <c r="L34" s="312">
        <v>100316</v>
      </c>
      <c r="M34" s="312">
        <v>100000</v>
      </c>
      <c r="N34" s="309">
        <v>2.8500000000000001E-2</v>
      </c>
      <c r="O34" s="309">
        <v>9.2261506765937227E-3</v>
      </c>
      <c r="P34" s="310">
        <v>0.1</v>
      </c>
      <c r="Q34" s="309">
        <v>0.11993995879571842</v>
      </c>
      <c r="R34" s="363"/>
      <c r="T34" s="362"/>
    </row>
    <row r="35" spans="1:20" s="356" customFormat="1">
      <c r="A35" s="354"/>
      <c r="B35" s="302" t="s">
        <v>277</v>
      </c>
      <c r="C35" s="303" t="s">
        <v>276</v>
      </c>
      <c r="D35" s="304"/>
      <c r="E35" s="305" t="s">
        <v>278</v>
      </c>
      <c r="F35" s="305" t="s">
        <v>279</v>
      </c>
      <c r="G35" s="306">
        <v>44645</v>
      </c>
      <c r="H35" s="306">
        <v>45015</v>
      </c>
      <c r="I35" s="311" t="s">
        <v>152</v>
      </c>
      <c r="J35" s="312">
        <v>100000</v>
      </c>
      <c r="K35" s="312">
        <v>100274.44</v>
      </c>
      <c r="L35" s="312">
        <v>100316</v>
      </c>
      <c r="M35" s="312">
        <v>100000</v>
      </c>
      <c r="N35" s="309">
        <v>2.8500000000000001E-2</v>
      </c>
      <c r="O35" s="309">
        <v>9.2261506765937227E-3</v>
      </c>
      <c r="P35" s="310">
        <v>0.1</v>
      </c>
      <c r="Q35" s="309">
        <v>0.12916610947231214</v>
      </c>
      <c r="R35" s="363"/>
      <c r="T35" s="362"/>
    </row>
    <row r="36" spans="1:20" s="356" customFormat="1">
      <c r="A36" s="354"/>
      <c r="B36" s="302" t="s">
        <v>277</v>
      </c>
      <c r="C36" s="303" t="s">
        <v>276</v>
      </c>
      <c r="D36" s="304"/>
      <c r="E36" s="305" t="s">
        <v>278</v>
      </c>
      <c r="F36" s="305" t="s">
        <v>279</v>
      </c>
      <c r="G36" s="306">
        <v>44645</v>
      </c>
      <c r="H36" s="306">
        <v>45015</v>
      </c>
      <c r="I36" s="311" t="s">
        <v>152</v>
      </c>
      <c r="J36" s="312">
        <v>100000</v>
      </c>
      <c r="K36" s="312">
        <v>100274.44</v>
      </c>
      <c r="L36" s="312">
        <v>100316</v>
      </c>
      <c r="M36" s="312">
        <v>100000</v>
      </c>
      <c r="N36" s="309">
        <v>2.8500000000000001E-2</v>
      </c>
      <c r="O36" s="309">
        <v>9.2261506765937227E-3</v>
      </c>
      <c r="P36" s="310">
        <v>0.1</v>
      </c>
      <c r="Q36" s="309">
        <v>0.13839226014890585</v>
      </c>
      <c r="R36" s="363"/>
      <c r="T36" s="362"/>
    </row>
    <row r="37" spans="1:20" s="356" customFormat="1">
      <c r="A37" s="354"/>
      <c r="B37" s="302" t="s">
        <v>277</v>
      </c>
      <c r="C37" s="303" t="s">
        <v>276</v>
      </c>
      <c r="D37" s="304"/>
      <c r="E37" s="305" t="s">
        <v>278</v>
      </c>
      <c r="F37" s="305" t="s">
        <v>279</v>
      </c>
      <c r="G37" s="306">
        <v>44645</v>
      </c>
      <c r="H37" s="306">
        <v>45015</v>
      </c>
      <c r="I37" s="311" t="s">
        <v>152</v>
      </c>
      <c r="J37" s="312">
        <v>100000</v>
      </c>
      <c r="K37" s="312">
        <v>100274.44</v>
      </c>
      <c r="L37" s="312">
        <v>100316</v>
      </c>
      <c r="M37" s="312">
        <v>100000</v>
      </c>
      <c r="N37" s="309">
        <v>2.8500000000000001E-2</v>
      </c>
      <c r="O37" s="309">
        <v>9.2261506765937227E-3</v>
      </c>
      <c r="P37" s="310">
        <v>0.1</v>
      </c>
      <c r="Q37" s="309">
        <v>0.14761841082549956</v>
      </c>
      <c r="R37" s="363"/>
      <c r="T37" s="362"/>
    </row>
    <row r="38" spans="1:20" s="356" customFormat="1">
      <c r="A38" s="354"/>
      <c r="B38" s="302" t="s">
        <v>277</v>
      </c>
      <c r="C38" s="303" t="s">
        <v>276</v>
      </c>
      <c r="D38" s="304"/>
      <c r="E38" s="305" t="s">
        <v>278</v>
      </c>
      <c r="F38" s="305" t="s">
        <v>279</v>
      </c>
      <c r="G38" s="306">
        <v>44645</v>
      </c>
      <c r="H38" s="306">
        <v>45015</v>
      </c>
      <c r="I38" s="311" t="s">
        <v>152</v>
      </c>
      <c r="J38" s="312">
        <v>100000</v>
      </c>
      <c r="K38" s="312">
        <v>100274.44</v>
      </c>
      <c r="L38" s="312">
        <v>100316</v>
      </c>
      <c r="M38" s="312">
        <v>100000</v>
      </c>
      <c r="N38" s="309">
        <v>2.8500000000000001E-2</v>
      </c>
      <c r="O38" s="309">
        <v>9.2261506765937227E-3</v>
      </c>
      <c r="P38" s="310">
        <v>0.1</v>
      </c>
      <c r="Q38" s="309">
        <v>0.15684456150209328</v>
      </c>
      <c r="R38" s="363"/>
      <c r="T38" s="362"/>
    </row>
    <row r="39" spans="1:20" s="356" customFormat="1">
      <c r="A39" s="354"/>
      <c r="B39" s="302" t="s">
        <v>277</v>
      </c>
      <c r="C39" s="303" t="s">
        <v>276</v>
      </c>
      <c r="D39" s="304"/>
      <c r="E39" s="305" t="s">
        <v>278</v>
      </c>
      <c r="F39" s="305" t="s">
        <v>279</v>
      </c>
      <c r="G39" s="306">
        <v>44645</v>
      </c>
      <c r="H39" s="306">
        <v>45015</v>
      </c>
      <c r="I39" s="311" t="s">
        <v>152</v>
      </c>
      <c r="J39" s="312">
        <v>100000</v>
      </c>
      <c r="K39" s="312">
        <v>100274.44</v>
      </c>
      <c r="L39" s="312">
        <v>100316</v>
      </c>
      <c r="M39" s="312">
        <v>100000</v>
      </c>
      <c r="N39" s="309">
        <v>2.8500000000000001E-2</v>
      </c>
      <c r="O39" s="309">
        <v>9.2261506765937227E-3</v>
      </c>
      <c r="P39" s="310">
        <v>0.1</v>
      </c>
      <c r="Q39" s="309">
        <v>0.16607071217868699</v>
      </c>
      <c r="R39" s="363"/>
      <c r="T39" s="362"/>
    </row>
    <row r="40" spans="1:20" s="356" customFormat="1">
      <c r="A40" s="354"/>
      <c r="B40" s="302" t="s">
        <v>277</v>
      </c>
      <c r="C40" s="303" t="s">
        <v>276</v>
      </c>
      <c r="D40" s="304"/>
      <c r="E40" s="305" t="s">
        <v>278</v>
      </c>
      <c r="F40" s="305" t="s">
        <v>279</v>
      </c>
      <c r="G40" s="306">
        <v>44645</v>
      </c>
      <c r="H40" s="306">
        <v>45015</v>
      </c>
      <c r="I40" s="311" t="s">
        <v>152</v>
      </c>
      <c r="J40" s="312">
        <v>100000</v>
      </c>
      <c r="K40" s="312">
        <v>100274.44</v>
      </c>
      <c r="L40" s="312">
        <v>100316</v>
      </c>
      <c r="M40" s="312">
        <v>100000</v>
      </c>
      <c r="N40" s="309">
        <v>2.8500000000000001E-2</v>
      </c>
      <c r="O40" s="309">
        <v>9.2261506765937227E-3</v>
      </c>
      <c r="P40" s="310">
        <v>0.1</v>
      </c>
      <c r="Q40" s="309">
        <v>0.17529686285528071</v>
      </c>
      <c r="R40" s="363"/>
      <c r="T40" s="362"/>
    </row>
    <row r="41" spans="1:20" s="356" customFormat="1">
      <c r="A41" s="354"/>
      <c r="B41" s="302" t="s">
        <v>277</v>
      </c>
      <c r="C41" s="303" t="s">
        <v>276</v>
      </c>
      <c r="D41" s="304"/>
      <c r="E41" s="305" t="s">
        <v>278</v>
      </c>
      <c r="F41" s="305" t="s">
        <v>279</v>
      </c>
      <c r="G41" s="306">
        <v>44645</v>
      </c>
      <c r="H41" s="306">
        <v>45015</v>
      </c>
      <c r="I41" s="311" t="s">
        <v>152</v>
      </c>
      <c r="J41" s="312">
        <v>100000</v>
      </c>
      <c r="K41" s="312">
        <v>100274.44</v>
      </c>
      <c r="L41" s="312">
        <v>100316</v>
      </c>
      <c r="M41" s="312">
        <v>100000</v>
      </c>
      <c r="N41" s="309">
        <v>2.8500000000000001E-2</v>
      </c>
      <c r="O41" s="309">
        <v>9.2261506765937227E-3</v>
      </c>
      <c r="P41" s="310">
        <v>0.1</v>
      </c>
      <c r="Q41" s="309">
        <v>0.18452301353187442</v>
      </c>
      <c r="R41" s="363"/>
      <c r="T41" s="362"/>
    </row>
    <row r="42" spans="1:20" s="356" customFormat="1">
      <c r="A42" s="354"/>
      <c r="B42" s="302" t="s">
        <v>277</v>
      </c>
      <c r="C42" s="303" t="s">
        <v>276</v>
      </c>
      <c r="D42" s="304"/>
      <c r="E42" s="305" t="s">
        <v>278</v>
      </c>
      <c r="F42" s="305" t="s">
        <v>279</v>
      </c>
      <c r="G42" s="306">
        <v>44645</v>
      </c>
      <c r="H42" s="306">
        <v>45015</v>
      </c>
      <c r="I42" s="311" t="s">
        <v>152</v>
      </c>
      <c r="J42" s="312">
        <v>100000</v>
      </c>
      <c r="K42" s="312">
        <v>100274.44</v>
      </c>
      <c r="L42" s="312">
        <v>100316</v>
      </c>
      <c r="M42" s="312">
        <v>100000</v>
      </c>
      <c r="N42" s="309">
        <v>2.8500000000000001E-2</v>
      </c>
      <c r="O42" s="309">
        <v>9.2261506765937227E-3</v>
      </c>
      <c r="P42" s="310">
        <v>0.1</v>
      </c>
      <c r="Q42" s="309">
        <v>0.19374916420846813</v>
      </c>
      <c r="R42" s="363"/>
      <c r="T42" s="362"/>
    </row>
    <row r="43" spans="1:20" s="356" customFormat="1">
      <c r="A43" s="354"/>
      <c r="B43" s="302" t="s">
        <v>277</v>
      </c>
      <c r="C43" s="303" t="s">
        <v>276</v>
      </c>
      <c r="D43" s="304"/>
      <c r="E43" s="305" t="s">
        <v>278</v>
      </c>
      <c r="F43" s="305" t="s">
        <v>279</v>
      </c>
      <c r="G43" s="306">
        <v>44645</v>
      </c>
      <c r="H43" s="306">
        <v>45015</v>
      </c>
      <c r="I43" s="311" t="s">
        <v>152</v>
      </c>
      <c r="J43" s="312">
        <v>100000</v>
      </c>
      <c r="K43" s="312">
        <v>100274.44</v>
      </c>
      <c r="L43" s="312">
        <v>100316</v>
      </c>
      <c r="M43" s="312">
        <v>100000</v>
      </c>
      <c r="N43" s="309">
        <v>2.8500000000000001E-2</v>
      </c>
      <c r="O43" s="309">
        <v>9.2261506765937227E-3</v>
      </c>
      <c r="P43" s="310">
        <v>0.1</v>
      </c>
      <c r="Q43" s="309">
        <v>0.20297531488506185</v>
      </c>
      <c r="R43" s="363"/>
      <c r="T43" s="362"/>
    </row>
    <row r="44" spans="1:20" s="356" customFormat="1">
      <c r="A44" s="354"/>
      <c r="B44" s="302" t="s">
        <v>277</v>
      </c>
      <c r="C44" s="303" t="s">
        <v>276</v>
      </c>
      <c r="D44" s="304"/>
      <c r="E44" s="305" t="s">
        <v>278</v>
      </c>
      <c r="F44" s="305" t="s">
        <v>279</v>
      </c>
      <c r="G44" s="306">
        <v>44645</v>
      </c>
      <c r="H44" s="306">
        <v>45015</v>
      </c>
      <c r="I44" s="311" t="s">
        <v>152</v>
      </c>
      <c r="J44" s="312">
        <v>100000</v>
      </c>
      <c r="K44" s="312">
        <v>100274.44</v>
      </c>
      <c r="L44" s="312">
        <v>100316</v>
      </c>
      <c r="M44" s="312">
        <v>100000</v>
      </c>
      <c r="N44" s="309">
        <v>2.8500000000000001E-2</v>
      </c>
      <c r="O44" s="309">
        <v>9.2261506765937227E-3</v>
      </c>
      <c r="P44" s="310">
        <v>0.1</v>
      </c>
      <c r="Q44" s="309">
        <v>0.21220146556165556</v>
      </c>
      <c r="R44" s="363"/>
      <c r="T44" s="362"/>
    </row>
    <row r="45" spans="1:20" s="356" customFormat="1">
      <c r="A45" s="354"/>
      <c r="B45" s="302" t="s">
        <v>277</v>
      </c>
      <c r="C45" s="303" t="s">
        <v>276</v>
      </c>
      <c r="D45" s="304"/>
      <c r="E45" s="305" t="s">
        <v>278</v>
      </c>
      <c r="F45" s="305" t="s">
        <v>279</v>
      </c>
      <c r="G45" s="306">
        <v>44645</v>
      </c>
      <c r="H45" s="306">
        <v>45015</v>
      </c>
      <c r="I45" s="311" t="s">
        <v>152</v>
      </c>
      <c r="J45" s="312">
        <v>100000</v>
      </c>
      <c r="K45" s="312">
        <v>100274.44</v>
      </c>
      <c r="L45" s="312">
        <v>100316</v>
      </c>
      <c r="M45" s="312">
        <v>100000</v>
      </c>
      <c r="N45" s="309">
        <v>2.8500000000000001E-2</v>
      </c>
      <c r="O45" s="309">
        <v>9.2261506765937227E-3</v>
      </c>
      <c r="P45" s="310">
        <v>0.1</v>
      </c>
      <c r="Q45" s="309">
        <v>0.22142761623824928</v>
      </c>
      <c r="R45" s="363"/>
      <c r="T45" s="362"/>
    </row>
    <row r="46" spans="1:20" s="356" customFormat="1">
      <c r="A46" s="354"/>
      <c r="B46" s="302" t="s">
        <v>277</v>
      </c>
      <c r="C46" s="303" t="s">
        <v>276</v>
      </c>
      <c r="D46" s="304"/>
      <c r="E46" s="305" t="s">
        <v>278</v>
      </c>
      <c r="F46" s="305" t="s">
        <v>279</v>
      </c>
      <c r="G46" s="306">
        <v>44645</v>
      </c>
      <c r="H46" s="306">
        <v>45015</v>
      </c>
      <c r="I46" s="311" t="s">
        <v>152</v>
      </c>
      <c r="J46" s="312">
        <v>100000</v>
      </c>
      <c r="K46" s="312">
        <v>100274.44</v>
      </c>
      <c r="L46" s="312">
        <v>100316</v>
      </c>
      <c r="M46" s="312">
        <v>100000</v>
      </c>
      <c r="N46" s="309">
        <v>2.8500000000000001E-2</v>
      </c>
      <c r="O46" s="309">
        <v>9.2261506765937227E-3</v>
      </c>
      <c r="P46" s="310">
        <v>0.1</v>
      </c>
      <c r="Q46" s="309">
        <v>0.23065376691484299</v>
      </c>
      <c r="R46" s="363"/>
      <c r="T46" s="362"/>
    </row>
    <row r="47" spans="1:20" s="356" customFormat="1">
      <c r="A47" s="354"/>
      <c r="B47" s="302" t="s">
        <v>277</v>
      </c>
      <c r="C47" s="303" t="s">
        <v>276</v>
      </c>
      <c r="D47" s="304"/>
      <c r="E47" s="305" t="s">
        <v>278</v>
      </c>
      <c r="F47" s="305" t="s">
        <v>279</v>
      </c>
      <c r="G47" s="306">
        <v>44645</v>
      </c>
      <c r="H47" s="306">
        <v>45015</v>
      </c>
      <c r="I47" s="311" t="s">
        <v>152</v>
      </c>
      <c r="J47" s="312">
        <v>100000</v>
      </c>
      <c r="K47" s="312">
        <v>100274.44</v>
      </c>
      <c r="L47" s="312">
        <v>100316</v>
      </c>
      <c r="M47" s="312">
        <v>100000</v>
      </c>
      <c r="N47" s="309">
        <v>2.8500000000000001E-2</v>
      </c>
      <c r="O47" s="309">
        <v>9.2261506765937227E-3</v>
      </c>
      <c r="P47" s="310">
        <v>0.1</v>
      </c>
      <c r="Q47" s="309">
        <v>0.2398799175914367</v>
      </c>
      <c r="R47" s="363"/>
      <c r="T47" s="362"/>
    </row>
    <row r="48" spans="1:20" s="356" customFormat="1">
      <c r="A48" s="354"/>
      <c r="B48" s="302" t="s">
        <v>277</v>
      </c>
      <c r="C48" s="303" t="s">
        <v>276</v>
      </c>
      <c r="D48" s="304"/>
      <c r="E48" s="305" t="s">
        <v>278</v>
      </c>
      <c r="F48" s="305" t="s">
        <v>279</v>
      </c>
      <c r="G48" s="306">
        <v>44645</v>
      </c>
      <c r="H48" s="306">
        <v>45015</v>
      </c>
      <c r="I48" s="311" t="s">
        <v>152</v>
      </c>
      <c r="J48" s="312">
        <v>100000</v>
      </c>
      <c r="K48" s="312">
        <v>100274.44</v>
      </c>
      <c r="L48" s="312">
        <v>100316</v>
      </c>
      <c r="M48" s="312">
        <v>100000</v>
      </c>
      <c r="N48" s="309">
        <v>2.8500000000000001E-2</v>
      </c>
      <c r="O48" s="309">
        <v>9.2261506765937227E-3</v>
      </c>
      <c r="P48" s="310">
        <v>0.1</v>
      </c>
      <c r="Q48" s="309">
        <v>0.24910606826803042</v>
      </c>
      <c r="R48" s="363"/>
      <c r="T48" s="362"/>
    </row>
    <row r="49" spans="1:20" s="356" customFormat="1">
      <c r="A49" s="354"/>
      <c r="B49" s="302" t="s">
        <v>277</v>
      </c>
      <c r="C49" s="303" t="s">
        <v>276</v>
      </c>
      <c r="D49" s="304"/>
      <c r="E49" s="305" t="s">
        <v>278</v>
      </c>
      <c r="F49" s="305" t="s">
        <v>279</v>
      </c>
      <c r="G49" s="306">
        <v>44645</v>
      </c>
      <c r="H49" s="306">
        <v>45015</v>
      </c>
      <c r="I49" s="311" t="s">
        <v>152</v>
      </c>
      <c r="J49" s="312">
        <v>100000</v>
      </c>
      <c r="K49" s="312">
        <v>100274.44</v>
      </c>
      <c r="L49" s="312">
        <v>100316</v>
      </c>
      <c r="M49" s="312">
        <v>100000</v>
      </c>
      <c r="N49" s="309">
        <v>2.8500000000000001E-2</v>
      </c>
      <c r="O49" s="309">
        <v>9.2261506765937227E-3</v>
      </c>
      <c r="P49" s="310">
        <v>0.1</v>
      </c>
      <c r="Q49" s="309">
        <v>0.25833221894462416</v>
      </c>
      <c r="R49" s="363"/>
      <c r="T49" s="362"/>
    </row>
    <row r="50" spans="1:20" s="356" customFormat="1">
      <c r="A50" s="354"/>
      <c r="B50" s="302" t="s">
        <v>277</v>
      </c>
      <c r="C50" s="303" t="s">
        <v>276</v>
      </c>
      <c r="D50" s="304"/>
      <c r="E50" s="305" t="s">
        <v>278</v>
      </c>
      <c r="F50" s="305" t="s">
        <v>279</v>
      </c>
      <c r="G50" s="306">
        <v>44645</v>
      </c>
      <c r="H50" s="306">
        <v>45015</v>
      </c>
      <c r="I50" s="311" t="s">
        <v>152</v>
      </c>
      <c r="J50" s="312">
        <v>100000</v>
      </c>
      <c r="K50" s="312">
        <v>100274.44</v>
      </c>
      <c r="L50" s="312">
        <v>100316</v>
      </c>
      <c r="M50" s="312">
        <v>100000</v>
      </c>
      <c r="N50" s="309">
        <v>2.8500000000000001E-2</v>
      </c>
      <c r="O50" s="309">
        <v>9.2261506765937227E-3</v>
      </c>
      <c r="P50" s="310">
        <v>0.1</v>
      </c>
      <c r="Q50" s="309">
        <v>0.26755836962121787</v>
      </c>
      <c r="R50" s="363"/>
      <c r="T50" s="362"/>
    </row>
    <row r="51" spans="1:20" s="356" customFormat="1">
      <c r="A51" s="354"/>
      <c r="B51" s="302" t="s">
        <v>277</v>
      </c>
      <c r="C51" s="303" t="s">
        <v>276</v>
      </c>
      <c r="D51" s="304"/>
      <c r="E51" s="305" t="s">
        <v>278</v>
      </c>
      <c r="F51" s="305" t="s">
        <v>279</v>
      </c>
      <c r="G51" s="306">
        <v>44645</v>
      </c>
      <c r="H51" s="306">
        <v>45015</v>
      </c>
      <c r="I51" s="311" t="s">
        <v>152</v>
      </c>
      <c r="J51" s="312">
        <v>100000</v>
      </c>
      <c r="K51" s="312">
        <v>100274.44</v>
      </c>
      <c r="L51" s="312">
        <v>100316</v>
      </c>
      <c r="M51" s="312">
        <v>100000</v>
      </c>
      <c r="N51" s="309">
        <v>2.8500000000000001E-2</v>
      </c>
      <c r="O51" s="309">
        <v>9.2261506765937227E-3</v>
      </c>
      <c r="P51" s="310">
        <v>0.1</v>
      </c>
      <c r="Q51" s="309">
        <v>0.27678452029781159</v>
      </c>
      <c r="R51" s="363"/>
      <c r="T51" s="362"/>
    </row>
    <row r="52" spans="1:20" s="356" customFormat="1">
      <c r="A52" s="354"/>
      <c r="B52" s="302" t="s">
        <v>277</v>
      </c>
      <c r="C52" s="303" t="s">
        <v>275</v>
      </c>
      <c r="D52" s="304"/>
      <c r="E52" s="305" t="s">
        <v>278</v>
      </c>
      <c r="F52" s="305" t="s">
        <v>279</v>
      </c>
      <c r="G52" s="306">
        <v>44650</v>
      </c>
      <c r="H52" s="306">
        <v>45230</v>
      </c>
      <c r="I52" s="311" t="s">
        <v>152</v>
      </c>
      <c r="J52" s="312">
        <v>501000</v>
      </c>
      <c r="K52" s="312">
        <v>524583.32999999996</v>
      </c>
      <c r="L52" s="312">
        <v>524622.15</v>
      </c>
      <c r="M52" s="312">
        <v>501000</v>
      </c>
      <c r="N52" s="309">
        <v>4.4499999999999998E-2</v>
      </c>
      <c r="O52" s="309">
        <v>4.8249732651333928E-2</v>
      </c>
      <c r="P52" s="310">
        <v>1</v>
      </c>
      <c r="Q52" s="309">
        <v>9.576061756344556E-2</v>
      </c>
      <c r="R52" s="363"/>
      <c r="T52" s="362"/>
    </row>
    <row r="53" spans="1:20" s="356" customFormat="1">
      <c r="A53" s="354"/>
      <c r="B53" s="302" t="s">
        <v>277</v>
      </c>
      <c r="C53" s="303" t="s">
        <v>275</v>
      </c>
      <c r="D53" s="304"/>
      <c r="E53" s="305" t="s">
        <v>278</v>
      </c>
      <c r="F53" s="305" t="s">
        <v>279</v>
      </c>
      <c r="G53" s="306">
        <v>44650</v>
      </c>
      <c r="H53" s="306">
        <v>45230</v>
      </c>
      <c r="I53" s="311" t="s">
        <v>152</v>
      </c>
      <c r="J53" s="312">
        <v>501000</v>
      </c>
      <c r="K53" s="312">
        <v>524583.32999999996</v>
      </c>
      <c r="L53" s="312">
        <v>524622.15</v>
      </c>
      <c r="M53" s="312">
        <v>501000</v>
      </c>
      <c r="N53" s="309">
        <v>4.4499999999999998E-2</v>
      </c>
      <c r="O53" s="309">
        <v>4.8249732651333928E-2</v>
      </c>
      <c r="P53" s="310">
        <v>1</v>
      </c>
      <c r="Q53" s="309">
        <v>0.14401035021477948</v>
      </c>
      <c r="R53" s="363"/>
      <c r="T53" s="362"/>
    </row>
    <row r="54" spans="1:20" s="356" customFormat="1">
      <c r="A54" s="354"/>
      <c r="B54" s="435" t="s">
        <v>9</v>
      </c>
      <c r="C54" s="435"/>
      <c r="D54" s="435"/>
      <c r="E54" s="435"/>
      <c r="F54" s="435"/>
      <c r="G54" s="435"/>
      <c r="H54" s="435"/>
      <c r="I54" s="435"/>
      <c r="J54" s="435"/>
      <c r="K54" s="435"/>
      <c r="L54" s="364">
        <f>+SUM(L15:L53)</f>
        <v>6130665.4200000009</v>
      </c>
      <c r="M54" s="365"/>
      <c r="N54" s="365"/>
      <c r="O54" s="365"/>
      <c r="P54" s="365"/>
      <c r="Q54" s="365"/>
    </row>
    <row r="55" spans="1:20" s="356" customFormat="1">
      <c r="A55" s="354"/>
      <c r="C55" s="366"/>
      <c r="J55" s="357"/>
      <c r="K55" s="361"/>
      <c r="L55" s="387">
        <f>+L54-'ACTIVO NETO'!E15</f>
        <v>-4.7999999988824129</v>
      </c>
    </row>
    <row r="56" spans="1:20" s="356" customFormat="1">
      <c r="A56" s="354"/>
      <c r="B56" s="360"/>
      <c r="C56" s="366"/>
      <c r="J56" s="357"/>
      <c r="K56" s="361"/>
      <c r="L56" s="361"/>
    </row>
  </sheetData>
  <mergeCells count="16">
    <mergeCell ref="B54:K54"/>
    <mergeCell ref="L13:L14"/>
    <mergeCell ref="M13:M14"/>
    <mergeCell ref="N13:N14"/>
    <mergeCell ref="O13:O14"/>
    <mergeCell ref="B13:B14"/>
    <mergeCell ref="C13:D14"/>
    <mergeCell ref="E13:E14"/>
    <mergeCell ref="P13:P14"/>
    <mergeCell ref="Q13:Q14"/>
    <mergeCell ref="F13:F14"/>
    <mergeCell ref="G13:G14"/>
    <mergeCell ref="H13:H14"/>
    <mergeCell ref="I13:I14"/>
    <mergeCell ref="J13:J14"/>
    <mergeCell ref="K13:K14"/>
  </mergeCells>
  <hyperlinks>
    <hyperlink ref="K5" location="INDICE!A1" display="Índice" xr:uid="{E5FF41DC-2465-4739-8206-2FB99A8B9C39}"/>
  </hyperlinks>
  <pageMargins left="0.25" right="0.25" top="0.75" bottom="0.75" header="0.3" footer="0.3"/>
  <pageSetup paperSize="9" scale="49"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8B75B-AE02-414D-80EF-F570996B60AA}">
  <sheetPr>
    <tabColor theme="2" tint="-0.499984740745262"/>
    <pageSetUpPr fitToPage="1"/>
  </sheetPr>
  <dimension ref="A1:N32"/>
  <sheetViews>
    <sheetView showGridLines="0" zoomScale="90" zoomScaleNormal="90" zoomScaleSheetLayoutView="100" workbookViewId="0">
      <pane ySplit="7" topLeftCell="A8" activePane="bottomLeft" state="frozen"/>
      <selection pane="bottomLeft" activeCell="G26" sqref="G26"/>
    </sheetView>
  </sheetViews>
  <sheetFormatPr baseColWidth="10" defaultColWidth="9.33203125" defaultRowHeight="13.2"/>
  <cols>
    <col min="1" max="1" width="4.33203125" style="227" customWidth="1"/>
    <col min="2" max="2" width="46.44140625" style="227" customWidth="1"/>
    <col min="3" max="3" width="15.109375" style="294" customWidth="1"/>
    <col min="4" max="4" width="23.88671875" style="227" customWidth="1"/>
    <col min="5" max="5" width="23.109375" style="227" customWidth="1"/>
    <col min="6" max="6" width="17.109375" style="227" customWidth="1"/>
    <col min="7" max="7" width="17.77734375" style="227" bestFit="1" customWidth="1"/>
    <col min="8" max="8" width="20.5546875" style="227" customWidth="1"/>
    <col min="9" max="9" width="22.33203125" style="227" bestFit="1" customWidth="1"/>
    <col min="10" max="10" width="15.77734375" style="327" customWidth="1"/>
    <col min="11" max="11" width="17.5546875" style="227" bestFit="1" customWidth="1"/>
    <col min="12" max="12" width="19.88671875" style="227" customWidth="1"/>
    <col min="13" max="13" width="17.44140625" style="227" customWidth="1"/>
    <col min="14" max="14" width="15.77734375" style="227" bestFit="1" customWidth="1"/>
    <col min="15" max="15" width="19.21875" style="227" customWidth="1"/>
    <col min="16" max="16" width="16.88671875" style="227" customWidth="1"/>
    <col min="17" max="17" width="18" style="227" customWidth="1"/>
    <col min="18" max="16384" width="9.33203125" style="227"/>
  </cols>
  <sheetData>
    <row r="1" spans="1:14" s="177" customFormat="1">
      <c r="D1" s="178"/>
    </row>
    <row r="2" spans="1:14" s="177" customFormat="1">
      <c r="D2" s="178"/>
    </row>
    <row r="3" spans="1:14" s="177" customFormat="1">
      <c r="D3" s="178"/>
    </row>
    <row r="4" spans="1:14" s="179" customFormat="1" ht="13.8" thickBot="1">
      <c r="D4" s="180"/>
    </row>
    <row r="5" spans="1:14" s="172" customFormat="1" ht="13.8" thickTop="1">
      <c r="C5" s="187"/>
      <c r="I5" s="168" t="s">
        <v>111</v>
      </c>
    </row>
    <row r="6" spans="1:14" s="293" customFormat="1" ht="13.8" customHeight="1">
      <c r="B6" s="299" t="s">
        <v>223</v>
      </c>
      <c r="C6" s="300"/>
      <c r="D6" s="299"/>
      <c r="E6" s="299"/>
      <c r="F6" s="299"/>
      <c r="G6" s="299"/>
      <c r="H6" s="299"/>
      <c r="I6" s="298"/>
      <c r="J6" s="298"/>
      <c r="K6" s="298"/>
      <c r="L6" s="298"/>
      <c r="M6" s="298"/>
      <c r="N6" s="298"/>
    </row>
    <row r="7" spans="1:14" s="293" customFormat="1" ht="21.6" customHeight="1">
      <c r="B7" s="299" t="s">
        <v>234</v>
      </c>
      <c r="C7" s="300"/>
      <c r="D7" s="299"/>
      <c r="E7" s="299"/>
      <c r="F7" s="299"/>
      <c r="G7" s="299"/>
      <c r="H7" s="299"/>
      <c r="I7" s="298"/>
      <c r="J7" s="298"/>
      <c r="K7" s="298"/>
      <c r="L7" s="298"/>
      <c r="M7" s="298"/>
      <c r="N7" s="298"/>
    </row>
    <row r="10" spans="1:14" s="356" customFormat="1">
      <c r="A10" s="354"/>
      <c r="B10" s="325" t="s">
        <v>81</v>
      </c>
      <c r="C10" s="326"/>
      <c r="D10" s="355"/>
      <c r="J10" s="357"/>
      <c r="L10" s="361"/>
    </row>
    <row r="11" spans="1:14">
      <c r="A11" s="229"/>
      <c r="B11" s="227" t="s">
        <v>282</v>
      </c>
      <c r="E11" s="313"/>
      <c r="F11" s="172"/>
    </row>
    <row r="12" spans="1:14">
      <c r="A12" s="229"/>
      <c r="E12" s="313"/>
      <c r="F12" s="172"/>
    </row>
    <row r="13" spans="1:14" s="356" customFormat="1">
      <c r="A13" s="354"/>
      <c r="B13" s="325"/>
      <c r="C13" s="326"/>
      <c r="D13" s="355"/>
      <c r="J13" s="357"/>
      <c r="L13" s="361"/>
    </row>
    <row r="14" spans="1:14" s="356" customFormat="1">
      <c r="A14" s="354"/>
      <c r="B14" s="325" t="s">
        <v>82</v>
      </c>
      <c r="C14" s="326"/>
      <c r="D14" s="355"/>
      <c r="J14" s="357"/>
    </row>
    <row r="15" spans="1:14">
      <c r="A15" s="229"/>
      <c r="B15" s="227" t="s">
        <v>283</v>
      </c>
      <c r="E15" s="313"/>
      <c r="F15" s="172"/>
      <c r="I15" s="327"/>
      <c r="J15" s="227"/>
    </row>
    <row r="16" spans="1:14">
      <c r="A16" s="229"/>
      <c r="B16" s="316"/>
      <c r="C16" s="317"/>
      <c r="E16" s="355"/>
      <c r="F16" s="172"/>
    </row>
    <row r="17" spans="1:10">
      <c r="A17" s="229"/>
      <c r="B17" s="316"/>
      <c r="C17" s="317"/>
      <c r="E17" s="355"/>
      <c r="F17" s="172"/>
    </row>
    <row r="18" spans="1:10" s="356" customFormat="1">
      <c r="A18" s="354"/>
      <c r="B18" s="325" t="s">
        <v>92</v>
      </c>
      <c r="C18" s="326"/>
      <c r="D18" s="355"/>
      <c r="J18" s="357"/>
    </row>
    <row r="19" spans="1:10">
      <c r="A19" s="229"/>
      <c r="B19" s="227" t="s">
        <v>160</v>
      </c>
      <c r="E19" s="313"/>
      <c r="F19" s="172"/>
    </row>
    <row r="20" spans="1:10">
      <c r="A20" s="229"/>
      <c r="E20" s="355"/>
      <c r="F20" s="172"/>
    </row>
    <row r="21" spans="1:10">
      <c r="A21" s="229"/>
      <c r="B21" s="439" t="s">
        <v>17</v>
      </c>
      <c r="C21" s="440"/>
      <c r="D21" s="324">
        <v>44651</v>
      </c>
      <c r="E21" s="324">
        <v>44286</v>
      </c>
      <c r="F21" s="172"/>
    </row>
    <row r="22" spans="1:10" ht="16.5" customHeight="1">
      <c r="A22" s="229"/>
      <c r="B22" s="318" t="s">
        <v>126</v>
      </c>
      <c r="C22" s="319"/>
      <c r="D22" s="320">
        <f>-Clasificación!G26</f>
        <v>2713.11</v>
      </c>
      <c r="E22" s="321">
        <v>0</v>
      </c>
      <c r="F22" s="172"/>
    </row>
    <row r="23" spans="1:10">
      <c r="A23" s="229"/>
      <c r="B23" s="314" t="s">
        <v>8</v>
      </c>
      <c r="C23" s="315"/>
      <c r="D23" s="322">
        <f>SUM(D22:D22)</f>
        <v>2713.11</v>
      </c>
      <c r="E23" s="323">
        <f>SUM(E22:E22)</f>
        <v>0</v>
      </c>
      <c r="F23" s="269">
        <f>+D23-'ESTADO DE INGRESOS Y EGRESOS'!F13</f>
        <v>0</v>
      </c>
      <c r="G23" s="367">
        <f>+E23-'ESTADO DE INGRESOS Y EGRESOS'!G13</f>
        <v>0</v>
      </c>
    </row>
    <row r="24" spans="1:10">
      <c r="A24" s="229"/>
      <c r="B24" s="316"/>
      <c r="C24" s="317"/>
      <c r="E24" s="355"/>
      <c r="F24" s="172"/>
    </row>
    <row r="25" spans="1:10">
      <c r="A25" s="229"/>
      <c r="B25" s="316"/>
      <c r="C25" s="317"/>
      <c r="E25" s="355"/>
      <c r="F25" s="172"/>
    </row>
    <row r="26" spans="1:10">
      <c r="A26" s="229"/>
      <c r="B26" s="325" t="s">
        <v>284</v>
      </c>
      <c r="C26" s="317"/>
      <c r="E26" s="355"/>
      <c r="F26" s="172"/>
    </row>
    <row r="27" spans="1:10">
      <c r="A27" s="229"/>
      <c r="B27" s="227" t="s">
        <v>160</v>
      </c>
      <c r="E27" s="313"/>
    </row>
    <row r="28" spans="1:10">
      <c r="A28" s="229"/>
      <c r="E28" s="313"/>
    </row>
    <row r="29" spans="1:10">
      <c r="A29" s="229"/>
      <c r="B29" s="439" t="s">
        <v>17</v>
      </c>
      <c r="C29" s="440"/>
      <c r="D29" s="324">
        <v>44651</v>
      </c>
      <c r="E29" s="324">
        <v>44286</v>
      </c>
      <c r="F29" s="172"/>
    </row>
    <row r="30" spans="1:10" ht="16.5" customHeight="1">
      <c r="A30" s="229"/>
      <c r="B30" s="318" t="s">
        <v>146</v>
      </c>
      <c r="C30" s="319"/>
      <c r="D30" s="320">
        <f>+Clasificación!G31</f>
        <v>14.67</v>
      </c>
      <c r="E30" s="321">
        <v>0</v>
      </c>
      <c r="F30" s="172"/>
    </row>
    <row r="31" spans="1:10">
      <c r="A31" s="229"/>
      <c r="B31" s="314" t="s">
        <v>8</v>
      </c>
      <c r="C31" s="315"/>
      <c r="D31" s="322">
        <f>SUM(D30:D30)</f>
        <v>14.67</v>
      </c>
      <c r="E31" s="323">
        <f>SUM(E30:E30)</f>
        <v>0</v>
      </c>
      <c r="F31" s="269">
        <f>+D31+'ESTADO DE INGRESOS Y EGRESOS'!F23</f>
        <v>0</v>
      </c>
      <c r="G31" s="367">
        <f>+E31-'ESTADO DE INGRESOS Y EGRESOS'!G21</f>
        <v>0</v>
      </c>
    </row>
    <row r="32" spans="1:10">
      <c r="A32" s="229"/>
      <c r="E32" s="313"/>
    </row>
  </sheetData>
  <mergeCells count="2">
    <mergeCell ref="B21:C21"/>
    <mergeCell ref="B29:C29"/>
  </mergeCells>
  <hyperlinks>
    <hyperlink ref="I5" location="INDICE!A1" display="Índice" xr:uid="{86045D7C-89EF-440D-A168-D23541788C83}"/>
  </hyperlinks>
  <pageMargins left="0.25" right="0.25" top="0.75" bottom="0.75" header="0.3" footer="0.3"/>
  <pageSetup paperSize="9" scale="4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2EB29-7E73-4102-A442-3177ABDC832B}">
  <sheetPr>
    <tabColor theme="2" tint="-0.499984740745262"/>
    <pageSetUpPr fitToPage="1"/>
  </sheetPr>
  <dimension ref="A1:N33"/>
  <sheetViews>
    <sheetView showGridLines="0" zoomScale="90" zoomScaleNormal="90" zoomScaleSheetLayoutView="100" workbookViewId="0">
      <pane ySplit="7" topLeftCell="A8" activePane="bottomLeft" state="frozen"/>
      <selection pane="bottomLeft" activeCell="B26" sqref="B26:B27"/>
    </sheetView>
  </sheetViews>
  <sheetFormatPr baseColWidth="10" defaultColWidth="9.33203125" defaultRowHeight="13.2"/>
  <cols>
    <col min="1" max="1" width="4.33203125" style="227" customWidth="1"/>
    <col min="2" max="2" width="46.44140625" style="227" customWidth="1"/>
    <col min="3" max="3" width="20.5546875" style="294" customWidth="1"/>
    <col min="4" max="4" width="23.88671875" style="227" customWidth="1"/>
    <col min="5" max="5" width="23.109375" style="227" customWidth="1"/>
    <col min="6" max="6" width="17.109375" style="227" customWidth="1"/>
    <col min="7" max="7" width="17.77734375" style="227" bestFit="1" customWidth="1"/>
    <col min="8" max="8" width="20.5546875" style="227" customWidth="1"/>
    <col min="9" max="9" width="22.33203125" style="227" bestFit="1" customWidth="1"/>
    <col min="10" max="10" width="15.77734375" style="327" customWidth="1"/>
    <col min="11" max="11" width="17.5546875" style="227" bestFit="1" customWidth="1"/>
    <col min="12" max="12" width="19.88671875" style="227" customWidth="1"/>
    <col min="13" max="13" width="17.44140625" style="227" customWidth="1"/>
    <col min="14" max="14" width="15.77734375" style="227" bestFit="1" customWidth="1"/>
    <col min="15" max="15" width="19.21875" style="227" customWidth="1"/>
    <col min="16" max="16" width="16.88671875" style="227" customWidth="1"/>
    <col min="17" max="17" width="18" style="227" customWidth="1"/>
    <col min="18" max="16384" width="9.33203125" style="227"/>
  </cols>
  <sheetData>
    <row r="1" spans="1:14" s="177" customFormat="1">
      <c r="D1" s="178"/>
    </row>
    <row r="2" spans="1:14" s="177" customFormat="1">
      <c r="D2" s="178"/>
    </row>
    <row r="3" spans="1:14" s="177" customFormat="1">
      <c r="D3" s="178"/>
    </row>
    <row r="4" spans="1:14" s="179" customFormat="1" ht="13.8" thickBot="1">
      <c r="D4" s="180"/>
    </row>
    <row r="5" spans="1:14" s="172" customFormat="1" ht="13.8" thickTop="1">
      <c r="C5" s="187"/>
      <c r="I5" s="384" t="s">
        <v>111</v>
      </c>
    </row>
    <row r="6" spans="1:14" s="293" customFormat="1" ht="13.8" customHeight="1">
      <c r="B6" s="299" t="s">
        <v>223</v>
      </c>
      <c r="C6" s="300"/>
      <c r="D6" s="299"/>
      <c r="E6" s="299"/>
      <c r="F6" s="299"/>
      <c r="G6" s="299"/>
      <c r="H6" s="299"/>
      <c r="I6" s="298"/>
      <c r="J6" s="298"/>
      <c r="K6" s="298"/>
      <c r="L6" s="298"/>
      <c r="M6" s="298"/>
      <c r="N6" s="298"/>
    </row>
    <row r="7" spans="1:14" s="293" customFormat="1" ht="21.6" customHeight="1">
      <c r="B7" s="299" t="s">
        <v>234</v>
      </c>
      <c r="C7" s="300"/>
      <c r="D7" s="299"/>
      <c r="E7" s="299"/>
      <c r="F7" s="299"/>
      <c r="G7" s="299"/>
      <c r="H7" s="299"/>
      <c r="I7" s="298"/>
      <c r="J7" s="298"/>
      <c r="K7" s="298"/>
      <c r="L7" s="298"/>
      <c r="M7" s="298"/>
      <c r="N7" s="298"/>
    </row>
    <row r="10" spans="1:14">
      <c r="A10" s="229"/>
      <c r="B10" s="325" t="s">
        <v>127</v>
      </c>
      <c r="C10" s="326"/>
      <c r="F10" s="234"/>
    </row>
    <row r="11" spans="1:14" ht="36" customHeight="1">
      <c r="A11" s="229"/>
      <c r="B11" s="432" t="s">
        <v>128</v>
      </c>
      <c r="C11" s="432"/>
      <c r="D11" s="432"/>
      <c r="E11" s="432"/>
      <c r="F11" s="432"/>
      <c r="G11" s="432"/>
      <c r="H11" s="432"/>
      <c r="I11" s="432"/>
    </row>
    <row r="12" spans="1:14">
      <c r="A12" s="229"/>
      <c r="F12" s="234"/>
    </row>
    <row r="13" spans="1:14">
      <c r="A13" s="229"/>
      <c r="B13" s="325" t="s">
        <v>129</v>
      </c>
      <c r="C13" s="326"/>
      <c r="F13" s="234"/>
    </row>
    <row r="14" spans="1:14">
      <c r="A14" s="229"/>
      <c r="B14" s="227" t="s">
        <v>285</v>
      </c>
      <c r="F14" s="234"/>
    </row>
    <row r="15" spans="1:14">
      <c r="A15" s="229"/>
      <c r="F15" s="234"/>
    </row>
    <row r="16" spans="1:14">
      <c r="A16" s="229"/>
      <c r="B16" s="368" t="s">
        <v>130</v>
      </c>
      <c r="C16" s="369"/>
      <c r="F16" s="234"/>
    </row>
    <row r="17" spans="1:9">
      <c r="A17" s="229"/>
      <c r="B17" s="441" t="s">
        <v>286</v>
      </c>
      <c r="C17" s="441"/>
      <c r="D17" s="441"/>
      <c r="E17" s="441"/>
      <c r="F17" s="441"/>
      <c r="G17" s="441"/>
      <c r="H17" s="441"/>
      <c r="I17" s="441"/>
    </row>
    <row r="18" spans="1:9">
      <c r="A18" s="229"/>
      <c r="B18" s="370"/>
      <c r="C18" s="370"/>
      <c r="D18" s="370"/>
      <c r="E18" s="370"/>
      <c r="F18" s="370"/>
      <c r="G18" s="370"/>
      <c r="H18" s="370"/>
      <c r="I18" s="370"/>
    </row>
    <row r="19" spans="1:9">
      <c r="A19" s="229"/>
      <c r="B19" s="368" t="s">
        <v>131</v>
      </c>
      <c r="C19" s="369"/>
      <c r="D19" s="347"/>
      <c r="E19" s="347"/>
      <c r="F19" s="347"/>
      <c r="G19" s="347"/>
      <c r="H19" s="347"/>
      <c r="I19" s="347"/>
    </row>
    <row r="20" spans="1:9" ht="36.75" customHeight="1">
      <c r="A20" s="229"/>
      <c r="B20" s="441" t="s">
        <v>287</v>
      </c>
      <c r="C20" s="441"/>
      <c r="D20" s="441"/>
      <c r="E20" s="441"/>
      <c r="F20" s="441"/>
      <c r="G20" s="441"/>
      <c r="H20" s="441"/>
      <c r="I20" s="441"/>
    </row>
    <row r="21" spans="1:9">
      <c r="A21" s="229"/>
    </row>
    <row r="22" spans="1:9">
      <c r="A22" s="229"/>
      <c r="B22" s="227" t="s">
        <v>138</v>
      </c>
    </row>
    <row r="23" spans="1:9">
      <c r="A23" s="229"/>
    </row>
    <row r="24" spans="1:9">
      <c r="A24" s="229"/>
    </row>
    <row r="25" spans="1:9">
      <c r="A25" s="229"/>
    </row>
    <row r="26" spans="1:9" s="161" customFormat="1">
      <c r="A26" s="159"/>
      <c r="B26" s="160" t="s">
        <v>302</v>
      </c>
      <c r="C26" s="160"/>
      <c r="D26" s="162" t="s">
        <v>227</v>
      </c>
      <c r="F26" s="162"/>
      <c r="G26" s="163" t="s">
        <v>99</v>
      </c>
    </row>
    <row r="27" spans="1:9" s="161" customFormat="1">
      <c r="A27" s="159"/>
      <c r="B27" s="164" t="s">
        <v>226</v>
      </c>
      <c r="D27" s="164" t="s">
        <v>226</v>
      </c>
      <c r="F27" s="165"/>
      <c r="G27" s="164" t="s">
        <v>28</v>
      </c>
    </row>
    <row r="28" spans="1:9" s="2" customFormat="1">
      <c r="B28" s="157"/>
    </row>
    <row r="29" spans="1:9" s="2" customFormat="1">
      <c r="B29" s="157"/>
    </row>
    <row r="30" spans="1:9">
      <c r="A30" s="229"/>
    </row>
    <row r="31" spans="1:9">
      <c r="A31" s="229"/>
    </row>
    <row r="32" spans="1:9">
      <c r="A32" s="229"/>
      <c r="B32" s="230"/>
      <c r="D32" s="230"/>
      <c r="F32" s="231"/>
      <c r="G32" s="206"/>
      <c r="H32" s="232"/>
    </row>
    <row r="33" spans="1:10">
      <c r="A33" s="229"/>
      <c r="B33" s="233"/>
      <c r="D33" s="233"/>
      <c r="F33" s="234"/>
      <c r="G33" s="295"/>
      <c r="H33" s="233"/>
      <c r="I33" s="296"/>
      <c r="J33" s="371"/>
    </row>
  </sheetData>
  <mergeCells count="3">
    <mergeCell ref="B20:I20"/>
    <mergeCell ref="B11:I11"/>
    <mergeCell ref="B17:I17"/>
  </mergeCells>
  <hyperlinks>
    <hyperlink ref="I5" location="INDICE!A1" display="Índice" xr:uid="{09523173-8AB2-4D6F-ACF3-C42B485BA207}"/>
  </hyperlinks>
  <pageMargins left="0.25" right="0.25" top="0.75" bottom="0.75" header="0.3" footer="0.3"/>
  <pageSetup paperSize="9" scale="4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2FFE5-F6E4-4C95-8830-BCDBDA1D18F9}">
  <sheetPr>
    <tabColor rgb="FFFFC000"/>
  </sheetPr>
  <dimension ref="A1:K42"/>
  <sheetViews>
    <sheetView showGridLines="0" workbookViewId="0">
      <pane ySplit="6" topLeftCell="A7" activePane="bottomLeft" state="frozen"/>
      <selection activeCell="D10" sqref="D10"/>
      <selection pane="bottomLeft" activeCell="O15" sqref="O15"/>
    </sheetView>
  </sheetViews>
  <sheetFormatPr baseColWidth="10" defaultColWidth="11.44140625" defaultRowHeight="13.2"/>
  <cols>
    <col min="1" max="1" width="16.88671875" style="22" customWidth="1"/>
    <col min="2" max="2" width="21.44140625" style="22" customWidth="1"/>
    <col min="3" max="3" width="15.33203125" style="24" customWidth="1"/>
    <col min="4" max="4" width="28.88671875" style="23" bestFit="1" customWidth="1"/>
    <col min="5" max="5" width="14.77734375" style="24" customWidth="1"/>
    <col min="6" max="6" width="14.33203125" style="22" hidden="1" customWidth="1"/>
    <col min="7" max="7" width="15.77734375" style="22" hidden="1" customWidth="1"/>
    <col min="8" max="8" width="15.77734375" style="113" customWidth="1"/>
    <col min="9" max="11" width="8.88671875" style="22" hidden="1" customWidth="1"/>
    <col min="12" max="249" width="8.88671875" style="22" customWidth="1"/>
    <col min="250" max="250" width="1" style="22" customWidth="1"/>
    <col min="251" max="251" width="17.33203125" style="22" customWidth="1"/>
    <col min="252" max="252" width="67.33203125" style="22" customWidth="1"/>
    <col min="253" max="253" width="28.44140625" style="22" customWidth="1"/>
    <col min="254" max="505" width="8.88671875" style="22" customWidth="1"/>
    <col min="506" max="506" width="1" style="22" customWidth="1"/>
    <col min="507" max="507" width="17.33203125" style="22" customWidth="1"/>
    <col min="508" max="508" width="67.33203125" style="22" customWidth="1"/>
    <col min="509" max="509" width="28.44140625" style="22" customWidth="1"/>
    <col min="510" max="761" width="8.88671875" style="22" customWidth="1"/>
    <col min="762" max="762" width="1" style="22" customWidth="1"/>
    <col min="763" max="763" width="17.33203125" style="22" customWidth="1"/>
    <col min="764" max="764" width="67.33203125" style="22" customWidth="1"/>
    <col min="765" max="765" width="28.44140625" style="22" customWidth="1"/>
    <col min="766" max="1017" width="8.88671875" style="22" customWidth="1"/>
    <col min="1018" max="1018" width="1" style="22" customWidth="1"/>
    <col min="1019" max="1019" width="17.33203125" style="22" customWidth="1"/>
    <col min="1020" max="1020" width="67.33203125" style="22" customWidth="1"/>
    <col min="1021" max="1021" width="28.44140625" style="22" customWidth="1"/>
    <col min="1022" max="1273" width="8.88671875" style="22" customWidth="1"/>
    <col min="1274" max="1274" width="1" style="22" customWidth="1"/>
    <col min="1275" max="1275" width="17.33203125" style="22" customWidth="1"/>
    <col min="1276" max="1276" width="67.33203125" style="22" customWidth="1"/>
    <col min="1277" max="1277" width="28.44140625" style="22" customWidth="1"/>
    <col min="1278" max="1529" width="8.88671875" style="22" customWidth="1"/>
    <col min="1530" max="1530" width="1" style="22" customWidth="1"/>
    <col min="1531" max="1531" width="17.33203125" style="22" customWidth="1"/>
    <col min="1532" max="1532" width="67.33203125" style="22" customWidth="1"/>
    <col min="1533" max="1533" width="28.44140625" style="22" customWidth="1"/>
    <col min="1534" max="1785" width="8.88671875" style="22" customWidth="1"/>
    <col min="1786" max="1786" width="1" style="22" customWidth="1"/>
    <col min="1787" max="1787" width="17.33203125" style="22" customWidth="1"/>
    <col min="1788" max="1788" width="67.33203125" style="22" customWidth="1"/>
    <col min="1789" max="1789" width="28.44140625" style="22" customWidth="1"/>
    <col min="1790" max="2041" width="8.88671875" style="22" customWidth="1"/>
    <col min="2042" max="2042" width="1" style="22" customWidth="1"/>
    <col min="2043" max="2043" width="17.33203125" style="22" customWidth="1"/>
    <col min="2044" max="2044" width="67.33203125" style="22" customWidth="1"/>
    <col min="2045" max="2045" width="28.44140625" style="22" customWidth="1"/>
    <col min="2046" max="2297" width="8.88671875" style="22" customWidth="1"/>
    <col min="2298" max="2298" width="1" style="22" customWidth="1"/>
    <col min="2299" max="2299" width="17.33203125" style="22" customWidth="1"/>
    <col min="2300" max="2300" width="67.33203125" style="22" customWidth="1"/>
    <col min="2301" max="2301" width="28.44140625" style="22" customWidth="1"/>
    <col min="2302" max="2553" width="8.88671875" style="22" customWidth="1"/>
    <col min="2554" max="2554" width="1" style="22" customWidth="1"/>
    <col min="2555" max="2555" width="17.33203125" style="22" customWidth="1"/>
    <col min="2556" max="2556" width="67.33203125" style="22" customWidth="1"/>
    <col min="2557" max="2557" width="28.44140625" style="22" customWidth="1"/>
    <col min="2558" max="2809" width="8.88671875" style="22" customWidth="1"/>
    <col min="2810" max="2810" width="1" style="22" customWidth="1"/>
    <col min="2811" max="2811" width="17.33203125" style="22" customWidth="1"/>
    <col min="2812" max="2812" width="67.33203125" style="22" customWidth="1"/>
    <col min="2813" max="2813" width="28.44140625" style="22" customWidth="1"/>
    <col min="2814" max="3065" width="8.88671875" style="22" customWidth="1"/>
    <col min="3066" max="3066" width="1" style="22" customWidth="1"/>
    <col min="3067" max="3067" width="17.33203125" style="22" customWidth="1"/>
    <col min="3068" max="3068" width="67.33203125" style="22" customWidth="1"/>
    <col min="3069" max="3069" width="28.44140625" style="22" customWidth="1"/>
    <col min="3070" max="3321" width="8.88671875" style="22" customWidth="1"/>
    <col min="3322" max="3322" width="1" style="22" customWidth="1"/>
    <col min="3323" max="3323" width="17.33203125" style="22" customWidth="1"/>
    <col min="3324" max="3324" width="67.33203125" style="22" customWidth="1"/>
    <col min="3325" max="3325" width="28.44140625" style="22" customWidth="1"/>
    <col min="3326" max="3577" width="8.88671875" style="22" customWidth="1"/>
    <col min="3578" max="3578" width="1" style="22" customWidth="1"/>
    <col min="3579" max="3579" width="17.33203125" style="22" customWidth="1"/>
    <col min="3580" max="3580" width="67.33203125" style="22" customWidth="1"/>
    <col min="3581" max="3581" width="28.44140625" style="22" customWidth="1"/>
    <col min="3582" max="3833" width="8.88671875" style="22" customWidth="1"/>
    <col min="3834" max="3834" width="1" style="22" customWidth="1"/>
    <col min="3835" max="3835" width="17.33203125" style="22" customWidth="1"/>
    <col min="3836" max="3836" width="67.33203125" style="22" customWidth="1"/>
    <col min="3837" max="3837" width="28.44140625" style="22" customWidth="1"/>
    <col min="3838" max="4089" width="8.88671875" style="22" customWidth="1"/>
    <col min="4090" max="4090" width="1" style="22" customWidth="1"/>
    <col min="4091" max="4091" width="17.33203125" style="22" customWidth="1"/>
    <col min="4092" max="4092" width="67.33203125" style="22" customWidth="1"/>
    <col min="4093" max="4093" width="28.44140625" style="22" customWidth="1"/>
    <col min="4094" max="4345" width="8.88671875" style="22" customWidth="1"/>
    <col min="4346" max="4346" width="1" style="22" customWidth="1"/>
    <col min="4347" max="4347" width="17.33203125" style="22" customWidth="1"/>
    <col min="4348" max="4348" width="67.33203125" style="22" customWidth="1"/>
    <col min="4349" max="4349" width="28.44140625" style="22" customWidth="1"/>
    <col min="4350" max="4601" width="8.88671875" style="22" customWidth="1"/>
    <col min="4602" max="4602" width="1" style="22" customWidth="1"/>
    <col min="4603" max="4603" width="17.33203125" style="22" customWidth="1"/>
    <col min="4604" max="4604" width="67.33203125" style="22" customWidth="1"/>
    <col min="4605" max="4605" width="28.44140625" style="22" customWidth="1"/>
    <col min="4606" max="4857" width="8.88671875" style="22" customWidth="1"/>
    <col min="4858" max="4858" width="1" style="22" customWidth="1"/>
    <col min="4859" max="4859" width="17.33203125" style="22" customWidth="1"/>
    <col min="4860" max="4860" width="67.33203125" style="22" customWidth="1"/>
    <col min="4861" max="4861" width="28.44140625" style="22" customWidth="1"/>
    <col min="4862" max="5113" width="8.88671875" style="22" customWidth="1"/>
    <col min="5114" max="5114" width="1" style="22" customWidth="1"/>
    <col min="5115" max="5115" width="17.33203125" style="22" customWidth="1"/>
    <col min="5116" max="5116" width="67.33203125" style="22" customWidth="1"/>
    <col min="5117" max="5117" width="28.44140625" style="22" customWidth="1"/>
    <col min="5118" max="5369" width="8.88671875" style="22" customWidth="1"/>
    <col min="5370" max="5370" width="1" style="22" customWidth="1"/>
    <col min="5371" max="5371" width="17.33203125" style="22" customWidth="1"/>
    <col min="5372" max="5372" width="67.33203125" style="22" customWidth="1"/>
    <col min="5373" max="5373" width="28.44140625" style="22" customWidth="1"/>
    <col min="5374" max="5625" width="8.88671875" style="22" customWidth="1"/>
    <col min="5626" max="5626" width="1" style="22" customWidth="1"/>
    <col min="5627" max="5627" width="17.33203125" style="22" customWidth="1"/>
    <col min="5628" max="5628" width="67.33203125" style="22" customWidth="1"/>
    <col min="5629" max="5629" width="28.44140625" style="22" customWidth="1"/>
    <col min="5630" max="5881" width="8.88671875" style="22" customWidth="1"/>
    <col min="5882" max="5882" width="1" style="22" customWidth="1"/>
    <col min="5883" max="5883" width="17.33203125" style="22" customWidth="1"/>
    <col min="5884" max="5884" width="67.33203125" style="22" customWidth="1"/>
    <col min="5885" max="5885" width="28.44140625" style="22" customWidth="1"/>
    <col min="5886" max="6137" width="8.88671875" style="22" customWidth="1"/>
    <col min="6138" max="6138" width="1" style="22" customWidth="1"/>
    <col min="6139" max="6139" width="17.33203125" style="22" customWidth="1"/>
    <col min="6140" max="6140" width="67.33203125" style="22" customWidth="1"/>
    <col min="6141" max="6141" width="28.44140625" style="22" customWidth="1"/>
    <col min="6142" max="6393" width="8.88671875" style="22" customWidth="1"/>
    <col min="6394" max="6394" width="1" style="22" customWidth="1"/>
    <col min="6395" max="6395" width="17.33203125" style="22" customWidth="1"/>
    <col min="6396" max="6396" width="67.33203125" style="22" customWidth="1"/>
    <col min="6397" max="6397" width="28.44140625" style="22" customWidth="1"/>
    <col min="6398" max="6649" width="8.88671875" style="22" customWidth="1"/>
    <col min="6650" max="6650" width="1" style="22" customWidth="1"/>
    <col min="6651" max="6651" width="17.33203125" style="22" customWidth="1"/>
    <col min="6652" max="6652" width="67.33203125" style="22" customWidth="1"/>
    <col min="6653" max="6653" width="28.44140625" style="22" customWidth="1"/>
    <col min="6654" max="6905" width="8.88671875" style="22" customWidth="1"/>
    <col min="6906" max="6906" width="1" style="22" customWidth="1"/>
    <col min="6907" max="6907" width="17.33203125" style="22" customWidth="1"/>
    <col min="6908" max="6908" width="67.33203125" style="22" customWidth="1"/>
    <col min="6909" max="6909" width="28.44140625" style="22" customWidth="1"/>
    <col min="6910" max="7161" width="8.88671875" style="22" customWidth="1"/>
    <col min="7162" max="7162" width="1" style="22" customWidth="1"/>
    <col min="7163" max="7163" width="17.33203125" style="22" customWidth="1"/>
    <col min="7164" max="7164" width="67.33203125" style="22" customWidth="1"/>
    <col min="7165" max="7165" width="28.44140625" style="22" customWidth="1"/>
    <col min="7166" max="7417" width="8.88671875" style="22" customWidth="1"/>
    <col min="7418" max="7418" width="1" style="22" customWidth="1"/>
    <col min="7419" max="7419" width="17.33203125" style="22" customWidth="1"/>
    <col min="7420" max="7420" width="67.33203125" style="22" customWidth="1"/>
    <col min="7421" max="7421" width="28.44140625" style="22" customWidth="1"/>
    <col min="7422" max="7673" width="8.88671875" style="22" customWidth="1"/>
    <col min="7674" max="7674" width="1" style="22" customWidth="1"/>
    <col min="7675" max="7675" width="17.33203125" style="22" customWidth="1"/>
    <col min="7676" max="7676" width="67.33203125" style="22" customWidth="1"/>
    <col min="7677" max="7677" width="28.44140625" style="22" customWidth="1"/>
    <col min="7678" max="7929" width="8.88671875" style="22" customWidth="1"/>
    <col min="7930" max="7930" width="1" style="22" customWidth="1"/>
    <col min="7931" max="7931" width="17.33203125" style="22" customWidth="1"/>
    <col min="7932" max="7932" width="67.33203125" style="22" customWidth="1"/>
    <col min="7933" max="7933" width="28.44140625" style="22" customWidth="1"/>
    <col min="7934" max="8185" width="8.88671875" style="22" customWidth="1"/>
    <col min="8186" max="8186" width="1" style="22" customWidth="1"/>
    <col min="8187" max="8187" width="17.33203125" style="22" customWidth="1"/>
    <col min="8188" max="8188" width="67.33203125" style="22" customWidth="1"/>
    <col min="8189" max="8189" width="28.44140625" style="22" customWidth="1"/>
    <col min="8190" max="8441" width="8.88671875" style="22" customWidth="1"/>
    <col min="8442" max="8442" width="1" style="22" customWidth="1"/>
    <col min="8443" max="8443" width="17.33203125" style="22" customWidth="1"/>
    <col min="8444" max="8444" width="67.33203125" style="22" customWidth="1"/>
    <col min="8445" max="8445" width="28.44140625" style="22" customWidth="1"/>
    <col min="8446" max="8697" width="8.88671875" style="22" customWidth="1"/>
    <col min="8698" max="8698" width="1" style="22" customWidth="1"/>
    <col min="8699" max="8699" width="17.33203125" style="22" customWidth="1"/>
    <col min="8700" max="8700" width="67.33203125" style="22" customWidth="1"/>
    <col min="8701" max="8701" width="28.44140625" style="22" customWidth="1"/>
    <col min="8702" max="8953" width="8.88671875" style="22" customWidth="1"/>
    <col min="8954" max="8954" width="1" style="22" customWidth="1"/>
    <col min="8955" max="8955" width="17.33203125" style="22" customWidth="1"/>
    <col min="8956" max="8956" width="67.33203125" style="22" customWidth="1"/>
    <col min="8957" max="8957" width="28.44140625" style="22" customWidth="1"/>
    <col min="8958" max="9209" width="8.88671875" style="22" customWidth="1"/>
    <col min="9210" max="9210" width="1" style="22" customWidth="1"/>
    <col min="9211" max="9211" width="17.33203125" style="22" customWidth="1"/>
    <col min="9212" max="9212" width="67.33203125" style="22" customWidth="1"/>
    <col min="9213" max="9213" width="28.44140625" style="22" customWidth="1"/>
    <col min="9214" max="9465" width="8.88671875" style="22" customWidth="1"/>
    <col min="9466" max="9466" width="1" style="22" customWidth="1"/>
    <col min="9467" max="9467" width="17.33203125" style="22" customWidth="1"/>
    <col min="9468" max="9468" width="67.33203125" style="22" customWidth="1"/>
    <col min="9469" max="9469" width="28.44140625" style="22" customWidth="1"/>
    <col min="9470" max="9721" width="8.88671875" style="22" customWidth="1"/>
    <col min="9722" max="9722" width="1" style="22" customWidth="1"/>
    <col min="9723" max="9723" width="17.33203125" style="22" customWidth="1"/>
    <col min="9724" max="9724" width="67.33203125" style="22" customWidth="1"/>
    <col min="9725" max="9725" width="28.44140625" style="22" customWidth="1"/>
    <col min="9726" max="9977" width="8.88671875" style="22" customWidth="1"/>
    <col min="9978" max="9978" width="1" style="22" customWidth="1"/>
    <col min="9979" max="9979" width="17.33203125" style="22" customWidth="1"/>
    <col min="9980" max="9980" width="67.33203125" style="22" customWidth="1"/>
    <col min="9981" max="9981" width="28.44140625" style="22" customWidth="1"/>
    <col min="9982" max="10233" width="8.88671875" style="22" customWidth="1"/>
    <col min="10234" max="10234" width="1" style="22" customWidth="1"/>
    <col min="10235" max="10235" width="17.33203125" style="22" customWidth="1"/>
    <col min="10236" max="10236" width="67.33203125" style="22" customWidth="1"/>
    <col min="10237" max="10237" width="28.44140625" style="22" customWidth="1"/>
    <col min="10238" max="10489" width="8.88671875" style="22" customWidth="1"/>
    <col min="10490" max="10490" width="1" style="22" customWidth="1"/>
    <col min="10491" max="10491" width="17.33203125" style="22" customWidth="1"/>
    <col min="10492" max="10492" width="67.33203125" style="22" customWidth="1"/>
    <col min="10493" max="10493" width="28.44140625" style="22" customWidth="1"/>
    <col min="10494" max="10745" width="8.88671875" style="22" customWidth="1"/>
    <col min="10746" max="10746" width="1" style="22" customWidth="1"/>
    <col min="10747" max="10747" width="17.33203125" style="22" customWidth="1"/>
    <col min="10748" max="10748" width="67.33203125" style="22" customWidth="1"/>
    <col min="10749" max="10749" width="28.44140625" style="22" customWidth="1"/>
    <col min="10750" max="11001" width="8.88671875" style="22" customWidth="1"/>
    <col min="11002" max="11002" width="1" style="22" customWidth="1"/>
    <col min="11003" max="11003" width="17.33203125" style="22" customWidth="1"/>
    <col min="11004" max="11004" width="67.33203125" style="22" customWidth="1"/>
    <col min="11005" max="11005" width="28.44140625" style="22" customWidth="1"/>
    <col min="11006" max="11257" width="8.88671875" style="22" customWidth="1"/>
    <col min="11258" max="11258" width="1" style="22" customWidth="1"/>
    <col min="11259" max="11259" width="17.33203125" style="22" customWidth="1"/>
    <col min="11260" max="11260" width="67.33203125" style="22" customWidth="1"/>
    <col min="11261" max="11261" width="28.44140625" style="22" customWidth="1"/>
    <col min="11262" max="11513" width="8.88671875" style="22" customWidth="1"/>
    <col min="11514" max="11514" width="1" style="22" customWidth="1"/>
    <col min="11515" max="11515" width="17.33203125" style="22" customWidth="1"/>
    <col min="11516" max="11516" width="67.33203125" style="22" customWidth="1"/>
    <col min="11517" max="11517" width="28.44140625" style="22" customWidth="1"/>
    <col min="11518" max="11769" width="8.88671875" style="22" customWidth="1"/>
    <col min="11770" max="11770" width="1" style="22" customWidth="1"/>
    <col min="11771" max="11771" width="17.33203125" style="22" customWidth="1"/>
    <col min="11772" max="11772" width="67.33203125" style="22" customWidth="1"/>
    <col min="11773" max="11773" width="28.44140625" style="22" customWidth="1"/>
    <col min="11774" max="12025" width="8.88671875" style="22" customWidth="1"/>
    <col min="12026" max="12026" width="1" style="22" customWidth="1"/>
    <col min="12027" max="12027" width="17.33203125" style="22" customWidth="1"/>
    <col min="12028" max="12028" width="67.33203125" style="22" customWidth="1"/>
    <col min="12029" max="12029" width="28.44140625" style="22" customWidth="1"/>
    <col min="12030" max="12281" width="8.88671875" style="22" customWidth="1"/>
    <col min="12282" max="12282" width="1" style="22" customWidth="1"/>
    <col min="12283" max="12283" width="17.33203125" style="22" customWidth="1"/>
    <col min="12284" max="12284" width="67.33203125" style="22" customWidth="1"/>
    <col min="12285" max="12285" width="28.44140625" style="22" customWidth="1"/>
    <col min="12286" max="12537" width="8.88671875" style="22" customWidth="1"/>
    <col min="12538" max="12538" width="1" style="22" customWidth="1"/>
    <col min="12539" max="12539" width="17.33203125" style="22" customWidth="1"/>
    <col min="12540" max="12540" width="67.33203125" style="22" customWidth="1"/>
    <col min="12541" max="12541" width="28.44140625" style="22" customWidth="1"/>
    <col min="12542" max="12793" width="8.88671875" style="22" customWidth="1"/>
    <col min="12794" max="12794" width="1" style="22" customWidth="1"/>
    <col min="12795" max="12795" width="17.33203125" style="22" customWidth="1"/>
    <col min="12796" max="12796" width="67.33203125" style="22" customWidth="1"/>
    <col min="12797" max="12797" width="28.44140625" style="22" customWidth="1"/>
    <col min="12798" max="13049" width="8.88671875" style="22" customWidth="1"/>
    <col min="13050" max="13050" width="1" style="22" customWidth="1"/>
    <col min="13051" max="13051" width="17.33203125" style="22" customWidth="1"/>
    <col min="13052" max="13052" width="67.33203125" style="22" customWidth="1"/>
    <col min="13053" max="13053" width="28.44140625" style="22" customWidth="1"/>
    <col min="13054" max="13305" width="8.88671875" style="22" customWidth="1"/>
    <col min="13306" max="13306" width="1" style="22" customWidth="1"/>
    <col min="13307" max="13307" width="17.33203125" style="22" customWidth="1"/>
    <col min="13308" max="13308" width="67.33203125" style="22" customWidth="1"/>
    <col min="13309" max="13309" width="28.44140625" style="22" customWidth="1"/>
    <col min="13310" max="13561" width="8.88671875" style="22" customWidth="1"/>
    <col min="13562" max="13562" width="1" style="22" customWidth="1"/>
    <col min="13563" max="13563" width="17.33203125" style="22" customWidth="1"/>
    <col min="13564" max="13564" width="67.33203125" style="22" customWidth="1"/>
    <col min="13565" max="13565" width="28.44140625" style="22" customWidth="1"/>
    <col min="13566" max="13817" width="8.88671875" style="22" customWidth="1"/>
    <col min="13818" max="13818" width="1" style="22" customWidth="1"/>
    <col min="13819" max="13819" width="17.33203125" style="22" customWidth="1"/>
    <col min="13820" max="13820" width="67.33203125" style="22" customWidth="1"/>
    <col min="13821" max="13821" width="28.44140625" style="22" customWidth="1"/>
    <col min="13822" max="14073" width="8.88671875" style="22" customWidth="1"/>
    <col min="14074" max="14074" width="1" style="22" customWidth="1"/>
    <col min="14075" max="14075" width="17.33203125" style="22" customWidth="1"/>
    <col min="14076" max="14076" width="67.33203125" style="22" customWidth="1"/>
    <col min="14077" max="14077" width="28.44140625" style="22" customWidth="1"/>
    <col min="14078" max="14329" width="8.88671875" style="22" customWidth="1"/>
    <col min="14330" max="14330" width="1" style="22" customWidth="1"/>
    <col min="14331" max="14331" width="17.33203125" style="22" customWidth="1"/>
    <col min="14332" max="14332" width="67.33203125" style="22" customWidth="1"/>
    <col min="14333" max="14333" width="28.44140625" style="22" customWidth="1"/>
    <col min="14334" max="14585" width="8.88671875" style="22" customWidth="1"/>
    <col min="14586" max="14586" width="1" style="22" customWidth="1"/>
    <col min="14587" max="14587" width="17.33203125" style="22" customWidth="1"/>
    <col min="14588" max="14588" width="67.33203125" style="22" customWidth="1"/>
    <col min="14589" max="14589" width="28.44140625" style="22" customWidth="1"/>
    <col min="14590" max="14841" width="8.88671875" style="22" customWidth="1"/>
    <col min="14842" max="14842" width="1" style="22" customWidth="1"/>
    <col min="14843" max="14843" width="17.33203125" style="22" customWidth="1"/>
    <col min="14844" max="14844" width="67.33203125" style="22" customWidth="1"/>
    <col min="14845" max="14845" width="28.44140625" style="22" customWidth="1"/>
    <col min="14846" max="15097" width="8.88671875" style="22" customWidth="1"/>
    <col min="15098" max="15098" width="1" style="22" customWidth="1"/>
    <col min="15099" max="15099" width="17.33203125" style="22" customWidth="1"/>
    <col min="15100" max="15100" width="67.33203125" style="22" customWidth="1"/>
    <col min="15101" max="15101" width="28.44140625" style="22" customWidth="1"/>
    <col min="15102" max="15353" width="8.88671875" style="22" customWidth="1"/>
    <col min="15354" max="15354" width="1" style="22" customWidth="1"/>
    <col min="15355" max="15355" width="17.33203125" style="22" customWidth="1"/>
    <col min="15356" max="15356" width="67.33203125" style="22" customWidth="1"/>
    <col min="15357" max="15357" width="28.44140625" style="22" customWidth="1"/>
    <col min="15358" max="15609" width="8.88671875" style="22" customWidth="1"/>
    <col min="15610" max="15610" width="1" style="22" customWidth="1"/>
    <col min="15611" max="15611" width="17.33203125" style="22" customWidth="1"/>
    <col min="15612" max="15612" width="67.33203125" style="22" customWidth="1"/>
    <col min="15613" max="15613" width="28.44140625" style="22" customWidth="1"/>
    <col min="15614" max="15865" width="8.88671875" style="22" customWidth="1"/>
    <col min="15866" max="15866" width="1" style="22" customWidth="1"/>
    <col min="15867" max="15867" width="17.33203125" style="22" customWidth="1"/>
    <col min="15868" max="15868" width="67.33203125" style="22" customWidth="1"/>
    <col min="15869" max="15869" width="28.44140625" style="22" customWidth="1"/>
    <col min="15870" max="16121" width="8.88671875" style="22" customWidth="1"/>
    <col min="16122" max="16122" width="1" style="22" customWidth="1"/>
    <col min="16123" max="16123" width="17.33203125" style="22" customWidth="1"/>
    <col min="16124" max="16124" width="67.33203125" style="22" customWidth="1"/>
    <col min="16125" max="16125" width="28.44140625" style="22" customWidth="1"/>
    <col min="16126" max="16384" width="8.88671875" style="22" customWidth="1"/>
  </cols>
  <sheetData>
    <row r="1" spans="1:10" s="21" customFormat="1" ht="15.6">
      <c r="A1" s="20"/>
      <c r="B1" s="20"/>
      <c r="C1" s="20"/>
      <c r="D1" s="20"/>
      <c r="E1" s="20"/>
      <c r="H1" s="107"/>
    </row>
    <row r="2" spans="1:10" s="21" customFormat="1" ht="15.6">
      <c r="A2" s="103" t="s">
        <v>170</v>
      </c>
      <c r="B2" s="103"/>
      <c r="C2" s="103"/>
      <c r="D2" s="103"/>
      <c r="E2" s="103"/>
      <c r="F2" s="103"/>
      <c r="G2" s="103"/>
      <c r="H2" s="108"/>
      <c r="I2" s="103"/>
      <c r="J2" s="103"/>
    </row>
    <row r="3" spans="1:10" s="21" customFormat="1" ht="15.6">
      <c r="A3" s="103" t="s">
        <v>171</v>
      </c>
      <c r="B3" s="103"/>
      <c r="C3" s="103"/>
      <c r="D3" s="103"/>
      <c r="E3" s="103"/>
      <c r="F3" s="103"/>
      <c r="G3" s="103"/>
      <c r="H3" s="108"/>
      <c r="I3" s="103"/>
      <c r="J3" s="103"/>
    </row>
    <row r="4" spans="1:10" s="21" customFormat="1" ht="14.4">
      <c r="A4" s="102" t="s">
        <v>172</v>
      </c>
      <c r="B4" s="102"/>
      <c r="C4" s="102"/>
      <c r="D4" s="102"/>
      <c r="E4" s="102"/>
      <c r="F4" s="102"/>
      <c r="G4" s="102"/>
      <c r="H4" s="109"/>
      <c r="I4" s="102"/>
      <c r="J4" s="102"/>
    </row>
    <row r="5" spans="1:10" s="21" customFormat="1" ht="14.4">
      <c r="A5" s="102" t="s">
        <v>173</v>
      </c>
      <c r="B5" s="102"/>
      <c r="C5" s="102"/>
      <c r="D5" s="102"/>
      <c r="E5" s="102"/>
      <c r="F5" s="102"/>
      <c r="G5" s="102"/>
      <c r="H5" s="109"/>
      <c r="I5" s="102"/>
      <c r="J5" s="102"/>
    </row>
    <row r="6" spans="1:10" s="25" customFormat="1" ht="14.4">
      <c r="A6" s="102" t="s">
        <v>174</v>
      </c>
      <c r="B6" s="102"/>
      <c r="C6" s="102"/>
      <c r="D6" s="102"/>
      <c r="E6" s="102"/>
      <c r="F6" s="102"/>
      <c r="G6" s="102"/>
      <c r="H6" s="109"/>
      <c r="I6" s="102"/>
      <c r="J6" s="102"/>
    </row>
    <row r="7" spans="1:10" s="30" customFormat="1" ht="13.2" customHeight="1">
      <c r="A7" s="26"/>
      <c r="B7" s="27"/>
      <c r="C7" s="28"/>
      <c r="D7" s="29"/>
      <c r="E7" s="28"/>
      <c r="H7" s="110"/>
    </row>
    <row r="8" spans="1:10" s="30" customFormat="1" ht="13.2" customHeight="1">
      <c r="A8" s="104" t="s">
        <v>175</v>
      </c>
      <c r="B8" s="104"/>
      <c r="C8" s="104" t="s">
        <v>176</v>
      </c>
      <c r="D8" s="104"/>
      <c r="E8" s="104"/>
      <c r="F8" s="104"/>
      <c r="G8" s="104"/>
      <c r="H8" s="111"/>
      <c r="I8" s="104"/>
      <c r="J8" s="104"/>
    </row>
    <row r="9" spans="1:10" s="115" customFormat="1" ht="13.2" customHeight="1">
      <c r="A9" s="106" t="s">
        <v>0</v>
      </c>
      <c r="B9" s="106" t="s">
        <v>10</v>
      </c>
      <c r="C9" s="106" t="s">
        <v>177</v>
      </c>
      <c r="D9" s="106" t="s">
        <v>178</v>
      </c>
      <c r="E9" s="106" t="s">
        <v>179</v>
      </c>
      <c r="F9" s="106" t="s">
        <v>180</v>
      </c>
      <c r="G9" s="106" t="s">
        <v>181</v>
      </c>
      <c r="H9" s="114" t="s">
        <v>182</v>
      </c>
      <c r="I9" s="106" t="s">
        <v>183</v>
      </c>
      <c r="J9" s="106" t="s">
        <v>184</v>
      </c>
    </row>
    <row r="10" spans="1:10" s="30" customFormat="1" ht="13.2" customHeight="1">
      <c r="A10" s="104">
        <v>1</v>
      </c>
      <c r="B10" s="104" t="s">
        <v>2</v>
      </c>
      <c r="C10" s="104">
        <v>4</v>
      </c>
      <c r="D10" s="104" t="s">
        <v>185</v>
      </c>
      <c r="E10" s="104">
        <v>0</v>
      </c>
      <c r="F10" s="104" t="s">
        <v>186</v>
      </c>
      <c r="G10" s="104" t="s">
        <v>187</v>
      </c>
      <c r="H10" s="111">
        <v>10872698.439999999</v>
      </c>
      <c r="I10" s="104">
        <v>2693.64</v>
      </c>
      <c r="J10" s="104"/>
    </row>
    <row r="11" spans="1:10" s="33" customFormat="1" ht="13.2" customHeight="1">
      <c r="A11" s="105">
        <v>101</v>
      </c>
      <c r="B11" s="105" t="s">
        <v>153</v>
      </c>
      <c r="C11" s="105">
        <v>4</v>
      </c>
      <c r="D11" s="105" t="s">
        <v>185</v>
      </c>
      <c r="E11" s="105">
        <v>0</v>
      </c>
      <c r="F11" s="105" t="s">
        <v>188</v>
      </c>
      <c r="G11" s="105" t="s">
        <v>189</v>
      </c>
      <c r="H11" s="112">
        <v>4742028.22</v>
      </c>
      <c r="I11" s="105">
        <v>0</v>
      </c>
      <c r="J11" s="105"/>
    </row>
    <row r="12" spans="1:10" s="33" customFormat="1" ht="13.2" customHeight="1">
      <c r="A12" s="105">
        <v>10101</v>
      </c>
      <c r="B12" s="105" t="s">
        <v>153</v>
      </c>
      <c r="C12" s="105">
        <v>4</v>
      </c>
      <c r="D12" s="105" t="s">
        <v>185</v>
      </c>
      <c r="E12" s="105">
        <v>0</v>
      </c>
      <c r="F12" s="105" t="s">
        <v>188</v>
      </c>
      <c r="G12" s="105" t="s">
        <v>189</v>
      </c>
      <c r="H12" s="112">
        <v>4742028.22</v>
      </c>
      <c r="I12" s="105">
        <v>0</v>
      </c>
      <c r="J12" s="105"/>
    </row>
    <row r="13" spans="1:10" s="33" customFormat="1" ht="13.2" customHeight="1">
      <c r="A13" s="105">
        <v>1010101</v>
      </c>
      <c r="B13" s="105" t="s">
        <v>190</v>
      </c>
      <c r="C13" s="105">
        <v>4</v>
      </c>
      <c r="D13" s="105" t="s">
        <v>185</v>
      </c>
      <c r="E13" s="105">
        <v>0</v>
      </c>
      <c r="F13" s="105" t="s">
        <v>188</v>
      </c>
      <c r="G13" s="105" t="s">
        <v>189</v>
      </c>
      <c r="H13" s="112">
        <v>4742028.22</v>
      </c>
      <c r="I13" s="105">
        <v>0</v>
      </c>
      <c r="J13" s="105"/>
    </row>
    <row r="14" spans="1:10" s="33" customFormat="1" ht="13.2" customHeight="1">
      <c r="A14" s="105">
        <v>1010101001</v>
      </c>
      <c r="B14" s="105" t="s">
        <v>191</v>
      </c>
      <c r="C14" s="105">
        <v>4</v>
      </c>
      <c r="D14" s="105" t="s">
        <v>185</v>
      </c>
      <c r="E14" s="105">
        <v>0</v>
      </c>
      <c r="F14" s="105" t="s">
        <v>188</v>
      </c>
      <c r="G14" s="105" t="s">
        <v>189</v>
      </c>
      <c r="H14" s="112">
        <v>4742028.22</v>
      </c>
      <c r="I14" s="105">
        <v>0</v>
      </c>
      <c r="J14" s="105"/>
    </row>
    <row r="15" spans="1:10" s="33" customFormat="1" ht="13.2" customHeight="1">
      <c r="A15" s="105">
        <v>102</v>
      </c>
      <c r="B15" s="105" t="s">
        <v>114</v>
      </c>
      <c r="C15" s="105">
        <v>4</v>
      </c>
      <c r="D15" s="105" t="s">
        <v>185</v>
      </c>
      <c r="E15" s="105">
        <v>0</v>
      </c>
      <c r="F15" s="105" t="s">
        <v>192</v>
      </c>
      <c r="G15" s="105" t="s">
        <v>193</v>
      </c>
      <c r="H15" s="112">
        <v>6130670.2199999997</v>
      </c>
      <c r="I15" s="105">
        <v>2693.64</v>
      </c>
      <c r="J15" s="105"/>
    </row>
    <row r="16" spans="1:10" s="33" customFormat="1" ht="13.2" customHeight="1">
      <c r="A16" s="105">
        <v>10201</v>
      </c>
      <c r="B16" s="105" t="s">
        <v>114</v>
      </c>
      <c r="C16" s="105">
        <v>4</v>
      </c>
      <c r="D16" s="105" t="s">
        <v>185</v>
      </c>
      <c r="E16" s="105">
        <v>0</v>
      </c>
      <c r="F16" s="105" t="s">
        <v>192</v>
      </c>
      <c r="G16" s="105" t="s">
        <v>193</v>
      </c>
      <c r="H16" s="112">
        <v>6130670.2199999997</v>
      </c>
      <c r="I16" s="105">
        <v>2693.64</v>
      </c>
      <c r="J16" s="105"/>
    </row>
    <row r="17" spans="1:10" s="33" customFormat="1" ht="13.2" customHeight="1">
      <c r="A17" s="105">
        <v>1020107</v>
      </c>
      <c r="B17" s="105" t="s">
        <v>194</v>
      </c>
      <c r="C17" s="105">
        <v>4</v>
      </c>
      <c r="D17" s="105" t="s">
        <v>185</v>
      </c>
      <c r="E17" s="105">
        <v>0</v>
      </c>
      <c r="F17" s="105" t="s">
        <v>192</v>
      </c>
      <c r="G17" s="105" t="s">
        <v>193</v>
      </c>
      <c r="H17" s="112">
        <v>6130670.2199999997</v>
      </c>
      <c r="I17" s="105">
        <v>2693.64</v>
      </c>
      <c r="J17" s="105"/>
    </row>
    <row r="18" spans="1:10" s="33" customFormat="1" ht="13.2" customHeight="1">
      <c r="A18" s="105">
        <v>1020107001</v>
      </c>
      <c r="B18" s="105" t="s">
        <v>195</v>
      </c>
      <c r="C18" s="105">
        <v>4</v>
      </c>
      <c r="D18" s="105" t="s">
        <v>185</v>
      </c>
      <c r="E18" s="105">
        <v>0</v>
      </c>
      <c r="F18" s="105" t="s">
        <v>192</v>
      </c>
      <c r="G18" s="105" t="s">
        <v>193</v>
      </c>
      <c r="H18" s="112">
        <v>6130670.2199999997</v>
      </c>
      <c r="I18" s="105">
        <v>2693.64</v>
      </c>
      <c r="J18" s="105"/>
    </row>
    <row r="19" spans="1:10" s="30" customFormat="1" ht="13.2" customHeight="1">
      <c r="A19" s="104">
        <v>2</v>
      </c>
      <c r="B19" s="104" t="s">
        <v>3</v>
      </c>
      <c r="C19" s="104">
        <v>4</v>
      </c>
      <c r="D19" s="104" t="s">
        <v>185</v>
      </c>
      <c r="E19" s="104">
        <v>0</v>
      </c>
      <c r="F19" s="104" t="s">
        <v>196</v>
      </c>
      <c r="G19" s="104" t="s">
        <v>197</v>
      </c>
      <c r="H19" s="111">
        <v>0</v>
      </c>
      <c r="I19" s="104">
        <v>0</v>
      </c>
      <c r="J19" s="104"/>
    </row>
    <row r="20" spans="1:10" s="33" customFormat="1" ht="13.2" customHeight="1">
      <c r="A20" s="105">
        <v>201</v>
      </c>
      <c r="B20" s="105" t="s">
        <v>198</v>
      </c>
      <c r="C20" s="105">
        <v>4</v>
      </c>
      <c r="D20" s="105" t="s">
        <v>185</v>
      </c>
      <c r="E20" s="105">
        <v>0</v>
      </c>
      <c r="F20" s="105" t="s">
        <v>196</v>
      </c>
      <c r="G20" s="105" t="s">
        <v>197</v>
      </c>
      <c r="H20" s="112">
        <v>0</v>
      </c>
      <c r="I20" s="105">
        <v>0</v>
      </c>
      <c r="J20" s="105"/>
    </row>
    <row r="21" spans="1:10" s="33" customFormat="1" ht="13.2" customHeight="1">
      <c r="A21" s="105">
        <v>20105</v>
      </c>
      <c r="B21" s="105" t="s">
        <v>199</v>
      </c>
      <c r="C21" s="105">
        <v>4</v>
      </c>
      <c r="D21" s="105" t="s">
        <v>185</v>
      </c>
      <c r="E21" s="105">
        <v>0</v>
      </c>
      <c r="F21" s="105" t="s">
        <v>196</v>
      </c>
      <c r="G21" s="105" t="s">
        <v>197</v>
      </c>
      <c r="H21" s="112">
        <v>0</v>
      </c>
      <c r="I21" s="105">
        <v>0</v>
      </c>
      <c r="J21" s="105"/>
    </row>
    <row r="22" spans="1:10" s="33" customFormat="1" ht="13.2" customHeight="1">
      <c r="A22" s="105">
        <v>2010500</v>
      </c>
      <c r="B22" s="105" t="s">
        <v>199</v>
      </c>
      <c r="C22" s="105">
        <v>4</v>
      </c>
      <c r="D22" s="105" t="s">
        <v>185</v>
      </c>
      <c r="E22" s="105">
        <v>0</v>
      </c>
      <c r="F22" s="105" t="s">
        <v>196</v>
      </c>
      <c r="G22" s="105" t="s">
        <v>197</v>
      </c>
      <c r="H22" s="112">
        <v>0</v>
      </c>
      <c r="I22" s="105">
        <v>0</v>
      </c>
      <c r="J22" s="105"/>
    </row>
    <row r="23" spans="1:10" s="33" customFormat="1" ht="13.2" customHeight="1">
      <c r="A23" s="105">
        <v>2010500003</v>
      </c>
      <c r="B23" s="105" t="s">
        <v>200</v>
      </c>
      <c r="C23" s="105">
        <v>4</v>
      </c>
      <c r="D23" s="105" t="s">
        <v>185</v>
      </c>
      <c r="E23" s="105">
        <v>0</v>
      </c>
      <c r="F23" s="105" t="s">
        <v>196</v>
      </c>
      <c r="G23" s="105" t="s">
        <v>197</v>
      </c>
      <c r="H23" s="112">
        <v>0</v>
      </c>
      <c r="I23" s="105">
        <v>0</v>
      </c>
      <c r="J23" s="105"/>
    </row>
    <row r="24" spans="1:10" s="30" customFormat="1" ht="13.2" customHeight="1">
      <c r="A24" s="104">
        <v>3</v>
      </c>
      <c r="B24" s="104" t="s">
        <v>201</v>
      </c>
      <c r="C24" s="104">
        <v>4</v>
      </c>
      <c r="D24" s="104" t="s">
        <v>185</v>
      </c>
      <c r="E24" s="104">
        <v>0</v>
      </c>
      <c r="F24" s="104">
        <v>170000</v>
      </c>
      <c r="G24" s="104" t="s">
        <v>202</v>
      </c>
      <c r="H24" s="111">
        <v>-10872698.439999999</v>
      </c>
      <c r="I24" s="104">
        <v>0</v>
      </c>
      <c r="J24" s="104"/>
    </row>
    <row r="25" spans="1:10" s="33" customFormat="1" ht="13.2" customHeight="1">
      <c r="A25" s="105">
        <v>301</v>
      </c>
      <c r="B25" s="105" t="s">
        <v>203</v>
      </c>
      <c r="C25" s="105">
        <v>4</v>
      </c>
      <c r="D25" s="105" t="s">
        <v>185</v>
      </c>
      <c r="E25" s="105">
        <v>0</v>
      </c>
      <c r="F25" s="105">
        <v>170000</v>
      </c>
      <c r="G25" s="105" t="s">
        <v>202</v>
      </c>
      <c r="H25" s="112">
        <v>-10872698.439999999</v>
      </c>
      <c r="I25" s="105">
        <v>0</v>
      </c>
      <c r="J25" s="105"/>
    </row>
    <row r="26" spans="1:10" s="33" customFormat="1" ht="13.2" customHeight="1">
      <c r="A26" s="105">
        <v>30101</v>
      </c>
      <c r="B26" s="105" t="s">
        <v>51</v>
      </c>
      <c r="C26" s="105">
        <v>4</v>
      </c>
      <c r="D26" s="105" t="s">
        <v>185</v>
      </c>
      <c r="E26" s="105">
        <v>0</v>
      </c>
      <c r="F26" s="105">
        <v>170000</v>
      </c>
      <c r="G26" s="105">
        <v>-11040000</v>
      </c>
      <c r="H26" s="112">
        <v>-10870000</v>
      </c>
      <c r="I26" s="105">
        <v>0</v>
      </c>
      <c r="J26" s="105"/>
    </row>
    <row r="27" spans="1:10" s="33" customFormat="1" ht="13.2" customHeight="1">
      <c r="A27" s="105">
        <v>30103</v>
      </c>
      <c r="B27" s="105" t="s">
        <v>204</v>
      </c>
      <c r="C27" s="105">
        <v>4</v>
      </c>
      <c r="D27" s="105" t="s">
        <v>185</v>
      </c>
      <c r="E27" s="105">
        <v>0</v>
      </c>
      <c r="F27" s="105">
        <v>0</v>
      </c>
      <c r="G27" s="105" t="s">
        <v>205</v>
      </c>
      <c r="H27" s="112">
        <v>-2698.44</v>
      </c>
      <c r="I27" s="105">
        <v>0</v>
      </c>
      <c r="J27" s="105"/>
    </row>
    <row r="28" spans="1:10" s="30" customFormat="1" ht="13.2" customHeight="1">
      <c r="A28" s="104">
        <v>4</v>
      </c>
      <c r="B28" s="104" t="s">
        <v>206</v>
      </c>
      <c r="C28" s="104">
        <v>4</v>
      </c>
      <c r="D28" s="104" t="s">
        <v>185</v>
      </c>
      <c r="E28" s="104">
        <v>0</v>
      </c>
      <c r="F28" s="104">
        <v>0</v>
      </c>
      <c r="G28" s="104" t="s">
        <v>207</v>
      </c>
      <c r="H28" s="111">
        <v>-2713.11</v>
      </c>
      <c r="I28" s="104">
        <v>-2713.11</v>
      </c>
      <c r="J28" s="104"/>
    </row>
    <row r="29" spans="1:10" s="33" customFormat="1" ht="13.2" customHeight="1">
      <c r="A29" s="105">
        <v>401</v>
      </c>
      <c r="B29" s="105" t="s">
        <v>206</v>
      </c>
      <c r="C29" s="105">
        <v>4</v>
      </c>
      <c r="D29" s="105" t="s">
        <v>185</v>
      </c>
      <c r="E29" s="105">
        <v>0</v>
      </c>
      <c r="F29" s="105">
        <v>0</v>
      </c>
      <c r="G29" s="105" t="s">
        <v>207</v>
      </c>
      <c r="H29" s="112">
        <v>-2713.11</v>
      </c>
      <c r="I29" s="105">
        <v>-2713.11</v>
      </c>
      <c r="J29" s="105"/>
    </row>
    <row r="30" spans="1:10" s="33" customFormat="1" ht="13.2" customHeight="1">
      <c r="A30" s="105">
        <v>40101</v>
      </c>
      <c r="B30" s="105" t="s">
        <v>206</v>
      </c>
      <c r="C30" s="105">
        <v>4</v>
      </c>
      <c r="D30" s="105" t="s">
        <v>185</v>
      </c>
      <c r="E30" s="105">
        <v>0</v>
      </c>
      <c r="F30" s="105">
        <v>0</v>
      </c>
      <c r="G30" s="105" t="s">
        <v>207</v>
      </c>
      <c r="H30" s="112">
        <v>-2713.11</v>
      </c>
      <c r="I30" s="105">
        <v>-2713.11</v>
      </c>
      <c r="J30" s="105"/>
    </row>
    <row r="31" spans="1:10" s="33" customFormat="1" ht="13.2" customHeight="1">
      <c r="A31" s="105">
        <v>4010101</v>
      </c>
      <c r="B31" s="105" t="s">
        <v>208</v>
      </c>
      <c r="C31" s="105">
        <v>4</v>
      </c>
      <c r="D31" s="105" t="s">
        <v>185</v>
      </c>
      <c r="E31" s="105">
        <v>0</v>
      </c>
      <c r="F31" s="105">
        <v>0</v>
      </c>
      <c r="G31" s="105" t="s">
        <v>207</v>
      </c>
      <c r="H31" s="112">
        <v>-2713.11</v>
      </c>
      <c r="I31" s="105">
        <v>-2713.11</v>
      </c>
      <c r="J31" s="105"/>
    </row>
    <row r="32" spans="1:10" s="33" customFormat="1" ht="13.2" customHeight="1">
      <c r="A32" s="105">
        <v>4010101007</v>
      </c>
      <c r="B32" s="105" t="s">
        <v>209</v>
      </c>
      <c r="C32" s="105">
        <v>4</v>
      </c>
      <c r="D32" s="105" t="s">
        <v>185</v>
      </c>
      <c r="E32" s="105">
        <v>0</v>
      </c>
      <c r="F32" s="105">
        <v>0</v>
      </c>
      <c r="G32" s="105" t="s">
        <v>207</v>
      </c>
      <c r="H32" s="112">
        <v>-2713.11</v>
      </c>
      <c r="I32" s="105">
        <v>-2713.11</v>
      </c>
      <c r="J32" s="105"/>
    </row>
    <row r="33" spans="1:10" s="30" customFormat="1" ht="13.2" customHeight="1">
      <c r="A33" s="104">
        <v>5</v>
      </c>
      <c r="B33" s="104" t="s">
        <v>12</v>
      </c>
      <c r="C33" s="104">
        <v>4</v>
      </c>
      <c r="D33" s="104" t="s">
        <v>185</v>
      </c>
      <c r="E33" s="104">
        <v>0</v>
      </c>
      <c r="F33" s="104" t="s">
        <v>210</v>
      </c>
      <c r="G33" s="104" t="s">
        <v>211</v>
      </c>
      <c r="H33" s="111">
        <v>2713.11</v>
      </c>
      <c r="I33" s="104">
        <v>19.47</v>
      </c>
      <c r="J33" s="104"/>
    </row>
    <row r="34" spans="1:10" s="33" customFormat="1" ht="13.2" customHeight="1">
      <c r="A34" s="105">
        <v>501</v>
      </c>
      <c r="B34" s="105" t="s">
        <v>212</v>
      </c>
      <c r="C34" s="105">
        <v>4</v>
      </c>
      <c r="D34" s="105" t="s">
        <v>185</v>
      </c>
      <c r="E34" s="105">
        <v>0</v>
      </c>
      <c r="F34" s="105" t="s">
        <v>213</v>
      </c>
      <c r="G34" s="105" t="s">
        <v>211</v>
      </c>
      <c r="H34" s="112">
        <v>14.67</v>
      </c>
      <c r="I34" s="105">
        <v>19.47</v>
      </c>
      <c r="J34" s="105"/>
    </row>
    <row r="35" spans="1:10" s="33" customFormat="1" ht="13.2" customHeight="1">
      <c r="A35" s="105">
        <v>50101</v>
      </c>
      <c r="B35" s="105" t="s">
        <v>212</v>
      </c>
      <c r="C35" s="105">
        <v>4</v>
      </c>
      <c r="D35" s="105" t="s">
        <v>185</v>
      </c>
      <c r="E35" s="105">
        <v>0</v>
      </c>
      <c r="F35" s="105" t="s">
        <v>214</v>
      </c>
      <c r="G35" s="105" t="s">
        <v>215</v>
      </c>
      <c r="H35" s="112">
        <v>14.67</v>
      </c>
      <c r="I35" s="105">
        <v>19.47</v>
      </c>
      <c r="J35" s="105"/>
    </row>
    <row r="36" spans="1:10" s="33" customFormat="1" ht="13.2" customHeight="1">
      <c r="A36" s="105">
        <v>5010100</v>
      </c>
      <c r="B36" s="105" t="s">
        <v>212</v>
      </c>
      <c r="C36" s="105">
        <v>4</v>
      </c>
      <c r="D36" s="105" t="s">
        <v>185</v>
      </c>
      <c r="E36" s="105">
        <v>0</v>
      </c>
      <c r="F36" s="105" t="s">
        <v>214</v>
      </c>
      <c r="G36" s="105" t="s">
        <v>215</v>
      </c>
      <c r="H36" s="112">
        <v>14.67</v>
      </c>
      <c r="I36" s="105">
        <v>19.47</v>
      </c>
      <c r="J36" s="105"/>
    </row>
    <row r="37" spans="1:10" s="33" customFormat="1" ht="13.2" customHeight="1">
      <c r="A37" s="105">
        <v>5010100007</v>
      </c>
      <c r="B37" s="105" t="s">
        <v>216</v>
      </c>
      <c r="C37" s="105">
        <v>4</v>
      </c>
      <c r="D37" s="105" t="s">
        <v>185</v>
      </c>
      <c r="E37" s="105">
        <v>0</v>
      </c>
      <c r="F37" s="105" t="s">
        <v>214</v>
      </c>
      <c r="G37" s="105" t="s">
        <v>215</v>
      </c>
      <c r="H37" s="112">
        <v>14.67</v>
      </c>
      <c r="I37" s="105">
        <v>19.47</v>
      </c>
      <c r="J37" s="105"/>
    </row>
    <row r="38" spans="1:10" s="33" customFormat="1" ht="13.2" customHeight="1">
      <c r="A38" s="105">
        <v>50102</v>
      </c>
      <c r="B38" s="105" t="s">
        <v>217</v>
      </c>
      <c r="C38" s="105">
        <v>4</v>
      </c>
      <c r="D38" s="105" t="s">
        <v>185</v>
      </c>
      <c r="E38" s="105">
        <v>0</v>
      </c>
      <c r="F38" s="105" t="s">
        <v>196</v>
      </c>
      <c r="G38" s="105" t="s">
        <v>197</v>
      </c>
      <c r="H38" s="112">
        <v>0</v>
      </c>
      <c r="I38" s="105">
        <v>0</v>
      </c>
      <c r="J38" s="105"/>
    </row>
    <row r="39" spans="1:10" s="33" customFormat="1" ht="13.2" customHeight="1">
      <c r="A39" s="105">
        <v>5010201</v>
      </c>
      <c r="B39" s="105" t="s">
        <v>218</v>
      </c>
      <c r="C39" s="105">
        <v>4</v>
      </c>
      <c r="D39" s="105" t="s">
        <v>185</v>
      </c>
      <c r="E39" s="105">
        <v>0</v>
      </c>
      <c r="F39" s="105" t="s">
        <v>196</v>
      </c>
      <c r="G39" s="105" t="s">
        <v>197</v>
      </c>
      <c r="H39" s="112">
        <v>0</v>
      </c>
      <c r="I39" s="105">
        <v>0</v>
      </c>
      <c r="J39" s="105"/>
    </row>
    <row r="40" spans="1:10" s="33" customFormat="1" ht="13.2" customHeight="1">
      <c r="A40" s="105">
        <v>5010201001</v>
      </c>
      <c r="B40" s="105" t="s">
        <v>219</v>
      </c>
      <c r="C40" s="105">
        <v>4</v>
      </c>
      <c r="D40" s="105" t="s">
        <v>185</v>
      </c>
      <c r="E40" s="105">
        <v>0</v>
      </c>
      <c r="F40" s="105" t="s">
        <v>196</v>
      </c>
      <c r="G40" s="105" t="s">
        <v>197</v>
      </c>
      <c r="H40" s="112">
        <v>0</v>
      </c>
      <c r="I40" s="105">
        <v>0</v>
      </c>
      <c r="J40" s="105"/>
    </row>
    <row r="41" spans="1:10" s="33" customFormat="1" ht="13.2" customHeight="1">
      <c r="A41" s="105">
        <v>580</v>
      </c>
      <c r="B41" s="105" t="s">
        <v>220</v>
      </c>
      <c r="C41" s="105">
        <v>4</v>
      </c>
      <c r="D41" s="105" t="s">
        <v>185</v>
      </c>
      <c r="E41" s="105">
        <v>0</v>
      </c>
      <c r="F41" s="105" t="s">
        <v>221</v>
      </c>
      <c r="G41" s="105">
        <v>0</v>
      </c>
      <c r="H41" s="112">
        <v>2698.44</v>
      </c>
      <c r="I41" s="105">
        <v>0</v>
      </c>
      <c r="J41" s="105"/>
    </row>
    <row r="42" spans="1:10" s="33" customFormat="1" ht="13.2" customHeight="1">
      <c r="A42" s="105">
        <v>58001</v>
      </c>
      <c r="B42" s="105" t="s">
        <v>220</v>
      </c>
      <c r="C42" s="105">
        <v>4</v>
      </c>
      <c r="D42" s="105" t="s">
        <v>185</v>
      </c>
      <c r="E42" s="105">
        <v>0</v>
      </c>
      <c r="F42" s="105" t="s">
        <v>221</v>
      </c>
      <c r="G42" s="105">
        <v>0</v>
      </c>
      <c r="H42" s="112">
        <v>2698.44</v>
      </c>
      <c r="I42" s="105">
        <v>0</v>
      </c>
      <c r="J42" s="105"/>
    </row>
  </sheetData>
  <printOptions gridLinesSet="0"/>
  <pageMargins left="0.75" right="0.75" top="1" bottom="0.75" header="0.5" footer="0.5"/>
  <pageSetup paperSize="9"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BF0E0-2780-4E2B-8602-04B77CB1CE3C}">
  <sheetPr>
    <tabColor rgb="FFFFC000"/>
  </sheetPr>
  <dimension ref="A1:H51"/>
  <sheetViews>
    <sheetView zoomScaleNormal="100" workbookViewId="0">
      <pane xSplit="3" ySplit="4" topLeftCell="D5" activePane="bottomRight" state="frozen"/>
      <selection activeCell="D10" sqref="D10"/>
      <selection pane="topRight" activeCell="D10" sqref="D10"/>
      <selection pane="bottomLeft" activeCell="D10" sqref="D10"/>
      <selection pane="bottomRight" activeCell="D32" sqref="D32"/>
    </sheetView>
  </sheetViews>
  <sheetFormatPr baseColWidth="10" defaultColWidth="41.6640625" defaultRowHeight="11.4"/>
  <cols>
    <col min="1" max="1" width="12.109375" style="11" customWidth="1"/>
    <col min="2" max="2" width="32.44140625" style="11" customWidth="1"/>
    <col min="3" max="3" width="20.109375" style="12" bestFit="1" customWidth="1"/>
    <col min="4" max="4" width="41.6640625" style="12"/>
    <col min="5" max="5" width="8.5546875" style="13" customWidth="1"/>
    <col min="6" max="6" width="9.33203125" style="13" customWidth="1"/>
    <col min="7" max="8" width="18.33203125" style="11" customWidth="1"/>
    <col min="9" max="16384" width="41.6640625" style="11"/>
  </cols>
  <sheetData>
    <row r="1" spans="1:8">
      <c r="B1" s="34" t="s">
        <v>32</v>
      </c>
    </row>
    <row r="2" spans="1:8">
      <c r="B2" s="35" t="s">
        <v>33</v>
      </c>
    </row>
    <row r="4" spans="1:8" s="13" customFormat="1" ht="11.4" customHeight="1">
      <c r="A4" s="14" t="s">
        <v>6</v>
      </c>
      <c r="B4" s="17" t="s">
        <v>7</v>
      </c>
      <c r="C4" s="17" t="s">
        <v>15</v>
      </c>
      <c r="D4" s="17" t="s">
        <v>0</v>
      </c>
      <c r="E4" s="14" t="s">
        <v>1</v>
      </c>
      <c r="F4" s="14" t="s">
        <v>31</v>
      </c>
      <c r="G4" s="39">
        <v>44561</v>
      </c>
      <c r="H4" s="39">
        <v>44196</v>
      </c>
    </row>
    <row r="5" spans="1:8" s="38" customFormat="1" ht="12" customHeight="1">
      <c r="A5" s="36" t="s">
        <v>2</v>
      </c>
      <c r="B5" s="36"/>
      <c r="C5" s="36">
        <v>101</v>
      </c>
      <c r="D5" s="40" t="s">
        <v>153</v>
      </c>
      <c r="E5" s="37" t="s">
        <v>152</v>
      </c>
      <c r="F5" s="37" t="s">
        <v>29</v>
      </c>
      <c r="G5" s="8">
        <f>IF(F5="I",IFERROR(VLOOKUP(C5,'BG 2021'!A:H,8,FALSE),0),0)</f>
        <v>0</v>
      </c>
      <c r="H5" s="8">
        <f>IF(F5="I",IFERROR(VLOOKUP(C5,'BG 2021'!B:E,2,FALSE),0),0)</f>
        <v>0</v>
      </c>
    </row>
    <row r="6" spans="1:8" s="38" customFormat="1" ht="12" customHeight="1">
      <c r="A6" s="36" t="s">
        <v>2</v>
      </c>
      <c r="B6" s="36"/>
      <c r="C6" s="36">
        <v>10101</v>
      </c>
      <c r="D6" s="40" t="s">
        <v>153</v>
      </c>
      <c r="E6" s="37" t="s">
        <v>152</v>
      </c>
      <c r="F6" s="37" t="s">
        <v>29</v>
      </c>
      <c r="G6" s="8">
        <f>IF(F6="I",IFERROR(VLOOKUP(C6,'BG 2021'!A:H,8,FALSE),0),0)</f>
        <v>0</v>
      </c>
      <c r="H6" s="8">
        <f>IF(F6="I",IFERROR(VLOOKUP(C6,'BG 2021'!B:E,2,FALSE),0),0)</f>
        <v>0</v>
      </c>
    </row>
    <row r="7" spans="1:8" s="38" customFormat="1" ht="12" customHeight="1">
      <c r="A7" s="36" t="s">
        <v>2</v>
      </c>
      <c r="B7" s="36"/>
      <c r="C7" s="36">
        <v>1010101</v>
      </c>
      <c r="D7" s="40" t="s">
        <v>190</v>
      </c>
      <c r="E7" s="37" t="s">
        <v>152</v>
      </c>
      <c r="F7" s="37" t="s">
        <v>29</v>
      </c>
      <c r="G7" s="8">
        <f>IF(F7="I",IFERROR(VLOOKUP(C7,'BG 2021'!A:H,8,FALSE),0),0)</f>
        <v>0</v>
      </c>
      <c r="H7" s="8">
        <f>IF(F7="I",IFERROR(VLOOKUP(C7,'BG 2021'!B:E,2,FALSE),0),0)</f>
        <v>0</v>
      </c>
    </row>
    <row r="8" spans="1:8" s="38" customFormat="1" ht="12" customHeight="1">
      <c r="A8" s="36" t="s">
        <v>2</v>
      </c>
      <c r="B8" s="36" t="s">
        <v>153</v>
      </c>
      <c r="C8" s="36">
        <v>1010101001</v>
      </c>
      <c r="D8" s="40" t="s">
        <v>191</v>
      </c>
      <c r="E8" s="37" t="s">
        <v>152</v>
      </c>
      <c r="F8" s="37" t="s">
        <v>30</v>
      </c>
      <c r="G8" s="8">
        <f>IF(F8="I",IFERROR(VLOOKUP(C8,'BG 2021'!A:H,8,FALSE),0),0)</f>
        <v>4742028.22</v>
      </c>
      <c r="H8" s="8">
        <f>IF(F8="I",IFERROR(VLOOKUP(C8,'BG 2021'!B:E,2,FALSE),0),0)</f>
        <v>0</v>
      </c>
    </row>
    <row r="9" spans="1:8" s="38" customFormat="1" ht="12" customHeight="1">
      <c r="A9" s="36" t="s">
        <v>2</v>
      </c>
      <c r="B9" s="36"/>
      <c r="C9" s="36">
        <v>102</v>
      </c>
      <c r="D9" s="40" t="s">
        <v>114</v>
      </c>
      <c r="E9" s="37" t="s">
        <v>152</v>
      </c>
      <c r="F9" s="37" t="s">
        <v>29</v>
      </c>
      <c r="G9" s="8">
        <f>IF(F9="I",IFERROR(VLOOKUP(C9,'BG 2021'!A:H,8,FALSE),0),0)</f>
        <v>0</v>
      </c>
      <c r="H9" s="8">
        <f>IF(F9="I",IFERROR(VLOOKUP(C9,'BG 2021'!B:E,2,FALSE),0),0)</f>
        <v>0</v>
      </c>
    </row>
    <row r="10" spans="1:8" s="38" customFormat="1" ht="12" customHeight="1">
      <c r="A10" s="36" t="s">
        <v>2</v>
      </c>
      <c r="B10" s="36"/>
      <c r="C10" s="36">
        <v>10201</v>
      </c>
      <c r="D10" s="40" t="s">
        <v>114</v>
      </c>
      <c r="E10" s="37" t="s">
        <v>152</v>
      </c>
      <c r="F10" s="37" t="s">
        <v>29</v>
      </c>
      <c r="G10" s="8">
        <f>IF(F10="I",IFERROR(VLOOKUP(C10,'BG 2021'!A:H,8,FALSE),0),0)</f>
        <v>0</v>
      </c>
      <c r="H10" s="8">
        <f>IF(F10="I",IFERROR(VLOOKUP(C10,'BG 2021'!B:E,2,FALSE),0),0)</f>
        <v>0</v>
      </c>
    </row>
    <row r="11" spans="1:8" s="38" customFormat="1" ht="12" customHeight="1">
      <c r="A11" s="36" t="s">
        <v>2</v>
      </c>
      <c r="B11" s="36"/>
      <c r="C11" s="36">
        <v>1020107</v>
      </c>
      <c r="D11" s="40" t="s">
        <v>194</v>
      </c>
      <c r="E11" s="37" t="s">
        <v>152</v>
      </c>
      <c r="F11" s="37" t="s">
        <v>29</v>
      </c>
      <c r="G11" s="8">
        <f>IF(F11="I",IFERROR(VLOOKUP(C11,'BG 2021'!A:H,8,FALSE),0),0)</f>
        <v>0</v>
      </c>
      <c r="H11" s="8">
        <f>IF(F11="I",IFERROR(VLOOKUP(C11,'BG 2021'!B:E,2,FALSE),0),0)</f>
        <v>0</v>
      </c>
    </row>
    <row r="12" spans="1:8" s="38" customFormat="1" ht="12" customHeight="1">
      <c r="A12" s="36" t="s">
        <v>2</v>
      </c>
      <c r="B12" s="36" t="s">
        <v>114</v>
      </c>
      <c r="C12" s="36">
        <v>1020107001</v>
      </c>
      <c r="D12" s="40" t="s">
        <v>195</v>
      </c>
      <c r="E12" s="37" t="s">
        <v>152</v>
      </c>
      <c r="F12" s="37" t="s">
        <v>30</v>
      </c>
      <c r="G12" s="8">
        <f>IF(F12="I",IFERROR(VLOOKUP(C12,'BG 2021'!A:H,8,FALSE),0),0)</f>
        <v>6130670.2199999997</v>
      </c>
      <c r="H12" s="8">
        <f>IF(F12="I",IFERROR(VLOOKUP(C12,'BG 2021'!B:E,2,FALSE),0),0)</f>
        <v>0</v>
      </c>
    </row>
    <row r="13" spans="1:8" s="38" customFormat="1" ht="12" customHeight="1">
      <c r="A13" s="36" t="s">
        <v>3</v>
      </c>
      <c r="B13" s="36"/>
      <c r="C13" s="36">
        <v>2</v>
      </c>
      <c r="D13" s="40" t="s">
        <v>3</v>
      </c>
      <c r="E13" s="37" t="s">
        <v>152</v>
      </c>
      <c r="F13" s="37" t="s">
        <v>29</v>
      </c>
      <c r="G13" s="8">
        <f>IF(F13="I",IFERROR(VLOOKUP(C13,'BG 2021'!A:H,8,FALSE),0),0)</f>
        <v>0</v>
      </c>
      <c r="H13" s="8">
        <f>IF(F13="I",IFERROR(VLOOKUP(C13,'BG 2021'!B:E,2,FALSE),0),0)</f>
        <v>0</v>
      </c>
    </row>
    <row r="14" spans="1:8" s="38" customFormat="1" ht="12" customHeight="1">
      <c r="A14" s="36" t="s">
        <v>3</v>
      </c>
      <c r="B14" s="36"/>
      <c r="C14" s="36">
        <v>201</v>
      </c>
      <c r="D14" s="40" t="s">
        <v>198</v>
      </c>
      <c r="E14" s="37" t="s">
        <v>152</v>
      </c>
      <c r="F14" s="37" t="s">
        <v>29</v>
      </c>
      <c r="G14" s="8">
        <f>IF(F14="I",IFERROR(VLOOKUP(C14,'BG 2021'!A:H,8,FALSE),0),0)</f>
        <v>0</v>
      </c>
      <c r="H14" s="8">
        <f>IF(F14="I",IFERROR(VLOOKUP(C14,'BG 2021'!B:E,2,FALSE),0),0)</f>
        <v>0</v>
      </c>
    </row>
    <row r="15" spans="1:8" s="38" customFormat="1" ht="12" customHeight="1">
      <c r="A15" s="36" t="s">
        <v>3</v>
      </c>
      <c r="B15" s="36"/>
      <c r="C15" s="36">
        <v>20105</v>
      </c>
      <c r="D15" s="40" t="s">
        <v>199</v>
      </c>
      <c r="E15" s="37" t="s">
        <v>152</v>
      </c>
      <c r="F15" s="37" t="s">
        <v>29</v>
      </c>
      <c r="G15" s="8">
        <f>IF(F15="I",IFERROR(VLOOKUP(C15,'BG 2021'!A:H,8,FALSE),0),0)</f>
        <v>0</v>
      </c>
      <c r="H15" s="8">
        <f>IF(F15="I",IFERROR(VLOOKUP(C15,'BG 2021'!B:E,2,FALSE),0),0)</f>
        <v>0</v>
      </c>
    </row>
    <row r="16" spans="1:8" s="38" customFormat="1" ht="12" customHeight="1">
      <c r="A16" s="36" t="s">
        <v>3</v>
      </c>
      <c r="B16" s="36"/>
      <c r="C16" s="36">
        <v>2010500</v>
      </c>
      <c r="D16" s="40" t="s">
        <v>199</v>
      </c>
      <c r="E16" s="37" t="s">
        <v>152</v>
      </c>
      <c r="F16" s="37" t="s">
        <v>29</v>
      </c>
      <c r="G16" s="8">
        <f>IF(F16="I",IFERROR(VLOOKUP(C16,'BG 2021'!A:H,8,FALSE),0),0)</f>
        <v>0</v>
      </c>
      <c r="H16" s="8">
        <f>IF(F16="I",IFERROR(VLOOKUP(C16,'BG 2021'!B:E,2,FALSE),0),0)</f>
        <v>0</v>
      </c>
    </row>
    <row r="17" spans="1:8" s="38" customFormat="1" ht="12" customHeight="1">
      <c r="A17" s="36" t="s">
        <v>3</v>
      </c>
      <c r="B17" s="36" t="s">
        <v>117</v>
      </c>
      <c r="C17" s="36">
        <v>2010500003</v>
      </c>
      <c r="D17" s="40" t="s">
        <v>200</v>
      </c>
      <c r="E17" s="37" t="s">
        <v>152</v>
      </c>
      <c r="F17" s="37" t="s">
        <v>30</v>
      </c>
      <c r="G17" s="8">
        <f>IF(F17="I",IFERROR(VLOOKUP(C17,'BG 2021'!A:H,8,FALSE),0),0)</f>
        <v>0</v>
      </c>
      <c r="H17" s="8">
        <f>IF(F17="I",IFERROR(VLOOKUP(C17,'BG 2021'!B:E,2,FALSE),0),0)</f>
        <v>0</v>
      </c>
    </row>
    <row r="18" spans="1:8" s="38" customFormat="1" ht="12" customHeight="1">
      <c r="A18" s="36" t="s">
        <v>5</v>
      </c>
      <c r="B18" s="36"/>
      <c r="C18" s="36">
        <v>3</v>
      </c>
      <c r="D18" s="40" t="s">
        <v>201</v>
      </c>
      <c r="E18" s="37" t="s">
        <v>152</v>
      </c>
      <c r="F18" s="37" t="s">
        <v>29</v>
      </c>
      <c r="G18" s="8">
        <f>IF(F18="I",IFERROR(VLOOKUP(C18,'BG 2021'!A:H,8,FALSE),0),0)</f>
        <v>0</v>
      </c>
      <c r="H18" s="8">
        <f>IF(F18="I",IFERROR(VLOOKUP(C18,'BG 2021'!B:E,2,FALSE),0),0)</f>
        <v>0</v>
      </c>
    </row>
    <row r="19" spans="1:8" s="38" customFormat="1" ht="12" customHeight="1">
      <c r="A19" s="36" t="s">
        <v>5</v>
      </c>
      <c r="B19" s="36"/>
      <c r="C19" s="36">
        <v>301</v>
      </c>
      <c r="D19" s="40" t="s">
        <v>203</v>
      </c>
      <c r="E19" s="37" t="s">
        <v>152</v>
      </c>
      <c r="F19" s="37" t="s">
        <v>29</v>
      </c>
      <c r="G19" s="8">
        <f>IF(F19="I",IFERROR(VLOOKUP(C19,'BG 2021'!A:H,8,FALSE),0),0)</f>
        <v>0</v>
      </c>
      <c r="H19" s="8">
        <f>IF(F19="I",IFERROR(VLOOKUP(C19,'BG 2021'!B:E,2,FALSE),0),0)</f>
        <v>0</v>
      </c>
    </row>
    <row r="20" spans="1:8" s="38" customFormat="1" ht="12" customHeight="1">
      <c r="A20" s="36" t="s">
        <v>5</v>
      </c>
      <c r="B20" s="36"/>
      <c r="C20" s="36">
        <v>30101</v>
      </c>
      <c r="D20" s="40" t="s">
        <v>51</v>
      </c>
      <c r="E20" s="37" t="s">
        <v>152</v>
      </c>
      <c r="F20" s="37" t="s">
        <v>30</v>
      </c>
      <c r="G20" s="8">
        <f>IF(F20="I",IFERROR(VLOOKUP(C20,'BG 2021'!A:H,8,FALSE),0),0)</f>
        <v>-10870000</v>
      </c>
      <c r="H20" s="8">
        <f>IF(F20="I",IFERROR(VLOOKUP(C20,'BG 2021'!B:E,2,FALSE),0),0)</f>
        <v>0</v>
      </c>
    </row>
    <row r="21" spans="1:8" s="38" customFormat="1" ht="12" customHeight="1">
      <c r="A21" s="36" t="s">
        <v>5</v>
      </c>
      <c r="B21" s="36"/>
      <c r="C21" s="36">
        <v>30103</v>
      </c>
      <c r="D21" s="40" t="s">
        <v>204</v>
      </c>
      <c r="E21" s="37" t="s">
        <v>152</v>
      </c>
      <c r="F21" s="37" t="s">
        <v>30</v>
      </c>
      <c r="G21" s="8">
        <f>IF(F21="I",IFERROR(VLOOKUP(C21,'BG 2021'!A:H,8,FALSE),0),0)</f>
        <v>-2698.44</v>
      </c>
      <c r="H21" s="8">
        <f>IF(F21="I",IFERROR(VLOOKUP(C21,'BG 2021'!B:E,2,FALSE),0),0)</f>
        <v>0</v>
      </c>
    </row>
    <row r="22" spans="1:8" s="38" customFormat="1" ht="12" customHeight="1">
      <c r="A22" s="36" t="s">
        <v>18</v>
      </c>
      <c r="B22" s="36"/>
      <c r="C22" s="36">
        <v>4</v>
      </c>
      <c r="D22" s="40" t="s">
        <v>206</v>
      </c>
      <c r="E22" s="37" t="s">
        <v>152</v>
      </c>
      <c r="F22" s="37" t="s">
        <v>29</v>
      </c>
      <c r="G22" s="8">
        <f>IF(F22="I",IFERROR(VLOOKUP(C22,'BG 2021'!A:H,8,FALSE),0),0)</f>
        <v>0</v>
      </c>
      <c r="H22" s="8">
        <f>IF(F22="I",IFERROR(VLOOKUP(C22,'BG 2021'!B:E,2,FALSE),0),0)</f>
        <v>0</v>
      </c>
    </row>
    <row r="23" spans="1:8" s="38" customFormat="1" ht="12" customHeight="1">
      <c r="A23" s="36" t="s">
        <v>18</v>
      </c>
      <c r="B23" s="36"/>
      <c r="C23" s="36">
        <v>401</v>
      </c>
      <c r="D23" s="40" t="s">
        <v>206</v>
      </c>
      <c r="E23" s="37" t="s">
        <v>152</v>
      </c>
      <c r="F23" s="37" t="s">
        <v>29</v>
      </c>
      <c r="G23" s="8">
        <f>IF(F23="I",IFERROR(VLOOKUP(C23,'BG 2021'!A:H,8,FALSE),0),0)</f>
        <v>0</v>
      </c>
      <c r="H23" s="8">
        <f>IF(F23="I",IFERROR(VLOOKUP(C23,'BG 2021'!B:E,2,FALSE),0),0)</f>
        <v>0</v>
      </c>
    </row>
    <row r="24" spans="1:8" s="38" customFormat="1" ht="12" customHeight="1">
      <c r="A24" s="36" t="s">
        <v>18</v>
      </c>
      <c r="B24" s="36"/>
      <c r="C24" s="36">
        <v>40101</v>
      </c>
      <c r="D24" s="40" t="s">
        <v>206</v>
      </c>
      <c r="E24" s="37" t="s">
        <v>152</v>
      </c>
      <c r="F24" s="37" t="s">
        <v>29</v>
      </c>
      <c r="G24" s="8">
        <f>IF(F24="I",IFERROR(VLOOKUP(C24,'BG 2021'!A:H,8,FALSE),0),0)</f>
        <v>0</v>
      </c>
      <c r="H24" s="8">
        <f>IF(F24="I",IFERROR(VLOOKUP(C24,'BG 2021'!B:E,2,FALSE),0),0)</f>
        <v>0</v>
      </c>
    </row>
    <row r="25" spans="1:8" s="38" customFormat="1" ht="12" customHeight="1">
      <c r="A25" s="36" t="s">
        <v>18</v>
      </c>
      <c r="B25" s="36"/>
      <c r="C25" s="36">
        <v>4010101</v>
      </c>
      <c r="D25" s="40" t="s">
        <v>208</v>
      </c>
      <c r="E25" s="37" t="s">
        <v>152</v>
      </c>
      <c r="F25" s="37" t="s">
        <v>29</v>
      </c>
      <c r="G25" s="8">
        <f>IF(F25="I",IFERROR(VLOOKUP(C25,'BG 2021'!A:H,8,FALSE),0),0)</f>
        <v>0</v>
      </c>
      <c r="H25" s="8">
        <f>IF(F25="I",IFERROR(VLOOKUP(C25,'BG 2021'!B:E,2,FALSE),0),0)</f>
        <v>0</v>
      </c>
    </row>
    <row r="26" spans="1:8" s="38" customFormat="1" ht="12" customHeight="1">
      <c r="A26" s="36" t="s">
        <v>18</v>
      </c>
      <c r="B26" s="36" t="s">
        <v>132</v>
      </c>
      <c r="C26" s="36">
        <v>4010101007</v>
      </c>
      <c r="D26" s="40" t="s">
        <v>209</v>
      </c>
      <c r="E26" s="37" t="s">
        <v>152</v>
      </c>
      <c r="F26" s="37" t="s">
        <v>30</v>
      </c>
      <c r="G26" s="8">
        <f>IF(F26="I",IFERROR(VLOOKUP(C26,'BG 2021'!A:H,8,FALSE),0),0)</f>
        <v>-2713.11</v>
      </c>
      <c r="H26" s="8">
        <f>IF(F26="I",IFERROR(VLOOKUP(C26,'BG 2021'!B:E,2,FALSE),0),0)</f>
        <v>0</v>
      </c>
    </row>
    <row r="27" spans="1:8" s="38" customFormat="1" ht="12" customHeight="1">
      <c r="A27" s="36" t="s">
        <v>19</v>
      </c>
      <c r="B27" s="36"/>
      <c r="C27" s="36">
        <v>5</v>
      </c>
      <c r="D27" s="40" t="s">
        <v>12</v>
      </c>
      <c r="E27" s="37" t="s">
        <v>152</v>
      </c>
      <c r="F27" s="37" t="s">
        <v>29</v>
      </c>
      <c r="G27" s="8">
        <f>IF(F27="I",IFERROR(VLOOKUP(C27,'BG 2021'!A:H,8,FALSE),0),0)</f>
        <v>0</v>
      </c>
      <c r="H27" s="8">
        <f>IF(F27="I",IFERROR(VLOOKUP(C27,'BG 2021'!B:E,2,FALSE),0),0)</f>
        <v>0</v>
      </c>
    </row>
    <row r="28" spans="1:8" s="38" customFormat="1" ht="12" customHeight="1">
      <c r="A28" s="36" t="s">
        <v>19</v>
      </c>
      <c r="B28" s="36"/>
      <c r="C28" s="36">
        <v>501</v>
      </c>
      <c r="D28" s="40" t="s">
        <v>212</v>
      </c>
      <c r="E28" s="37" t="s">
        <v>152</v>
      </c>
      <c r="F28" s="37" t="s">
        <v>29</v>
      </c>
      <c r="G28" s="8">
        <f>IF(F28="I",IFERROR(VLOOKUP(C28,'BG 2021'!A:H,8,FALSE),0),0)</f>
        <v>0</v>
      </c>
      <c r="H28" s="8">
        <f>IF(F28="I",IFERROR(VLOOKUP(C28,'BG 2021'!B:E,2,FALSE),0),0)</f>
        <v>0</v>
      </c>
    </row>
    <row r="29" spans="1:8" s="38" customFormat="1" ht="12" customHeight="1">
      <c r="A29" s="36" t="s">
        <v>19</v>
      </c>
      <c r="B29" s="36"/>
      <c r="C29" s="36">
        <v>50101</v>
      </c>
      <c r="D29" s="40" t="s">
        <v>212</v>
      </c>
      <c r="E29" s="37" t="s">
        <v>152</v>
      </c>
      <c r="F29" s="37" t="s">
        <v>29</v>
      </c>
      <c r="G29" s="8">
        <f>IF(F29="I",IFERROR(VLOOKUP(C29,'BG 2021'!A:H,8,FALSE),0),0)</f>
        <v>0</v>
      </c>
      <c r="H29" s="8">
        <f>IF(F29="I",IFERROR(VLOOKUP(C29,'BG 2021'!B:E,2,FALSE),0),0)</f>
        <v>0</v>
      </c>
    </row>
    <row r="30" spans="1:8" s="38" customFormat="1" ht="12" customHeight="1">
      <c r="A30" s="36" t="s">
        <v>19</v>
      </c>
      <c r="B30" s="36"/>
      <c r="C30" s="36">
        <v>5010100</v>
      </c>
      <c r="D30" s="40" t="s">
        <v>212</v>
      </c>
      <c r="E30" s="37" t="s">
        <v>152</v>
      </c>
      <c r="F30" s="37" t="s">
        <v>29</v>
      </c>
      <c r="G30" s="8">
        <f>IF(F30="I",IFERROR(VLOOKUP(C30,'BG 2021'!A:H,8,FALSE),0),0)</f>
        <v>0</v>
      </c>
      <c r="H30" s="8">
        <f>IF(F30="I",IFERROR(VLOOKUP(C30,'BG 2021'!B:E,2,FALSE),0),0)</f>
        <v>0</v>
      </c>
    </row>
    <row r="31" spans="1:8" s="38" customFormat="1" ht="12" customHeight="1">
      <c r="A31" s="36" t="s">
        <v>19</v>
      </c>
      <c r="B31" s="36" t="s">
        <v>124</v>
      </c>
      <c r="C31" s="36">
        <v>5010100007</v>
      </c>
      <c r="D31" s="40" t="s">
        <v>216</v>
      </c>
      <c r="E31" s="37" t="s">
        <v>152</v>
      </c>
      <c r="F31" s="37" t="s">
        <v>30</v>
      </c>
      <c r="G31" s="8">
        <f>IF(F31="I",IFERROR(VLOOKUP(C31,'BG 2021'!A:H,8,FALSE),0),0)</f>
        <v>14.67</v>
      </c>
      <c r="H31" s="8">
        <f>IF(F31="I",IFERROR(VLOOKUP(C31,'BG 2021'!B:E,2,FALSE),0),0)</f>
        <v>0</v>
      </c>
    </row>
    <row r="32" spans="1:8" s="38" customFormat="1" ht="12" customHeight="1">
      <c r="A32" s="36" t="s">
        <v>19</v>
      </c>
      <c r="B32" s="36"/>
      <c r="C32" s="36">
        <v>50102</v>
      </c>
      <c r="D32" s="40" t="s">
        <v>217</v>
      </c>
      <c r="E32" s="37" t="s">
        <v>152</v>
      </c>
      <c r="F32" s="37" t="s">
        <v>29</v>
      </c>
      <c r="G32" s="8">
        <f>IF(F32="I",IFERROR(VLOOKUP(C32,'BG 2021'!A:H,8,FALSE),0),0)</f>
        <v>0</v>
      </c>
      <c r="H32" s="8">
        <f>IF(F32="I",IFERROR(VLOOKUP(C32,'BG 2021'!B:E,2,FALSE),0),0)</f>
        <v>0</v>
      </c>
    </row>
    <row r="33" spans="1:8" s="38" customFormat="1" ht="12" customHeight="1">
      <c r="A33" s="36" t="s">
        <v>19</v>
      </c>
      <c r="B33" s="36"/>
      <c r="C33" s="36">
        <v>5010201</v>
      </c>
      <c r="D33" s="40" t="s">
        <v>218</v>
      </c>
      <c r="E33" s="37" t="s">
        <v>152</v>
      </c>
      <c r="F33" s="37" t="s">
        <v>29</v>
      </c>
      <c r="G33" s="8">
        <f>IF(F33="I",IFERROR(VLOOKUP(C33,'BG 2021'!A:H,8,FALSE),0),0)</f>
        <v>0</v>
      </c>
      <c r="H33" s="8">
        <f>IF(F33="I",IFERROR(VLOOKUP(C33,'BG 2021'!B:E,2,FALSE),0),0)</f>
        <v>0</v>
      </c>
    </row>
    <row r="34" spans="1:8" s="38" customFormat="1" ht="12" customHeight="1">
      <c r="A34" s="36" t="s">
        <v>19</v>
      </c>
      <c r="B34" s="36"/>
      <c r="C34" s="36">
        <v>5010201001</v>
      </c>
      <c r="D34" s="40" t="s">
        <v>219</v>
      </c>
      <c r="E34" s="37" t="s">
        <v>152</v>
      </c>
      <c r="F34" s="37" t="s">
        <v>30</v>
      </c>
      <c r="G34" s="8">
        <f>IF(F34="I",IFERROR(VLOOKUP(C34,'BG 2021'!A:H,8,FALSE),0),0)</f>
        <v>0</v>
      </c>
      <c r="H34" s="8">
        <f>IF(F34="I",IFERROR(VLOOKUP(C34,'BG 2021'!B:E,2,FALSE),0),0)</f>
        <v>0</v>
      </c>
    </row>
    <row r="35" spans="1:8" s="38" customFormat="1" ht="12" customHeight="1">
      <c r="A35" s="36" t="s">
        <v>19</v>
      </c>
      <c r="B35" s="36"/>
      <c r="C35" s="36">
        <v>580</v>
      </c>
      <c r="D35" s="40" t="s">
        <v>220</v>
      </c>
      <c r="E35" s="37" t="s">
        <v>152</v>
      </c>
      <c r="F35" s="37" t="s">
        <v>29</v>
      </c>
      <c r="G35" s="8">
        <f>IF(F35="I",IFERROR(VLOOKUP(C35,'BG 2021'!A:H,8,FALSE),0),0)</f>
        <v>0</v>
      </c>
      <c r="H35" s="8">
        <f>IF(F35="I",IFERROR(VLOOKUP(C35,'BG 2021'!B:E,2,FALSE),0),0)</f>
        <v>0</v>
      </c>
    </row>
    <row r="36" spans="1:8" s="38" customFormat="1" ht="12" customHeight="1">
      <c r="A36" s="36" t="s">
        <v>19</v>
      </c>
      <c r="B36" s="36"/>
      <c r="C36" s="36">
        <v>58001</v>
      </c>
      <c r="D36" s="40" t="s">
        <v>220</v>
      </c>
      <c r="E36" s="37" t="s">
        <v>152</v>
      </c>
      <c r="F36" s="37" t="s">
        <v>30</v>
      </c>
      <c r="G36" s="8">
        <f>IF(F36="I",IFERROR(VLOOKUP(C36,'BG 2021'!A:H,8,FALSE),0),0)</f>
        <v>2698.44</v>
      </c>
      <c r="H36" s="8">
        <f>IF(F36="I",IFERROR(VLOOKUP(C36,'BG 2021'!B:E,2,FALSE),0),0)</f>
        <v>0</v>
      </c>
    </row>
    <row r="38" spans="1:8">
      <c r="F38" s="15" t="s">
        <v>2</v>
      </c>
      <c r="G38" s="6">
        <f>SUMIF(A:A,F38,G:G)</f>
        <v>10872698.439999999</v>
      </c>
      <c r="H38" s="6">
        <f>SUMIF(B:B,#REF!,H:H)</f>
        <v>0</v>
      </c>
    </row>
    <row r="39" spans="1:8">
      <c r="F39" s="15" t="s">
        <v>3</v>
      </c>
      <c r="G39" s="6">
        <f>SUMIF(A:A,F39,G:G)</f>
        <v>0</v>
      </c>
      <c r="H39" s="6">
        <f>SUMIF(B:B,#REF!,H:H)</f>
        <v>0</v>
      </c>
    </row>
    <row r="40" spans="1:8">
      <c r="F40" s="15" t="s">
        <v>5</v>
      </c>
      <c r="G40" s="6">
        <f>SUMIF(A:A,F40,G:G)</f>
        <v>-10872698.439999999</v>
      </c>
      <c r="H40" s="6">
        <f>SUMIF(B:B,#REF!,H:H)</f>
        <v>0</v>
      </c>
    </row>
    <row r="41" spans="1:8" ht="12">
      <c r="F41" s="16" t="s">
        <v>20</v>
      </c>
      <c r="G41" s="7">
        <f>+G38+G39+G40</f>
        <v>0</v>
      </c>
      <c r="H41" s="7">
        <f>+H38-H39-H40</f>
        <v>0</v>
      </c>
    </row>
    <row r="42" spans="1:8">
      <c r="F42" s="15" t="s">
        <v>18</v>
      </c>
      <c r="G42" s="6">
        <f>SUMIF(A:A,F42,G:G)</f>
        <v>-2713.11</v>
      </c>
      <c r="H42" s="6">
        <f>SUMIF(B:B,#REF!,H:H)</f>
        <v>0</v>
      </c>
    </row>
    <row r="43" spans="1:8">
      <c r="F43" s="15" t="s">
        <v>19</v>
      </c>
      <c r="G43" s="6">
        <f>SUMIF(A:A,F43,G:G)</f>
        <v>2713.11</v>
      </c>
      <c r="H43" s="6">
        <f>SUMIF(B:B,#REF!,H:H)</f>
        <v>0</v>
      </c>
    </row>
    <row r="44" spans="1:8" ht="12">
      <c r="F44" s="16" t="s">
        <v>20</v>
      </c>
      <c r="G44" s="7">
        <f>+G42+G43</f>
        <v>0</v>
      </c>
      <c r="H44" s="7">
        <f>+H42+H43</f>
        <v>0</v>
      </c>
    </row>
    <row r="51" spans="7:7">
      <c r="G51" s="41"/>
    </row>
  </sheetData>
  <autoFilter ref="A4:H36" xr:uid="{7A4BF0E0-2780-4E2B-8602-04B77CB1CE3C}"/>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pageSetUpPr fitToPage="1"/>
  </sheetPr>
  <dimension ref="A1:J43"/>
  <sheetViews>
    <sheetView showGridLines="0" tabSelected="1" zoomScale="90" zoomScaleNormal="90" zoomScaleSheetLayoutView="80" workbookViewId="0">
      <pane ySplit="11" topLeftCell="A26" activePane="bottomLeft" state="frozen"/>
      <selection pane="bottomLeft" activeCell="H37" sqref="H37"/>
    </sheetView>
  </sheetViews>
  <sheetFormatPr baseColWidth="10" defaultColWidth="11.44140625" defaultRowHeight="15.6"/>
  <cols>
    <col min="1" max="1" width="3.5546875" style="120" customWidth="1"/>
    <col min="2" max="2" width="44.21875" style="120" customWidth="1"/>
    <col min="3" max="3" width="19.5546875" style="120" customWidth="1"/>
    <col min="4" max="4" width="15.5546875" style="122" customWidth="1"/>
    <col min="5" max="6" width="21.88671875" style="120" customWidth="1"/>
    <col min="7" max="7" width="18.88671875" style="120" bestFit="1" customWidth="1"/>
    <col min="8" max="8" width="17.6640625" style="120" customWidth="1"/>
    <col min="9" max="9" width="16.6640625" style="120" customWidth="1"/>
    <col min="10" max="10" width="18.88671875" style="120" bestFit="1" customWidth="1"/>
    <col min="11" max="11" width="13.5546875" style="120" bestFit="1" customWidth="1"/>
    <col min="12" max="16384" width="11.44140625" style="120"/>
  </cols>
  <sheetData>
    <row r="1" spans="1:10" s="116" customFormat="1" ht="13.2" customHeight="1">
      <c r="D1" s="117"/>
    </row>
    <row r="2" spans="1:10" s="116" customFormat="1" ht="13.2" customHeight="1">
      <c r="D2" s="117"/>
    </row>
    <row r="3" spans="1:10" s="116" customFormat="1" ht="13.2" customHeight="1">
      <c r="D3" s="117"/>
    </row>
    <row r="4" spans="1:10" s="118" customFormat="1" ht="13.2" customHeight="1" thickBot="1">
      <c r="D4" s="119"/>
    </row>
    <row r="5" spans="1:10" ht="16.2" thickTop="1">
      <c r="B5" s="121"/>
      <c r="H5" s="168" t="s">
        <v>111</v>
      </c>
    </row>
    <row r="6" spans="1:10" s="87" customFormat="1" ht="13.8">
      <c r="B6" s="390" t="s">
        <v>223</v>
      </c>
      <c r="C6" s="390"/>
      <c r="D6" s="390"/>
      <c r="E6" s="390"/>
      <c r="F6" s="390"/>
    </row>
    <row r="7" spans="1:10" s="2" customFormat="1" ht="13.2">
      <c r="B7" s="392" t="s">
        <v>42</v>
      </c>
      <c r="C7" s="392"/>
      <c r="D7" s="392"/>
      <c r="E7" s="392"/>
      <c r="F7" s="392"/>
    </row>
    <row r="8" spans="1:10" s="2" customFormat="1" ht="13.2">
      <c r="B8" s="153" t="s">
        <v>225</v>
      </c>
      <c r="C8" s="153"/>
      <c r="D8" s="153"/>
      <c r="E8" s="153"/>
      <c r="F8" s="153"/>
    </row>
    <row r="9" spans="1:10" s="2" customFormat="1" ht="13.2">
      <c r="B9" s="393" t="s">
        <v>224</v>
      </c>
      <c r="C9" s="393"/>
      <c r="D9" s="393"/>
      <c r="E9" s="393"/>
      <c r="F9" s="393"/>
    </row>
    <row r="10" spans="1:10" ht="7.5" customHeight="1"/>
    <row r="11" spans="1:10" ht="30" customHeight="1">
      <c r="A11" s="128"/>
      <c r="B11" s="394" t="s">
        <v>2</v>
      </c>
      <c r="C11" s="395"/>
      <c r="D11" s="395"/>
      <c r="E11" s="129">
        <v>44651</v>
      </c>
      <c r="F11" s="129">
        <v>44561</v>
      </c>
      <c r="G11" s="2"/>
    </row>
    <row r="12" spans="1:10" ht="15">
      <c r="A12" s="128"/>
      <c r="B12" s="130"/>
      <c r="C12" s="131"/>
      <c r="D12" s="132"/>
      <c r="E12" s="133"/>
      <c r="F12" s="133"/>
      <c r="G12" s="2"/>
    </row>
    <row r="13" spans="1:10" ht="15">
      <c r="A13" s="128"/>
      <c r="B13" s="130" t="s">
        <v>153</v>
      </c>
      <c r="C13" s="131"/>
      <c r="D13" s="132" t="s">
        <v>113</v>
      </c>
      <c r="E13" s="133">
        <v>4742028.22</v>
      </c>
      <c r="F13" s="133">
        <v>0</v>
      </c>
      <c r="G13" s="2"/>
    </row>
    <row r="14" spans="1:10" ht="15">
      <c r="A14" s="128"/>
      <c r="B14" s="134"/>
      <c r="C14" s="131"/>
      <c r="D14" s="135"/>
      <c r="E14" s="133"/>
      <c r="F14" s="133"/>
      <c r="G14" s="2"/>
    </row>
    <row r="15" spans="1:10" ht="15">
      <c r="A15" s="128"/>
      <c r="B15" s="130" t="s">
        <v>114</v>
      </c>
      <c r="C15" s="131"/>
      <c r="D15" s="135" t="s">
        <v>115</v>
      </c>
      <c r="E15" s="133">
        <v>6130670.2199999997</v>
      </c>
      <c r="F15" s="133">
        <v>0</v>
      </c>
      <c r="G15" s="136"/>
      <c r="I15" s="123"/>
      <c r="J15" s="123"/>
    </row>
    <row r="16" spans="1:10" ht="15">
      <c r="A16" s="128"/>
      <c r="B16" s="130"/>
      <c r="C16" s="137"/>
      <c r="D16" s="135"/>
      <c r="E16" s="133"/>
      <c r="F16" s="133"/>
      <c r="G16" s="2"/>
      <c r="I16" s="123"/>
      <c r="J16" s="123"/>
    </row>
    <row r="17" spans="1:9" ht="15">
      <c r="A17" s="128"/>
      <c r="B17" s="134" t="s">
        <v>37</v>
      </c>
      <c r="C17" s="138"/>
      <c r="D17" s="138"/>
      <c r="E17" s="139">
        <v>10872698.439999999</v>
      </c>
      <c r="F17" s="139">
        <v>0</v>
      </c>
      <c r="G17" s="140"/>
    </row>
    <row r="18" spans="1:9" ht="15">
      <c r="A18" s="128"/>
      <c r="B18" s="134"/>
      <c r="C18" s="138"/>
      <c r="D18" s="138"/>
      <c r="E18" s="139"/>
      <c r="F18" s="139"/>
      <c r="G18" s="140"/>
    </row>
    <row r="19" spans="1:9" ht="30" customHeight="1">
      <c r="A19" s="128"/>
      <c r="B19" s="394" t="s">
        <v>3</v>
      </c>
      <c r="C19" s="395"/>
      <c r="D19" s="395"/>
      <c r="E19" s="129"/>
      <c r="F19" s="129"/>
      <c r="G19" s="2"/>
    </row>
    <row r="20" spans="1:9" ht="15">
      <c r="A20" s="128"/>
      <c r="B20" s="134"/>
      <c r="C20" s="141"/>
      <c r="D20" s="142"/>
      <c r="E20" s="143"/>
      <c r="F20" s="143"/>
      <c r="G20" s="2"/>
    </row>
    <row r="21" spans="1:9" ht="15">
      <c r="A21" s="128"/>
      <c r="B21" s="130" t="s">
        <v>116</v>
      </c>
      <c r="C21" s="142"/>
      <c r="D21" s="142"/>
      <c r="E21" s="133">
        <v>0</v>
      </c>
      <c r="F21" s="133">
        <v>0</v>
      </c>
      <c r="G21" s="2"/>
    </row>
    <row r="22" spans="1:9" ht="15">
      <c r="A22" s="128"/>
      <c r="B22" s="130"/>
      <c r="C22" s="137"/>
      <c r="D22" s="135"/>
      <c r="E22" s="144"/>
      <c r="F22" s="144"/>
      <c r="G22" s="2"/>
      <c r="I22" s="123"/>
    </row>
    <row r="23" spans="1:9" ht="15">
      <c r="A23" s="128"/>
      <c r="B23" s="130" t="s">
        <v>117</v>
      </c>
      <c r="C23" s="137"/>
      <c r="D23" s="135" t="s">
        <v>118</v>
      </c>
      <c r="E23" s="133">
        <v>0</v>
      </c>
      <c r="F23" s="133">
        <v>0</v>
      </c>
      <c r="G23" s="136"/>
      <c r="I23" s="123"/>
    </row>
    <row r="24" spans="1:9" ht="15">
      <c r="A24" s="128"/>
      <c r="B24" s="134"/>
      <c r="C24" s="137"/>
      <c r="D24" s="135"/>
      <c r="E24" s="144"/>
      <c r="F24" s="144"/>
      <c r="G24" s="2"/>
      <c r="I24" s="123"/>
    </row>
    <row r="25" spans="1:9" ht="15">
      <c r="A25" s="128"/>
      <c r="B25" s="130" t="s">
        <v>38</v>
      </c>
      <c r="C25" s="137"/>
      <c r="D25" s="135"/>
      <c r="E25" s="133">
        <v>0</v>
      </c>
      <c r="F25" s="133">
        <v>0</v>
      </c>
      <c r="G25" s="2"/>
      <c r="I25" s="123"/>
    </row>
    <row r="26" spans="1:9" ht="15">
      <c r="A26" s="128"/>
      <c r="B26" s="134"/>
      <c r="C26" s="137"/>
      <c r="D26" s="135"/>
      <c r="E26" s="145"/>
      <c r="F26" s="145"/>
      <c r="G26" s="2"/>
      <c r="I26" s="123"/>
    </row>
    <row r="27" spans="1:9" ht="15">
      <c r="A27" s="128"/>
      <c r="B27" s="134" t="s">
        <v>39</v>
      </c>
      <c r="C27" s="141"/>
      <c r="D27" s="142"/>
      <c r="E27" s="139">
        <v>10872698.439999999</v>
      </c>
      <c r="F27" s="139">
        <v>0</v>
      </c>
      <c r="G27" s="146"/>
    </row>
    <row r="28" spans="1:9" ht="15">
      <c r="A28" s="128"/>
      <c r="B28" s="134" t="s">
        <v>40</v>
      </c>
      <c r="C28" s="135"/>
      <c r="D28" s="135"/>
      <c r="E28" s="147">
        <v>108687.231317</v>
      </c>
      <c r="F28" s="147">
        <v>0</v>
      </c>
      <c r="G28" s="2"/>
      <c r="H28" s="124"/>
    </row>
    <row r="29" spans="1:9" ht="15">
      <c r="A29" s="128"/>
      <c r="B29" s="148" t="s">
        <v>41</v>
      </c>
      <c r="C29" s="149"/>
      <c r="D29" s="150"/>
      <c r="E29" s="166">
        <v>100.036576</v>
      </c>
      <c r="F29" s="151">
        <v>0</v>
      </c>
      <c r="G29" s="2"/>
      <c r="H29" s="125"/>
      <c r="I29" s="123"/>
    </row>
    <row r="30" spans="1:9">
      <c r="B30" s="126"/>
      <c r="C30" s="127"/>
      <c r="D30" s="127"/>
      <c r="E30" s="372"/>
    </row>
    <row r="31" spans="1:9" s="2" customFormat="1" ht="15" customHeight="1">
      <c r="B31" s="391" t="s">
        <v>134</v>
      </c>
      <c r="C31" s="391"/>
      <c r="D31" s="391"/>
      <c r="E31" s="391"/>
      <c r="F31" s="391"/>
      <c r="G31" s="154"/>
      <c r="H31" s="154"/>
      <c r="I31" s="154"/>
    </row>
    <row r="32" spans="1:9" s="2" customFormat="1" ht="15" customHeight="1">
      <c r="D32" s="155"/>
      <c r="E32" s="156"/>
      <c r="F32" s="156"/>
      <c r="G32" s="154"/>
      <c r="H32" s="154"/>
      <c r="I32" s="154"/>
    </row>
    <row r="33" spans="1:9" s="2" customFormat="1" ht="15" customHeight="1">
      <c r="D33" s="155"/>
      <c r="G33" s="154"/>
      <c r="H33" s="154"/>
      <c r="I33" s="154"/>
    </row>
    <row r="34" spans="1:9" s="2" customFormat="1" ht="15" customHeight="1">
      <c r="B34" s="2" t="s">
        <v>155</v>
      </c>
      <c r="D34" s="155"/>
      <c r="G34" s="154"/>
      <c r="H34" s="154"/>
      <c r="I34" s="154"/>
    </row>
    <row r="35" spans="1:9" s="2" customFormat="1" ht="15" customHeight="1">
      <c r="D35" s="155"/>
      <c r="G35" s="154"/>
      <c r="H35" s="154"/>
      <c r="I35" s="154"/>
    </row>
    <row r="36" spans="1:9" s="2" customFormat="1" ht="15" customHeight="1">
      <c r="D36" s="155"/>
      <c r="G36" s="154"/>
      <c r="H36" s="154"/>
      <c r="I36" s="154"/>
    </row>
    <row r="37" spans="1:9" s="2" customFormat="1" ht="15" customHeight="1">
      <c r="D37" s="155"/>
      <c r="G37" s="154"/>
      <c r="H37" s="154"/>
      <c r="I37" s="154"/>
    </row>
    <row r="38" spans="1:9" s="2" customFormat="1" ht="13.2">
      <c r="B38" s="157"/>
      <c r="D38" s="155"/>
    </row>
    <row r="39" spans="1:9" s="2" customFormat="1" ht="13.2">
      <c r="B39" s="158"/>
      <c r="C39" s="158"/>
      <c r="D39" s="158"/>
      <c r="E39" s="158"/>
      <c r="F39" s="158"/>
    </row>
    <row r="40" spans="1:9" s="161" customFormat="1" ht="13.2">
      <c r="A40" s="159"/>
      <c r="B40" s="160" t="s">
        <v>302</v>
      </c>
      <c r="C40" s="160"/>
      <c r="D40" s="162" t="s">
        <v>227</v>
      </c>
      <c r="E40" s="162"/>
      <c r="F40" s="163" t="s">
        <v>99</v>
      </c>
    </row>
    <row r="41" spans="1:9" s="161" customFormat="1" ht="13.2">
      <c r="A41" s="159"/>
      <c r="B41" s="164" t="s">
        <v>226</v>
      </c>
      <c r="D41" s="164" t="s">
        <v>226</v>
      </c>
      <c r="E41" s="165"/>
      <c r="F41" s="164" t="s">
        <v>28</v>
      </c>
    </row>
    <row r="42" spans="1:9" s="2" customFormat="1" ht="13.2">
      <c r="B42" s="157"/>
      <c r="D42" s="155"/>
    </row>
    <row r="43" spans="1:9" s="2" customFormat="1" ht="13.2">
      <c r="D43" s="155"/>
    </row>
  </sheetData>
  <customSheetViews>
    <customSheetView guid="{B9F63820-5C32-455A-BC9D-0BE84D6B0867}" scale="80" showGridLines="0" state="hidden">
      <pane ySplit="7" topLeftCell="A62" activePane="bottomLeft" state="frozen"/>
      <selection pane="bottomLeft" activeCell="F77" sqref="F77"/>
      <colBreaks count="1" manualBreakCount="1">
        <brk id="7" max="1048575" man="1"/>
      </colBreaks>
      <pageMargins left="0.7" right="0.7" top="0.75" bottom="0.75" header="0.3" footer="0.3"/>
      <pageSetup paperSize="9" scale="46" orientation="portrait" r:id="rId1"/>
    </customSheetView>
    <customSheetView guid="{7015FC6D-0680-4B00-AA0E-B83DA1D0B666}" scale="80" showPageBreaks="1" showGridLines="0" printArea="1">
      <pane ySplit="7" topLeftCell="A62" activePane="bottomLeft" state="frozen"/>
      <selection pane="bottomLeft" activeCell="F77" sqref="F77"/>
      <colBreaks count="1" manualBreakCount="1">
        <brk id="7" max="1048575" man="1"/>
      </colBreaks>
      <pageMargins left="0.7" right="0.7" top="0.75" bottom="0.75" header="0.3" footer="0.3"/>
      <pageSetup paperSize="9" scale="46" orientation="portrait" r:id="rId2"/>
    </customSheetView>
    <customSheetView guid="{5FCC9217-B3E9-4B91-A943-5F21728EBEE9}" scale="80" showPageBreaks="1" showGridLines="0" printArea="1">
      <pane ySplit="7" topLeftCell="A8" activePane="bottomLeft" state="frozen"/>
      <selection pane="bottomLeft" activeCell="B7" sqref="B7:G72"/>
      <colBreaks count="1" manualBreakCount="1">
        <brk id="7" max="1048575" man="1"/>
      </colBreaks>
      <pageMargins left="0.7" right="0.7" top="0.75" bottom="0.75" header="0.3" footer="0.3"/>
      <pageSetup paperSize="9" scale="46" orientation="portrait" r:id="rId3"/>
    </customSheetView>
    <customSheetView guid="{F3648BCD-1CED-4BBB-AE63-37BDB925883F}" scale="80" showGridLines="0">
      <pane ySplit="7" topLeftCell="A8" activePane="bottomLeft" state="frozen"/>
      <selection pane="bottomLeft" activeCell="B38" sqref="B38"/>
      <colBreaks count="1" manualBreakCount="1">
        <brk id="7" max="1048575" man="1"/>
      </colBreaks>
      <pageMargins left="0.7" right="0.7" top="0.75" bottom="0.75" header="0.3" footer="0.3"/>
      <pageSetup paperSize="9" scale="46" orientation="portrait" r:id="rId4"/>
    </customSheetView>
  </customSheetViews>
  <mergeCells count="6">
    <mergeCell ref="B6:F6"/>
    <mergeCell ref="B31:F31"/>
    <mergeCell ref="B7:F7"/>
    <mergeCell ref="B9:F9"/>
    <mergeCell ref="B11:D11"/>
    <mergeCell ref="B19:D19"/>
  </mergeCells>
  <hyperlinks>
    <hyperlink ref="H5" location="INDICE!A1" display="Índice" xr:uid="{8E07F092-0FEC-4393-BE59-5AC106620265}"/>
  </hyperlinks>
  <pageMargins left="0.7" right="0.7" top="0.75" bottom="0.75" header="0.3" footer="0.3"/>
  <pageSetup paperSize="9" scale="55" fitToHeight="0" orientation="portrait" r:id="rId5"/>
  <colBreaks count="1" manualBreakCount="1">
    <brk id="6" max="1048575" man="1"/>
  </colBreaks>
  <drawing r:id="rId6"/>
  <legacy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pageSetUpPr fitToPage="1"/>
  </sheetPr>
  <dimension ref="A1:K38"/>
  <sheetViews>
    <sheetView showGridLines="0" zoomScale="90" zoomScaleNormal="90" zoomScaleSheetLayoutView="90" workbookViewId="0">
      <pane ySplit="11" topLeftCell="A20" activePane="bottomLeft" state="frozen"/>
      <selection pane="bottomLeft" activeCell="F26" sqref="F26"/>
    </sheetView>
  </sheetViews>
  <sheetFormatPr baseColWidth="10" defaultColWidth="11.44140625" defaultRowHeight="13.2"/>
  <cols>
    <col min="1" max="1" width="2.88671875" style="172" customWidth="1"/>
    <col min="2" max="2" width="60.44140625" style="172" customWidth="1"/>
    <col min="3" max="3" width="11.109375" style="172" customWidth="1"/>
    <col min="4" max="4" width="9.21875" style="172" customWidth="1"/>
    <col min="5" max="5" width="7.77734375" style="187" customWidth="1"/>
    <col min="6" max="7" width="20.21875" style="172" customWidth="1"/>
    <col min="8" max="9" width="17.88671875" style="172" bestFit="1" customWidth="1"/>
    <col min="10" max="10" width="6.88671875" style="172" customWidth="1"/>
    <col min="11" max="16384" width="11.44140625" style="172"/>
  </cols>
  <sheetData>
    <row r="1" spans="1:11" s="177" customFormat="1">
      <c r="D1" s="178"/>
    </row>
    <row r="2" spans="1:11" s="177" customFormat="1">
      <c r="D2" s="178"/>
    </row>
    <row r="3" spans="1:11" s="177" customFormat="1">
      <c r="D3" s="178"/>
    </row>
    <row r="4" spans="1:11" s="179" customFormat="1" ht="13.8" thickBot="1">
      <c r="D4" s="180"/>
    </row>
    <row r="5" spans="1:11" ht="13.8" thickTop="1">
      <c r="B5" s="181"/>
      <c r="C5" s="182"/>
      <c r="D5" s="182"/>
      <c r="E5" s="182"/>
      <c r="F5" s="182"/>
      <c r="G5" s="168" t="s">
        <v>111</v>
      </c>
      <c r="H5" s="183"/>
      <c r="I5" s="183"/>
      <c r="J5" s="183"/>
    </row>
    <row r="6" spans="1:11" ht="13.8">
      <c r="B6" s="396" t="s">
        <v>223</v>
      </c>
      <c r="C6" s="396"/>
      <c r="D6" s="396"/>
      <c r="E6" s="396"/>
      <c r="F6" s="396"/>
      <c r="G6" s="396"/>
      <c r="H6" s="183"/>
      <c r="I6" s="183"/>
      <c r="J6" s="183"/>
    </row>
    <row r="7" spans="1:11">
      <c r="B7" s="397" t="s">
        <v>43</v>
      </c>
      <c r="C7" s="397"/>
      <c r="D7" s="397"/>
      <c r="E7" s="397"/>
      <c r="F7" s="397"/>
      <c r="G7" s="397"/>
      <c r="H7" s="169"/>
      <c r="I7" s="169"/>
    </row>
    <row r="8" spans="1:11">
      <c r="B8" s="169" t="s">
        <v>225</v>
      </c>
      <c r="C8" s="169"/>
      <c r="D8" s="169"/>
      <c r="E8" s="169"/>
      <c r="F8" s="169"/>
      <c r="G8" s="169"/>
      <c r="H8" s="169"/>
      <c r="I8" s="169"/>
    </row>
    <row r="9" spans="1:11" s="248" customFormat="1" ht="12">
      <c r="B9" s="398" t="s">
        <v>224</v>
      </c>
      <c r="C9" s="398"/>
      <c r="D9" s="398"/>
      <c r="E9" s="398"/>
      <c r="F9" s="398"/>
      <c r="G9" s="398"/>
      <c r="H9" s="249"/>
      <c r="I9" s="249"/>
    </row>
    <row r="10" spans="1:11">
      <c r="B10" s="184"/>
      <c r="C10" s="184"/>
      <c r="D10" s="184"/>
      <c r="E10" s="184"/>
      <c r="F10" s="184"/>
      <c r="G10" s="184"/>
      <c r="H10" s="169"/>
      <c r="I10" s="169"/>
    </row>
    <row r="11" spans="1:11" ht="30" customHeight="1">
      <c r="B11" s="152" t="s">
        <v>14</v>
      </c>
      <c r="C11" s="185"/>
      <c r="D11" s="185"/>
      <c r="E11" s="185"/>
      <c r="F11" s="129">
        <v>44651</v>
      </c>
      <c r="G11" s="129">
        <v>44286</v>
      </c>
      <c r="I11" s="186"/>
      <c r="J11" s="187"/>
      <c r="K11" s="187"/>
    </row>
    <row r="12" spans="1:11" s="188" customFormat="1">
      <c r="B12" s="170"/>
      <c r="C12" s="189"/>
      <c r="D12" s="189"/>
      <c r="E12" s="189"/>
      <c r="F12" s="171"/>
      <c r="G12" s="171"/>
      <c r="I12" s="190"/>
      <c r="J12" s="191"/>
      <c r="K12" s="191"/>
    </row>
    <row r="13" spans="1:11" ht="15" customHeight="1">
      <c r="A13" s="192"/>
      <c r="B13" s="193" t="s">
        <v>132</v>
      </c>
      <c r="C13" s="194" t="s">
        <v>119</v>
      </c>
      <c r="D13" s="194"/>
      <c r="E13" s="194"/>
      <c r="F13" s="195">
        <v>2713.11</v>
      </c>
      <c r="G13" s="195">
        <v>0</v>
      </c>
      <c r="H13" s="196"/>
      <c r="I13" s="197"/>
      <c r="J13" s="187"/>
      <c r="K13" s="187"/>
    </row>
    <row r="14" spans="1:11" ht="15" customHeight="1">
      <c r="A14" s="192"/>
      <c r="B14" s="193" t="s">
        <v>120</v>
      </c>
      <c r="C14" s="194" t="s">
        <v>121</v>
      </c>
      <c r="D14" s="198"/>
      <c r="E14" s="194"/>
      <c r="F14" s="195">
        <v>0</v>
      </c>
      <c r="G14" s="195">
        <v>0</v>
      </c>
      <c r="H14" s="196"/>
      <c r="I14" s="197"/>
      <c r="J14" s="199"/>
      <c r="K14" s="187"/>
    </row>
    <row r="15" spans="1:11">
      <c r="A15" s="192"/>
      <c r="B15" s="200" t="s">
        <v>122</v>
      </c>
      <c r="C15" s="201" t="s">
        <v>123</v>
      </c>
      <c r="D15" s="202"/>
      <c r="E15" s="194"/>
      <c r="F15" s="195">
        <v>0</v>
      </c>
      <c r="G15" s="195">
        <v>0</v>
      </c>
      <c r="I15" s="187"/>
      <c r="J15" s="199"/>
      <c r="K15" s="187"/>
    </row>
    <row r="16" spans="1:11">
      <c r="A16" s="192"/>
      <c r="B16" s="200"/>
      <c r="C16" s="201"/>
      <c r="D16" s="202"/>
      <c r="E16" s="194"/>
      <c r="F16" s="195"/>
      <c r="G16" s="195"/>
      <c r="I16" s="187"/>
      <c r="J16" s="199"/>
      <c r="K16" s="187"/>
    </row>
    <row r="17" spans="1:11" s="206" customFormat="1" ht="15" customHeight="1">
      <c r="A17" s="192"/>
      <c r="B17" s="203" t="s">
        <v>34</v>
      </c>
      <c r="C17" s="204"/>
      <c r="D17" s="204"/>
      <c r="E17" s="204"/>
      <c r="F17" s="205">
        <v>2713.11</v>
      </c>
      <c r="G17" s="205">
        <v>0</v>
      </c>
      <c r="I17" s="207"/>
      <c r="J17" s="208"/>
      <c r="K17" s="207"/>
    </row>
    <row r="18" spans="1:11" ht="30" customHeight="1">
      <c r="B18" s="175" t="s">
        <v>16</v>
      </c>
      <c r="C18" s="209"/>
      <c r="D18" s="210"/>
      <c r="E18" s="210"/>
      <c r="F18" s="176"/>
      <c r="G18" s="176"/>
      <c r="I18" s="186"/>
      <c r="J18" s="187"/>
      <c r="K18" s="187"/>
    </row>
    <row r="19" spans="1:11" ht="15" customHeight="1">
      <c r="A19" s="192"/>
      <c r="B19" s="200"/>
      <c r="C19" s="201"/>
      <c r="D19" s="202"/>
      <c r="E19" s="194"/>
      <c r="F19" s="195"/>
      <c r="G19" s="195"/>
      <c r="I19" s="187"/>
      <c r="J19" s="199"/>
      <c r="K19" s="187"/>
    </row>
    <row r="20" spans="1:11" ht="15" customHeight="1">
      <c r="A20" s="192"/>
      <c r="B20" s="200" t="s">
        <v>154</v>
      </c>
      <c r="C20" s="201"/>
      <c r="D20" s="202"/>
      <c r="E20" s="194"/>
      <c r="F20" s="195">
        <v>0</v>
      </c>
      <c r="G20" s="195">
        <v>0</v>
      </c>
      <c r="I20" s="187"/>
      <c r="J20" s="199"/>
      <c r="K20" s="187"/>
    </row>
    <row r="21" spans="1:11" ht="15" customHeight="1">
      <c r="A21" s="192"/>
      <c r="B21" s="200" t="s">
        <v>156</v>
      </c>
      <c r="C21" s="201"/>
      <c r="D21" s="202"/>
      <c r="E21" s="194"/>
      <c r="F21" s="195">
        <v>0</v>
      </c>
      <c r="G21" s="195">
        <v>0</v>
      </c>
      <c r="I21" s="187"/>
      <c r="J21" s="199"/>
      <c r="K21" s="187"/>
    </row>
    <row r="22" spans="1:11" ht="15" customHeight="1">
      <c r="A22" s="211"/>
      <c r="B22" s="193" t="s">
        <v>133</v>
      </c>
      <c r="C22" s="212"/>
      <c r="D22" s="198"/>
      <c r="E22" s="212"/>
      <c r="F22" s="195">
        <v>0</v>
      </c>
      <c r="G22" s="195">
        <v>0</v>
      </c>
      <c r="I22" s="199"/>
      <c r="J22" s="187"/>
      <c r="K22" s="187"/>
    </row>
    <row r="23" spans="1:11" ht="15" customHeight="1">
      <c r="A23" s="213"/>
      <c r="B23" s="214" t="s">
        <v>124</v>
      </c>
      <c r="C23" s="215"/>
      <c r="D23" s="216"/>
      <c r="E23" s="217"/>
      <c r="F23" s="195">
        <v>-14.67</v>
      </c>
      <c r="G23" s="195">
        <v>0</v>
      </c>
      <c r="I23" s="187"/>
      <c r="J23" s="199"/>
      <c r="K23" s="187"/>
    </row>
    <row r="24" spans="1:11" ht="15" customHeight="1">
      <c r="A24" s="213"/>
      <c r="B24" s="214"/>
      <c r="C24" s="215"/>
      <c r="D24" s="216"/>
      <c r="E24" s="217"/>
      <c r="F24" s="195"/>
      <c r="G24" s="195"/>
      <c r="I24" s="187"/>
      <c r="J24" s="199"/>
      <c r="K24" s="187"/>
    </row>
    <row r="25" spans="1:11" s="206" customFormat="1" ht="15" customHeight="1">
      <c r="A25" s="192"/>
      <c r="B25" s="203" t="s">
        <v>35</v>
      </c>
      <c r="C25" s="204" t="s">
        <v>125</v>
      </c>
      <c r="D25" s="204"/>
      <c r="E25" s="204"/>
      <c r="F25" s="205">
        <v>-14.67</v>
      </c>
      <c r="G25" s="205">
        <v>0</v>
      </c>
      <c r="I25" s="207"/>
      <c r="J25" s="208"/>
      <c r="K25" s="207"/>
    </row>
    <row r="26" spans="1:11" ht="15" customHeight="1">
      <c r="A26" s="192"/>
      <c r="B26" s="219" t="s">
        <v>4</v>
      </c>
      <c r="C26" s="220"/>
      <c r="D26" s="220"/>
      <c r="E26" s="220"/>
      <c r="F26" s="221">
        <v>2698.44</v>
      </c>
      <c r="G26" s="221">
        <v>0</v>
      </c>
      <c r="H26" s="222"/>
      <c r="I26" s="199"/>
      <c r="J26" s="187"/>
      <c r="K26" s="187"/>
    </row>
    <row r="27" spans="1:11" ht="15" customHeight="1">
      <c r="F27" s="223"/>
      <c r="I27" s="187"/>
      <c r="J27" s="187"/>
      <c r="K27" s="187"/>
    </row>
    <row r="28" spans="1:11" ht="15" customHeight="1">
      <c r="B28" s="188" t="s">
        <v>134</v>
      </c>
      <c r="C28" s="188"/>
      <c r="D28" s="188"/>
      <c r="E28" s="188"/>
      <c r="F28" s="188"/>
      <c r="G28" s="188"/>
      <c r="J28" s="224"/>
    </row>
    <row r="29" spans="1:11" ht="15" customHeight="1">
      <c r="F29" s="224"/>
      <c r="H29" s="225"/>
    </row>
    <row r="30" spans="1:11" ht="15" customHeight="1">
      <c r="F30" s="224"/>
      <c r="G30" s="226"/>
      <c r="H30" s="225"/>
    </row>
    <row r="31" spans="1:11" ht="15" customHeight="1">
      <c r="B31" s="227" t="s">
        <v>138</v>
      </c>
      <c r="F31" s="224"/>
      <c r="G31" s="226"/>
      <c r="H31" s="225"/>
    </row>
    <row r="32" spans="1:11">
      <c r="C32" s="225"/>
      <c r="D32" s="225"/>
      <c r="E32" s="228"/>
      <c r="H32" s="225"/>
    </row>
    <row r="33" spans="1:8">
      <c r="C33" s="225"/>
      <c r="D33" s="225"/>
      <c r="E33" s="228"/>
      <c r="H33" s="225"/>
    </row>
    <row r="34" spans="1:8">
      <c r="C34" s="225"/>
      <c r="D34" s="225"/>
      <c r="E34" s="228"/>
      <c r="H34" s="225"/>
    </row>
    <row r="35" spans="1:8">
      <c r="C35" s="225"/>
      <c r="D35" s="225"/>
      <c r="E35" s="228"/>
      <c r="H35" s="225"/>
    </row>
    <row r="36" spans="1:8">
      <c r="C36" s="225"/>
      <c r="D36" s="225"/>
      <c r="E36" s="228"/>
      <c r="H36" s="225"/>
    </row>
    <row r="37" spans="1:8" s="161" customFormat="1">
      <c r="A37" s="159"/>
      <c r="B37" s="160" t="s">
        <v>302</v>
      </c>
      <c r="C37" s="160"/>
      <c r="D37" s="162" t="s">
        <v>227</v>
      </c>
      <c r="E37" s="162"/>
      <c r="G37" s="163" t="s">
        <v>99</v>
      </c>
    </row>
    <row r="38" spans="1:8" s="161" customFormat="1">
      <c r="A38" s="159"/>
      <c r="B38" s="164" t="s">
        <v>226</v>
      </c>
      <c r="D38" s="164" t="s">
        <v>226</v>
      </c>
      <c r="E38" s="165"/>
      <c r="G38" s="164" t="s">
        <v>28</v>
      </c>
    </row>
  </sheetData>
  <customSheetViews>
    <customSheetView guid="{B9F63820-5C32-455A-BC9D-0BE84D6B0867}" scale="80" showGridLines="0" fitToPage="1" state="hidden">
      <pane ySplit="6" topLeftCell="A28" activePane="bottomLeft" state="frozen"/>
      <selection pane="bottomLeft" activeCell="F51" sqref="F51"/>
      <pageMargins left="0.48" right="0.39" top="0.74803149606299213" bottom="0.74803149606299213" header="0.31496062992125984" footer="0.31496062992125984"/>
      <printOptions horizontalCentered="1"/>
      <pageSetup paperSize="9" scale="55" orientation="portrait" r:id="rId1"/>
    </customSheetView>
    <customSheetView guid="{7015FC6D-0680-4B00-AA0E-B83DA1D0B666}" scale="80" showPageBreaks="1" showGridLines="0" fitToPage="1" printArea="1">
      <pane ySplit="6" topLeftCell="A37" activePane="bottomLeft" state="frozen"/>
      <selection pane="bottomLeft" activeCell="B2" sqref="B2:G2"/>
      <pageMargins left="0.48" right="0.39" top="0.74803149606299213" bottom="0.74803149606299213" header="0.31496062992125984" footer="0.31496062992125984"/>
      <printOptions horizontalCentered="1"/>
      <pageSetup paperSize="9" scale="52" orientation="portrait" r:id="rId2"/>
    </customSheetView>
    <customSheetView guid="{5FCC9217-B3E9-4B91-A943-5F21728EBEE9}" scale="80" showPageBreaks="1" showGridLines="0" fitToPage="1" printArea="1">
      <pane ySplit="6" topLeftCell="A70" activePane="bottomLeft" state="frozen"/>
      <selection pane="bottomLeft" activeCell="B6" sqref="B6:G79"/>
      <pageMargins left="0.48" right="0.39" top="0.74803149606299213" bottom="0.74803149606299213" header="0.31496062992125984" footer="0.31496062992125984"/>
      <printOptions horizontalCentered="1"/>
      <pageSetup paperSize="9" scale="52" orientation="portrait" r:id="rId3"/>
    </customSheetView>
    <customSheetView guid="{F3648BCD-1CED-4BBB-AE63-37BDB925883F}" scale="80" showGridLines="0" fitToPage="1">
      <pane ySplit="6" topLeftCell="A37" activePane="bottomLeft" state="frozen"/>
      <selection pane="bottomLeft" activeCell="B2" sqref="B2:G2"/>
      <pageMargins left="0.48" right="0.39" top="0.74803149606299213" bottom="0.74803149606299213" header="0.31496062992125984" footer="0.31496062992125984"/>
      <printOptions horizontalCentered="1"/>
      <pageSetup paperSize="9" scale="52" orientation="portrait" r:id="rId4"/>
    </customSheetView>
  </customSheetViews>
  <mergeCells count="3">
    <mergeCell ref="B6:G6"/>
    <mergeCell ref="B7:G7"/>
    <mergeCell ref="B9:G9"/>
  </mergeCells>
  <hyperlinks>
    <hyperlink ref="G5" location="INDICE!A1" display="Índice" xr:uid="{0D9288C9-9D63-4C7E-B4DD-0ED7ADB0A1C0}"/>
  </hyperlinks>
  <printOptions horizontalCentered="1"/>
  <pageMargins left="0.48" right="0.39" top="0.74803149606299213" bottom="0.74803149606299213" header="0.31496062992125984" footer="0.31496062992125984"/>
  <pageSetup paperSize="9" scale="67"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A1:O57"/>
  <sheetViews>
    <sheetView showGridLines="0" zoomScale="90" zoomScaleNormal="90" zoomScaleSheetLayoutView="80" workbookViewId="0">
      <pane ySplit="11" topLeftCell="A16" activePane="bottomLeft" state="frozen"/>
      <selection pane="bottomLeft" activeCell="I18" sqref="I18"/>
    </sheetView>
  </sheetViews>
  <sheetFormatPr baseColWidth="10" defaultColWidth="11.44140625" defaultRowHeight="13.2"/>
  <cols>
    <col min="1" max="1" width="3.44140625" style="2" customWidth="1"/>
    <col min="2" max="2" width="35.33203125" style="157" customWidth="1"/>
    <col min="3" max="3" width="11.6640625" style="2" customWidth="1"/>
    <col min="4" max="4" width="2.33203125" style="2" bestFit="1" customWidth="1"/>
    <col min="5" max="5" width="14.109375" style="2" customWidth="1"/>
    <col min="6" max="6" width="6.5546875" style="2" customWidth="1"/>
    <col min="7" max="7" width="16.109375" style="2" customWidth="1"/>
    <col min="8" max="8" width="2.33203125" style="2" bestFit="1" customWidth="1"/>
    <col min="9" max="9" width="24.109375" style="2" customWidth="1"/>
    <col min="10" max="10" width="11.33203125" style="2" customWidth="1"/>
    <col min="11" max="11" width="16.44140625" style="2" bestFit="1" customWidth="1"/>
    <col min="12" max="12" width="15.44140625" style="2" bestFit="1" customWidth="1"/>
    <col min="13" max="13" width="15.109375" style="2" bestFit="1" customWidth="1"/>
    <col min="14" max="14" width="15.44140625" style="2" bestFit="1" customWidth="1"/>
    <col min="15" max="15" width="21.88671875" style="2" bestFit="1" customWidth="1"/>
    <col min="16" max="16384" width="11.44140625" style="2"/>
  </cols>
  <sheetData>
    <row r="1" spans="2:12" s="177" customFormat="1">
      <c r="D1" s="178"/>
    </row>
    <row r="2" spans="2:12" s="177" customFormat="1">
      <c r="D2" s="178"/>
    </row>
    <row r="3" spans="2:12" s="177" customFormat="1">
      <c r="D3" s="178"/>
    </row>
    <row r="4" spans="2:12" s="179" customFormat="1" ht="13.8" thickBot="1">
      <c r="D4" s="180"/>
    </row>
    <row r="5" spans="2:12" ht="13.8" thickTop="1">
      <c r="B5" s="167"/>
      <c r="K5" s="168" t="s">
        <v>111</v>
      </c>
    </row>
    <row r="6" spans="2:12" s="247" customFormat="1" ht="13.8">
      <c r="B6" s="405" t="s">
        <v>223</v>
      </c>
      <c r="C6" s="405"/>
      <c r="D6" s="405"/>
      <c r="E6" s="405"/>
      <c r="F6" s="405"/>
      <c r="G6" s="405"/>
      <c r="H6" s="405"/>
      <c r="I6" s="405"/>
      <c r="J6" s="405"/>
      <c r="K6" s="405"/>
    </row>
    <row r="7" spans="2:12" s="32" customFormat="1">
      <c r="B7" s="406" t="s">
        <v>52</v>
      </c>
      <c r="C7" s="406"/>
      <c r="D7" s="406"/>
      <c r="E7" s="406"/>
      <c r="F7" s="406"/>
      <c r="G7" s="406"/>
      <c r="H7" s="406"/>
      <c r="I7" s="406"/>
      <c r="J7" s="406"/>
      <c r="K7" s="406"/>
    </row>
    <row r="8" spans="2:12" s="32" customFormat="1">
      <c r="B8" s="169" t="s">
        <v>225</v>
      </c>
      <c r="C8" s="169"/>
      <c r="D8" s="169"/>
      <c r="E8" s="169"/>
      <c r="F8" s="169"/>
      <c r="G8" s="169"/>
      <c r="H8" s="169"/>
      <c r="I8" s="169"/>
      <c r="J8" s="169"/>
      <c r="K8" s="169"/>
    </row>
    <row r="9" spans="2:12" s="38" customFormat="1" ht="11.4">
      <c r="B9" s="279" t="s">
        <v>224</v>
      </c>
      <c r="C9" s="279"/>
      <c r="D9" s="279"/>
      <c r="E9" s="279"/>
      <c r="F9" s="279"/>
      <c r="G9" s="279"/>
      <c r="H9" s="279"/>
      <c r="I9" s="279"/>
      <c r="J9" s="279"/>
      <c r="K9" s="279"/>
    </row>
    <row r="10" spans="2:12" s="32" customFormat="1">
      <c r="B10" s="191"/>
      <c r="C10" s="169"/>
      <c r="D10" s="169"/>
      <c r="E10" s="169"/>
      <c r="F10" s="169"/>
      <c r="G10" s="169"/>
      <c r="H10" s="169"/>
      <c r="I10" s="169"/>
      <c r="J10" s="169"/>
      <c r="K10" s="169"/>
    </row>
    <row r="11" spans="2:12" s="172" customFormat="1" ht="40.799999999999997" customHeight="1">
      <c r="B11" s="250" t="s">
        <v>22</v>
      </c>
      <c r="C11" s="407" t="s">
        <v>53</v>
      </c>
      <c r="D11" s="407"/>
      <c r="E11" s="407"/>
      <c r="F11" s="407" t="s">
        <v>12</v>
      </c>
      <c r="G11" s="407"/>
      <c r="H11" s="407"/>
      <c r="I11" s="250" t="s">
        <v>157</v>
      </c>
    </row>
    <row r="12" spans="2:12" s="172" customFormat="1" ht="35.1" customHeight="1">
      <c r="B12" s="235" t="s">
        <v>162</v>
      </c>
      <c r="C12" s="408">
        <v>0</v>
      </c>
      <c r="D12" s="408"/>
      <c r="E12" s="408"/>
      <c r="F12" s="400">
        <v>0</v>
      </c>
      <c r="G12" s="400"/>
      <c r="H12" s="400"/>
      <c r="I12" s="236">
        <v>0</v>
      </c>
      <c r="J12" s="196"/>
    </row>
    <row r="13" spans="2:12" s="172" customFormat="1" ht="35.1" customHeight="1">
      <c r="B13" s="237" t="s">
        <v>163</v>
      </c>
      <c r="C13" s="399"/>
      <c r="D13" s="399"/>
      <c r="E13" s="399"/>
      <c r="F13" s="400"/>
      <c r="G13" s="400"/>
      <c r="H13" s="400"/>
      <c r="I13" s="238"/>
      <c r="J13" s="226"/>
    </row>
    <row r="14" spans="2:12" s="188" customFormat="1" ht="35.1" customHeight="1">
      <c r="B14" s="239" t="s">
        <v>51</v>
      </c>
      <c r="C14" s="404">
        <v>10870000</v>
      </c>
      <c r="D14" s="404"/>
      <c r="E14" s="404"/>
      <c r="F14" s="401">
        <v>0</v>
      </c>
      <c r="G14" s="401"/>
      <c r="H14" s="401"/>
      <c r="I14" s="238"/>
      <c r="L14" s="240"/>
    </row>
    <row r="15" spans="2:12" s="188" customFormat="1" ht="35.1" customHeight="1">
      <c r="B15" s="239" t="s">
        <v>50</v>
      </c>
      <c r="C15" s="404">
        <v>0</v>
      </c>
      <c r="D15" s="404"/>
      <c r="E15" s="404"/>
      <c r="F15" s="401">
        <v>0</v>
      </c>
      <c r="G15" s="401"/>
      <c r="H15" s="401"/>
      <c r="I15" s="238"/>
      <c r="L15" s="240"/>
    </row>
    <row r="16" spans="2:12" s="188" customFormat="1" ht="35.1" customHeight="1">
      <c r="B16" s="241" t="s">
        <v>165</v>
      </c>
      <c r="C16" s="404">
        <v>0</v>
      </c>
      <c r="D16" s="404"/>
      <c r="E16" s="404"/>
      <c r="F16" s="401">
        <v>2698.44</v>
      </c>
      <c r="G16" s="401"/>
      <c r="H16" s="401"/>
      <c r="I16" s="238"/>
      <c r="J16" s="242"/>
      <c r="L16" s="240"/>
    </row>
    <row r="17" spans="1:15" s="188" customFormat="1" ht="35.1" customHeight="1">
      <c r="B17" s="235" t="s">
        <v>164</v>
      </c>
      <c r="C17" s="400">
        <v>10870000</v>
      </c>
      <c r="D17" s="400"/>
      <c r="E17" s="400"/>
      <c r="F17" s="400">
        <v>2698.44</v>
      </c>
      <c r="G17" s="400"/>
      <c r="H17" s="400"/>
      <c r="I17" s="250" t="s">
        <v>228</v>
      </c>
      <c r="J17" s="243"/>
      <c r="K17" s="243"/>
    </row>
    <row r="18" spans="1:15" s="188" customFormat="1" ht="35.1" customHeight="1">
      <c r="B18" s="244"/>
      <c r="C18" s="402"/>
      <c r="D18" s="402"/>
      <c r="E18" s="402"/>
      <c r="F18" s="403"/>
      <c r="G18" s="403"/>
      <c r="H18" s="403"/>
      <c r="I18" s="245">
        <v>10872698.439999999</v>
      </c>
      <c r="J18" s="243"/>
      <c r="K18" s="243"/>
    </row>
    <row r="19" spans="1:15">
      <c r="O19" s="246"/>
    </row>
    <row r="20" spans="1:15">
      <c r="B20" s="31" t="s">
        <v>137</v>
      </c>
      <c r="C20" s="31"/>
      <c r="D20" s="31"/>
      <c r="E20" s="31"/>
      <c r="F20" s="31"/>
      <c r="G20" s="31"/>
      <c r="H20" s="31"/>
      <c r="I20" s="31"/>
      <c r="J20" s="31"/>
      <c r="K20" s="31"/>
      <c r="O20" s="246"/>
    </row>
    <row r="21" spans="1:15">
      <c r="O21" s="246"/>
    </row>
    <row r="22" spans="1:15">
      <c r="O22" s="246"/>
    </row>
    <row r="23" spans="1:15">
      <c r="B23" s="161" t="s">
        <v>138</v>
      </c>
      <c r="O23" s="246"/>
    </row>
    <row r="24" spans="1:15">
      <c r="B24" s="161"/>
      <c r="O24" s="246"/>
    </row>
    <row r="25" spans="1:15">
      <c r="O25" s="246"/>
    </row>
    <row r="26" spans="1:15">
      <c r="O26" s="246"/>
    </row>
    <row r="27" spans="1:15">
      <c r="O27" s="246"/>
    </row>
    <row r="28" spans="1:15" s="172" customFormat="1">
      <c r="C28" s="225"/>
      <c r="D28" s="225"/>
      <c r="E28" s="228"/>
      <c r="H28" s="225"/>
    </row>
    <row r="29" spans="1:15" s="161" customFormat="1">
      <c r="A29" s="159"/>
      <c r="B29" s="160" t="s">
        <v>302</v>
      </c>
      <c r="C29" s="160"/>
      <c r="E29" s="162" t="s">
        <v>227</v>
      </c>
      <c r="F29" s="162"/>
      <c r="I29" s="163" t="s">
        <v>99</v>
      </c>
    </row>
    <row r="30" spans="1:15" s="161" customFormat="1">
      <c r="A30" s="159"/>
      <c r="B30" s="164" t="s">
        <v>226</v>
      </c>
      <c r="E30" s="164" t="s">
        <v>226</v>
      </c>
      <c r="F30" s="165"/>
      <c r="I30" s="164" t="s">
        <v>28</v>
      </c>
    </row>
    <row r="48" spans="8:8">
      <c r="H48" s="2">
        <v>0</v>
      </c>
    </row>
    <row r="57" spans="4:4">
      <c r="D57" s="2">
        <v>0</v>
      </c>
    </row>
  </sheetData>
  <customSheetViews>
    <customSheetView guid="{B9F63820-5C32-455A-BC9D-0BE84D6B0867}" scale="80" showGridLines="0" state="hidden">
      <pane ySplit="7" topLeftCell="A8" activePane="bottomLeft" state="frozen"/>
      <selection pane="bottomLeft" sqref="A1:K15"/>
      <pageMargins left="0.75" right="0.75" top="1" bottom="1" header="0.5" footer="0.5"/>
      <pageSetup scale="47" orientation="portrait" r:id="rId1"/>
      <headerFooter alignWithMargins="0"/>
    </customSheetView>
    <customSheetView guid="{7015FC6D-0680-4B00-AA0E-B83DA1D0B666}" scale="80" showPageBreaks="1" showGridLines="0" printArea="1">
      <pane ySplit="7" topLeftCell="A8" activePane="bottomLeft" state="frozen"/>
      <selection pane="bottomLeft" activeCell="I11" sqref="I9:I11"/>
      <pageMargins left="0.75" right="0.75" top="1" bottom="1" header="0.5" footer="0.5"/>
      <pageSetup scale="47" orientation="portrait" r:id="rId2"/>
      <headerFooter alignWithMargins="0"/>
    </customSheetView>
    <customSheetView guid="{5FCC9217-B3E9-4B91-A943-5F21728EBEE9}" scale="80" showPageBreaks="1" showGridLines="0" printArea="1">
      <pane ySplit="7" topLeftCell="A47" activePane="bottomLeft" state="frozen"/>
      <selection pane="bottomLeft" activeCell="K71" sqref="K71"/>
      <pageMargins left="0.75" right="0.75" top="1" bottom="1" header="0.5" footer="0.5"/>
      <pageSetup scale="47" orientation="portrait" r:id="rId3"/>
      <headerFooter alignWithMargins="0"/>
    </customSheetView>
    <customSheetView guid="{F3648BCD-1CED-4BBB-AE63-37BDB925883F}" scale="80" showGridLines="0">
      <pane ySplit="7" topLeftCell="A8" activePane="bottomLeft" state="frozen"/>
      <selection pane="bottomLeft" activeCell="N12" sqref="N12"/>
      <pageMargins left="0.75" right="0.75" top="1" bottom="1" header="0.5" footer="0.5"/>
      <pageSetup scale="47" orientation="portrait" r:id="rId4"/>
      <headerFooter alignWithMargins="0"/>
    </customSheetView>
  </customSheetViews>
  <mergeCells count="18">
    <mergeCell ref="B6:K6"/>
    <mergeCell ref="B7:K7"/>
    <mergeCell ref="C11:E11"/>
    <mergeCell ref="F11:H11"/>
    <mergeCell ref="C12:E12"/>
    <mergeCell ref="F12:H12"/>
    <mergeCell ref="C13:E13"/>
    <mergeCell ref="F17:H17"/>
    <mergeCell ref="F13:H13"/>
    <mergeCell ref="F14:H14"/>
    <mergeCell ref="C18:E18"/>
    <mergeCell ref="F18:H18"/>
    <mergeCell ref="C17:E17"/>
    <mergeCell ref="C14:E14"/>
    <mergeCell ref="C16:E16"/>
    <mergeCell ref="F15:H15"/>
    <mergeCell ref="C15:E15"/>
    <mergeCell ref="F16:H16"/>
  </mergeCells>
  <hyperlinks>
    <hyperlink ref="K5" location="INDICE!A1" display="Índice" xr:uid="{43EB194D-58E3-4543-880D-87B0F11DC251}"/>
  </hyperlinks>
  <pageMargins left="0.82677165354330717" right="0.23622047244094491" top="0.74803149606299213" bottom="0.74803149606299213" header="0.31496062992125984" footer="0.31496062992125984"/>
  <pageSetup scale="47" orientation="portrait" r:id="rId5"/>
  <headerFooter alignWithMargins="0"/>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pageSetUpPr fitToPage="1"/>
  </sheetPr>
  <dimension ref="A1:K43"/>
  <sheetViews>
    <sheetView showGridLines="0" topLeftCell="A16" zoomScale="90" zoomScaleNormal="90" zoomScaleSheetLayoutView="90" workbookViewId="0">
      <selection activeCell="D34" sqref="D34"/>
    </sheetView>
  </sheetViews>
  <sheetFormatPr baseColWidth="10" defaultColWidth="11.44140625" defaultRowHeight="13.2"/>
  <cols>
    <col min="1" max="1" width="3" style="2" customWidth="1"/>
    <col min="2" max="2" width="52.5546875" style="157" customWidth="1"/>
    <col min="3" max="3" width="17" style="157" bestFit="1" customWidth="1"/>
    <col min="4" max="4" width="10.44140625" style="173" customWidth="1"/>
    <col min="5" max="5" width="21.77734375" style="157" customWidth="1"/>
    <col min="6" max="6" width="21.33203125" style="277" customWidth="1"/>
    <col min="7" max="7" width="3" style="2" customWidth="1"/>
    <col min="8" max="8" width="9.109375" style="2" bestFit="1" customWidth="1"/>
    <col min="9" max="9" width="17.44140625" style="2" customWidth="1"/>
    <col min="10" max="10" width="19" style="2" bestFit="1" customWidth="1"/>
    <col min="11" max="16384" width="11.44140625" style="2"/>
  </cols>
  <sheetData>
    <row r="1" spans="2:11" s="177" customFormat="1">
      <c r="D1" s="178"/>
    </row>
    <row r="2" spans="2:11" s="177" customFormat="1">
      <c r="D2" s="178"/>
    </row>
    <row r="3" spans="2:11" s="177" customFormat="1">
      <c r="D3" s="178"/>
    </row>
    <row r="4" spans="2:11" s="179" customFormat="1" ht="13.8" thickBot="1">
      <c r="D4" s="180"/>
    </row>
    <row r="5" spans="2:11" ht="13.8" thickTop="1">
      <c r="B5" s="167"/>
      <c r="F5" s="168" t="s">
        <v>111</v>
      </c>
    </row>
    <row r="6" spans="2:11" s="247" customFormat="1" ht="13.8">
      <c r="B6" s="390" t="s">
        <v>223</v>
      </c>
      <c r="C6" s="390"/>
      <c r="D6" s="390"/>
      <c r="E6" s="390"/>
      <c r="F6" s="390"/>
      <c r="G6" s="390"/>
      <c r="H6" s="278"/>
      <c r="I6" s="278"/>
    </row>
    <row r="7" spans="2:11" s="32" customFormat="1">
      <c r="B7" s="411" t="s">
        <v>136</v>
      </c>
      <c r="C7" s="411"/>
      <c r="D7" s="411"/>
      <c r="E7" s="411"/>
      <c r="F7" s="411"/>
      <c r="G7" s="251"/>
      <c r="H7" s="252"/>
      <c r="I7" s="252"/>
    </row>
    <row r="8" spans="2:11" s="32" customFormat="1">
      <c r="B8" s="169" t="s">
        <v>225</v>
      </c>
      <c r="C8" s="169"/>
      <c r="D8" s="169"/>
      <c r="E8" s="169"/>
      <c r="F8" s="169"/>
      <c r="G8" s="169"/>
      <c r="H8" s="252"/>
      <c r="I8" s="252"/>
    </row>
    <row r="9" spans="2:11" s="32" customFormat="1">
      <c r="B9" s="279" t="s">
        <v>224</v>
      </c>
      <c r="C9" s="280"/>
      <c r="D9" s="280"/>
      <c r="E9" s="280"/>
      <c r="F9" s="280"/>
      <c r="G9" s="252"/>
      <c r="H9" s="252"/>
      <c r="I9" s="252"/>
    </row>
    <row r="10" spans="2:11">
      <c r="B10" s="253"/>
      <c r="C10" s="253"/>
      <c r="D10" s="253"/>
      <c r="E10" s="253"/>
      <c r="F10" s="187"/>
      <c r="G10" s="157"/>
    </row>
    <row r="11" spans="2:11" ht="28.8" customHeight="1">
      <c r="B11" s="281"/>
      <c r="C11" s="174"/>
      <c r="D11" s="174"/>
      <c r="E11" s="129">
        <v>44651</v>
      </c>
      <c r="F11" s="129">
        <v>44286</v>
      </c>
    </row>
    <row r="12" spans="2:11">
      <c r="B12" s="414"/>
      <c r="C12" s="415"/>
      <c r="D12" s="415"/>
      <c r="E12" s="254"/>
      <c r="F12" s="254"/>
    </row>
    <row r="13" spans="2:11" s="172" customFormat="1">
      <c r="B13" s="255" t="s">
        <v>44</v>
      </c>
      <c r="C13" s="256"/>
      <c r="D13" s="256"/>
      <c r="E13" s="195"/>
      <c r="F13" s="195"/>
    </row>
    <row r="14" spans="2:11" s="172" customFormat="1">
      <c r="B14" s="257"/>
      <c r="C14" s="256"/>
      <c r="D14" s="256"/>
      <c r="E14" s="195"/>
      <c r="F14" s="195"/>
      <c r="H14" s="258"/>
      <c r="I14" s="258"/>
      <c r="J14" s="258"/>
      <c r="K14" s="258"/>
    </row>
    <row r="15" spans="2:11" s="172" customFormat="1">
      <c r="B15" s="409" t="s">
        <v>45</v>
      </c>
      <c r="C15" s="410"/>
      <c r="D15" s="410"/>
      <c r="E15" s="195"/>
      <c r="F15" s="195"/>
      <c r="H15" s="258"/>
      <c r="I15" s="258"/>
      <c r="J15" s="258"/>
      <c r="K15" s="258"/>
    </row>
    <row r="16" spans="2:11" s="172" customFormat="1">
      <c r="B16" s="257" t="s">
        <v>142</v>
      </c>
      <c r="C16" s="259"/>
      <c r="D16" s="259"/>
      <c r="E16" s="195">
        <v>-6127971.7799999993</v>
      </c>
      <c r="F16" s="195">
        <v>0</v>
      </c>
      <c r="H16" s="258"/>
      <c r="I16" s="258"/>
      <c r="J16" s="258"/>
      <c r="K16" s="258"/>
    </row>
    <row r="17" spans="2:11" s="172" customFormat="1">
      <c r="B17" s="257" t="s">
        <v>143</v>
      </c>
      <c r="C17" s="256"/>
      <c r="D17" s="259"/>
      <c r="E17" s="195">
        <v>0</v>
      </c>
      <c r="F17" s="195">
        <v>0</v>
      </c>
      <c r="H17" s="258"/>
      <c r="I17" s="258"/>
      <c r="J17" s="258"/>
      <c r="K17" s="258"/>
    </row>
    <row r="18" spans="2:11" s="172" customFormat="1">
      <c r="B18" s="193" t="s">
        <v>144</v>
      </c>
      <c r="C18" s="259"/>
      <c r="D18" s="259"/>
      <c r="E18" s="195">
        <v>0</v>
      </c>
      <c r="F18" s="195">
        <v>0</v>
      </c>
      <c r="H18" s="258"/>
      <c r="I18" s="258"/>
      <c r="J18" s="258"/>
      <c r="K18" s="258"/>
    </row>
    <row r="19" spans="2:11" s="172" customFormat="1">
      <c r="B19" s="193" t="s">
        <v>158</v>
      </c>
      <c r="C19" s="259"/>
      <c r="D19" s="259"/>
      <c r="E19" s="195">
        <v>0</v>
      </c>
      <c r="F19" s="195">
        <v>0</v>
      </c>
      <c r="H19" s="258"/>
      <c r="I19" s="258"/>
      <c r="J19" s="258"/>
      <c r="K19" s="258"/>
    </row>
    <row r="20" spans="2:11" s="172" customFormat="1">
      <c r="B20" s="193"/>
      <c r="C20" s="256"/>
      <c r="D20" s="256"/>
      <c r="E20" s="195"/>
      <c r="F20" s="195"/>
      <c r="H20" s="258"/>
      <c r="I20" s="258"/>
      <c r="J20" s="258"/>
      <c r="K20" s="258"/>
    </row>
    <row r="21" spans="2:11" s="206" customFormat="1">
      <c r="B21" s="409" t="s">
        <v>49</v>
      </c>
      <c r="C21" s="410"/>
      <c r="D21" s="410"/>
      <c r="E21" s="218">
        <v>-6127971.7799999993</v>
      </c>
      <c r="F21" s="218">
        <v>0</v>
      </c>
      <c r="H21" s="258"/>
      <c r="I21" s="258"/>
      <c r="J21" s="258"/>
      <c r="K21" s="258"/>
    </row>
    <row r="22" spans="2:11" s="172" customFormat="1">
      <c r="B22" s="257"/>
      <c r="C22" s="256"/>
      <c r="D22" s="259"/>
      <c r="E22" s="195"/>
      <c r="F22" s="195"/>
      <c r="H22" s="258"/>
      <c r="I22" s="258"/>
      <c r="J22" s="258"/>
      <c r="K22" s="258"/>
    </row>
    <row r="23" spans="2:11" s="172" customFormat="1">
      <c r="B23" s="255" t="s">
        <v>103</v>
      </c>
      <c r="C23" s="259"/>
      <c r="D23" s="259"/>
      <c r="E23" s="195"/>
      <c r="F23" s="195"/>
      <c r="H23" s="258"/>
      <c r="I23" s="258"/>
      <c r="J23" s="258"/>
      <c r="K23" s="258"/>
    </row>
    <row r="24" spans="2:11" s="172" customFormat="1">
      <c r="B24" s="260"/>
      <c r="C24" s="259"/>
      <c r="D24" s="259"/>
      <c r="E24" s="195"/>
      <c r="F24" s="195"/>
      <c r="H24" s="258"/>
      <c r="I24" s="258"/>
      <c r="J24" s="258"/>
      <c r="K24" s="258"/>
    </row>
    <row r="25" spans="2:11" s="172" customFormat="1">
      <c r="B25" s="412" t="s">
        <v>50</v>
      </c>
      <c r="C25" s="413"/>
      <c r="D25" s="413"/>
      <c r="E25" s="195">
        <v>0</v>
      </c>
      <c r="F25" s="195">
        <v>0</v>
      </c>
      <c r="H25" s="258"/>
      <c r="I25" s="258"/>
      <c r="J25" s="258"/>
      <c r="K25" s="258"/>
    </row>
    <row r="26" spans="2:11" s="172" customFormat="1">
      <c r="B26" s="261" t="s">
        <v>51</v>
      </c>
      <c r="C26" s="262"/>
      <c r="D26" s="256"/>
      <c r="E26" s="195">
        <v>10870000</v>
      </c>
      <c r="F26" s="195">
        <v>0</v>
      </c>
      <c r="H26" s="258"/>
    </row>
    <row r="27" spans="2:11" s="172" customFormat="1">
      <c r="B27" s="261"/>
      <c r="C27" s="262"/>
      <c r="D27" s="259"/>
      <c r="E27" s="195"/>
      <c r="F27" s="195"/>
      <c r="H27" s="258"/>
    </row>
    <row r="28" spans="2:11" s="172" customFormat="1">
      <c r="B28" s="409" t="s">
        <v>135</v>
      </c>
      <c r="C28" s="410"/>
      <c r="D28" s="410"/>
      <c r="E28" s="218">
        <v>10870000</v>
      </c>
      <c r="F28" s="218">
        <v>0</v>
      </c>
      <c r="H28" s="258"/>
    </row>
    <row r="29" spans="2:11" s="172" customFormat="1">
      <c r="B29" s="263" t="s">
        <v>166</v>
      </c>
      <c r="C29" s="264"/>
      <c r="D29" s="264"/>
      <c r="E29" s="218">
        <v>0</v>
      </c>
      <c r="F29" s="218">
        <v>0</v>
      </c>
      <c r="H29" s="258"/>
    </row>
    <row r="30" spans="2:11" s="265" customFormat="1">
      <c r="B30" s="266" t="s">
        <v>167</v>
      </c>
      <c r="C30" s="267"/>
      <c r="D30" s="267"/>
      <c r="E30" s="268">
        <v>4742028.2200000007</v>
      </c>
      <c r="F30" s="268">
        <v>0</v>
      </c>
      <c r="I30" s="269"/>
      <c r="J30" s="270"/>
    </row>
    <row r="31" spans="2:11" s="172" customFormat="1">
      <c r="B31" s="187"/>
      <c r="C31" s="271"/>
      <c r="D31" s="271"/>
      <c r="E31" s="272"/>
      <c r="F31" s="272"/>
      <c r="I31" s="273"/>
      <c r="J31" s="274"/>
      <c r="K31" s="275"/>
    </row>
    <row r="32" spans="2:11" s="172" customFormat="1">
      <c r="B32" s="31" t="s">
        <v>137</v>
      </c>
      <c r="C32" s="31"/>
      <c r="D32" s="31"/>
      <c r="E32" s="31"/>
      <c r="F32" s="31"/>
      <c r="I32" s="274"/>
      <c r="J32" s="274"/>
      <c r="K32" s="275"/>
    </row>
    <row r="33" spans="1:11">
      <c r="E33" s="2"/>
      <c r="F33" s="2"/>
      <c r="I33" s="276"/>
      <c r="J33" s="276"/>
      <c r="K33" s="276"/>
    </row>
    <row r="34" spans="1:11">
      <c r="E34" s="2"/>
      <c r="F34" s="2"/>
      <c r="G34" s="157"/>
      <c r="I34" s="172"/>
    </row>
    <row r="35" spans="1:11">
      <c r="B35" s="161" t="s">
        <v>138</v>
      </c>
      <c r="E35" s="2"/>
      <c r="F35" s="2"/>
      <c r="G35" s="157"/>
      <c r="I35" s="172"/>
    </row>
    <row r="36" spans="1:11">
      <c r="B36" s="161"/>
      <c r="E36" s="2"/>
      <c r="F36" s="2"/>
      <c r="G36" s="157"/>
      <c r="I36" s="172"/>
    </row>
    <row r="37" spans="1:11">
      <c r="B37" s="161"/>
      <c r="E37" s="2"/>
      <c r="F37" s="2"/>
      <c r="G37" s="157"/>
      <c r="I37" s="172"/>
    </row>
    <row r="38" spans="1:11">
      <c r="B38" s="161"/>
      <c r="E38" s="2"/>
      <c r="F38" s="2"/>
      <c r="G38" s="157"/>
      <c r="I38" s="172"/>
    </row>
    <row r="40" spans="1:11" s="172" customFormat="1">
      <c r="C40" s="225"/>
      <c r="D40" s="225"/>
      <c r="E40" s="228"/>
      <c r="H40" s="225"/>
    </row>
    <row r="41" spans="1:11" s="161" customFormat="1">
      <c r="A41" s="159"/>
      <c r="B41" s="160" t="s">
        <v>302</v>
      </c>
      <c r="C41" s="160"/>
      <c r="D41" s="162" t="s">
        <v>227</v>
      </c>
      <c r="F41" s="163" t="s">
        <v>99</v>
      </c>
    </row>
    <row r="42" spans="1:11" s="161" customFormat="1">
      <c r="A42" s="159"/>
      <c r="B42" s="164" t="s">
        <v>226</v>
      </c>
      <c r="D42" s="164" t="s">
        <v>226</v>
      </c>
      <c r="F42" s="164" t="s">
        <v>28</v>
      </c>
    </row>
    <row r="43" spans="1:11">
      <c r="C43" s="2"/>
      <c r="D43" s="2"/>
      <c r="E43" s="2"/>
      <c r="F43" s="2"/>
    </row>
  </sheetData>
  <customSheetViews>
    <customSheetView guid="{B9F63820-5C32-455A-BC9D-0BE84D6B0867}" scale="80" showGridLines="0" fitToPage="1" hiddenRows="1" state="hidden">
      <pane ySplit="7" topLeftCell="A25" activePane="bottomLeft" state="frozen"/>
      <selection pane="bottomLeft" activeCell="B2" sqref="B2:G44"/>
      <pageMargins left="0.7" right="0.7" top="0.75" bottom="0.75" header="0.3" footer="0.3"/>
      <pageSetup paperSize="9" scale="71" fitToHeight="0" orientation="portrait" r:id="rId1"/>
    </customSheetView>
    <customSheetView guid="{7015FC6D-0680-4B00-AA0E-B83DA1D0B666}" scale="80" showPageBreaks="1" showGridLines="0" fitToPage="1" printArea="1" hiddenRows="1">
      <pane ySplit="7" topLeftCell="A25" activePane="bottomLeft" state="frozen"/>
      <selection pane="bottomLeft" activeCell="B2" sqref="B2:G44"/>
      <pageMargins left="0.7" right="0.7" top="0.75" bottom="0.75" header="0.3" footer="0.3"/>
      <pageSetup paperSize="9" scale="71" fitToHeight="0" orientation="portrait" r:id="rId2"/>
    </customSheetView>
    <customSheetView guid="{5FCC9217-B3E9-4B91-A943-5F21728EBEE9}" scale="80" showPageBreaks="1" showGridLines="0" fitToPage="1" printArea="1" hiddenRows="1">
      <pane ySplit="7" topLeftCell="A33" activePane="bottomLeft" state="frozen"/>
      <selection pane="bottomLeft" activeCell="B7" sqref="B7:F42"/>
      <pageMargins left="0.7" right="0.7" top="0.75" bottom="0.75" header="0.3" footer="0.3"/>
      <pageSetup paperSize="9" scale="71" fitToHeight="0" orientation="portrait" r:id="rId3"/>
    </customSheetView>
    <customSheetView guid="{F3648BCD-1CED-4BBB-AE63-37BDB925883F}" scale="80" showGridLines="0" fitToPage="1" hiddenRows="1">
      <pane ySplit="7" topLeftCell="A25" activePane="bottomLeft" state="frozen"/>
      <selection pane="bottomLeft" activeCell="B2" sqref="B2:G44"/>
      <pageMargins left="0.7" right="0.7" top="0.75" bottom="0.75" header="0.3" footer="0.3"/>
      <pageSetup paperSize="9" scale="71" fitToHeight="0" orientation="portrait" r:id="rId4"/>
    </customSheetView>
  </customSheetViews>
  <mergeCells count="7">
    <mergeCell ref="B6:G6"/>
    <mergeCell ref="B28:D28"/>
    <mergeCell ref="B7:F7"/>
    <mergeCell ref="B15:D15"/>
    <mergeCell ref="B21:D21"/>
    <mergeCell ref="B25:D25"/>
    <mergeCell ref="B12:D12"/>
  </mergeCells>
  <hyperlinks>
    <hyperlink ref="F5" location="INDICE!A1" display="Índice" xr:uid="{405779EF-C91D-4E9A-8479-4D00798A7FE3}"/>
  </hyperlinks>
  <pageMargins left="0.7" right="0.7" top="0.75" bottom="0.75" header="0.3" footer="0.3"/>
  <pageSetup paperSize="9" scale="70" fitToHeight="0" orientation="portrait"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N40"/>
  <sheetViews>
    <sheetView zoomScaleNormal="100" workbookViewId="0">
      <pane xSplit="6" ySplit="3" topLeftCell="G4" activePane="bottomRight" state="frozen"/>
      <selection activeCell="D410" sqref="D410"/>
      <selection pane="topRight" activeCell="D410" sqref="D410"/>
      <selection pane="bottomLeft" activeCell="D410" sqref="D410"/>
      <selection pane="bottomRight" activeCell="G28" sqref="G28"/>
    </sheetView>
  </sheetViews>
  <sheetFormatPr baseColWidth="10" defaultColWidth="9.109375" defaultRowHeight="15" customHeight="1"/>
  <cols>
    <col min="1" max="1" width="53.33203125" style="19" bestFit="1" customWidth="1"/>
    <col min="2" max="2" width="16" style="66" customWidth="1"/>
    <col min="3" max="3" width="15" style="19" bestFit="1" customWidth="1"/>
    <col min="4" max="4" width="15.109375" style="19" bestFit="1" customWidth="1"/>
    <col min="5" max="5" width="16.5546875" style="19" bestFit="1" customWidth="1"/>
    <col min="6" max="6" width="14.109375" style="67" bestFit="1" customWidth="1"/>
    <col min="7" max="7" width="17.5546875" style="66" bestFit="1" customWidth="1"/>
    <col min="8" max="9" width="18.109375" style="66" bestFit="1" customWidth="1"/>
    <col min="10" max="10" width="13.5546875" style="66" bestFit="1" customWidth="1"/>
    <col min="11" max="11" width="13.6640625" style="66" bestFit="1" customWidth="1"/>
    <col min="12" max="12" width="13.109375" style="66" customWidth="1"/>
    <col min="13" max="13" width="13.44140625" style="66" bestFit="1" customWidth="1"/>
    <col min="14" max="14" width="16" style="44" bestFit="1" customWidth="1"/>
    <col min="15" max="40" width="9.109375" style="44"/>
    <col min="41" max="248" width="9.109375" style="19"/>
    <col min="249" max="249" width="33.6640625" style="19" customWidth="1"/>
    <col min="250" max="250" width="16" style="19" customWidth="1"/>
    <col min="251" max="252" width="15" style="19" bestFit="1" customWidth="1"/>
    <col min="253" max="253" width="16.5546875" style="19" bestFit="1" customWidth="1"/>
    <col min="254" max="254" width="12.5546875" style="19" customWidth="1"/>
    <col min="255" max="255" width="17.5546875" style="19" bestFit="1" customWidth="1"/>
    <col min="256" max="257" width="18.109375" style="19" bestFit="1" customWidth="1"/>
    <col min="258" max="258" width="12.88671875" style="19" bestFit="1" customWidth="1"/>
    <col min="259" max="260" width="16.5546875" style="19" bestFit="1" customWidth="1"/>
    <col min="261" max="262" width="13.109375" style="19" bestFit="1" customWidth="1"/>
    <col min="263" max="263" width="15.5546875" style="19" bestFit="1" customWidth="1"/>
    <col min="264" max="264" width="13.6640625" style="19" bestFit="1" customWidth="1"/>
    <col min="265" max="267" width="12.33203125" style="19" bestFit="1" customWidth="1"/>
    <col min="268" max="268" width="17.5546875" style="19" bestFit="1" customWidth="1"/>
    <col min="269" max="269" width="12.33203125" style="19" bestFit="1" customWidth="1"/>
    <col min="270" max="270" width="13.44140625" style="19" bestFit="1" customWidth="1"/>
    <col min="271" max="504" width="9.109375" style="19"/>
    <col min="505" max="505" width="33.6640625" style="19" customWidth="1"/>
    <col min="506" max="506" width="16" style="19" customWidth="1"/>
    <col min="507" max="508" width="15" style="19" bestFit="1" customWidth="1"/>
    <col min="509" max="509" width="16.5546875" style="19" bestFit="1" customWidth="1"/>
    <col min="510" max="510" width="12.5546875" style="19" customWidth="1"/>
    <col min="511" max="511" width="17.5546875" style="19" bestFit="1" customWidth="1"/>
    <col min="512" max="513" width="18.109375" style="19" bestFit="1" customWidth="1"/>
    <col min="514" max="514" width="12.88671875" style="19" bestFit="1" customWidth="1"/>
    <col min="515" max="516" width="16.5546875" style="19" bestFit="1" customWidth="1"/>
    <col min="517" max="518" width="13.109375" style="19" bestFit="1" customWidth="1"/>
    <col min="519" max="519" width="15.5546875" style="19" bestFit="1" customWidth="1"/>
    <col min="520" max="520" width="13.6640625" style="19" bestFit="1" customWidth="1"/>
    <col min="521" max="523" width="12.33203125" style="19" bestFit="1" customWidth="1"/>
    <col min="524" max="524" width="17.5546875" style="19" bestFit="1" customWidth="1"/>
    <col min="525" max="525" width="12.33203125" style="19" bestFit="1" customWidth="1"/>
    <col min="526" max="526" width="13.44140625" style="19" bestFit="1" customWidth="1"/>
    <col min="527" max="760" width="9.109375" style="19"/>
    <col min="761" max="761" width="33.6640625" style="19" customWidth="1"/>
    <col min="762" max="762" width="16" style="19" customWidth="1"/>
    <col min="763" max="764" width="15" style="19" bestFit="1" customWidth="1"/>
    <col min="765" max="765" width="16.5546875" style="19" bestFit="1" customWidth="1"/>
    <col min="766" max="766" width="12.5546875" style="19" customWidth="1"/>
    <col min="767" max="767" width="17.5546875" style="19" bestFit="1" customWidth="1"/>
    <col min="768" max="769" width="18.109375" style="19" bestFit="1" customWidth="1"/>
    <col min="770" max="770" width="12.88671875" style="19" bestFit="1" customWidth="1"/>
    <col min="771" max="772" width="16.5546875" style="19" bestFit="1" customWidth="1"/>
    <col min="773" max="774" width="13.109375" style="19" bestFit="1" customWidth="1"/>
    <col min="775" max="775" width="15.5546875" style="19" bestFit="1" customWidth="1"/>
    <col min="776" max="776" width="13.6640625" style="19" bestFit="1" customWidth="1"/>
    <col min="777" max="779" width="12.33203125" style="19" bestFit="1" customWidth="1"/>
    <col min="780" max="780" width="17.5546875" style="19" bestFit="1" customWidth="1"/>
    <col min="781" max="781" width="12.33203125" style="19" bestFit="1" customWidth="1"/>
    <col min="782" max="782" width="13.44140625" style="19" bestFit="1" customWidth="1"/>
    <col min="783" max="1016" width="9.109375" style="19"/>
    <col min="1017" max="1017" width="33.6640625" style="19" customWidth="1"/>
    <col min="1018" max="1018" width="16" style="19" customWidth="1"/>
    <col min="1019" max="1020" width="15" style="19" bestFit="1" customWidth="1"/>
    <col min="1021" max="1021" width="16.5546875" style="19" bestFit="1" customWidth="1"/>
    <col min="1022" max="1022" width="12.5546875" style="19" customWidth="1"/>
    <col min="1023" max="1023" width="17.5546875" style="19" bestFit="1" customWidth="1"/>
    <col min="1024" max="1025" width="18.109375" style="19" bestFit="1" customWidth="1"/>
    <col min="1026" max="1026" width="12.88671875" style="19" bestFit="1" customWidth="1"/>
    <col min="1027" max="1028" width="16.5546875" style="19" bestFit="1" customWidth="1"/>
    <col min="1029" max="1030" width="13.109375" style="19" bestFit="1" customWidth="1"/>
    <col min="1031" max="1031" width="15.5546875" style="19" bestFit="1" customWidth="1"/>
    <col min="1032" max="1032" width="13.6640625" style="19" bestFit="1" customWidth="1"/>
    <col min="1033" max="1035" width="12.33203125" style="19" bestFit="1" customWidth="1"/>
    <col min="1036" max="1036" width="17.5546875" style="19" bestFit="1" customWidth="1"/>
    <col min="1037" max="1037" width="12.33203125" style="19" bestFit="1" customWidth="1"/>
    <col min="1038" max="1038" width="13.44140625" style="19" bestFit="1" customWidth="1"/>
    <col min="1039" max="1272" width="9.109375" style="19"/>
    <col min="1273" max="1273" width="33.6640625" style="19" customWidth="1"/>
    <col min="1274" max="1274" width="16" style="19" customWidth="1"/>
    <col min="1275" max="1276" width="15" style="19" bestFit="1" customWidth="1"/>
    <col min="1277" max="1277" width="16.5546875" style="19" bestFit="1" customWidth="1"/>
    <col min="1278" max="1278" width="12.5546875" style="19" customWidth="1"/>
    <col min="1279" max="1279" width="17.5546875" style="19" bestFit="1" customWidth="1"/>
    <col min="1280" max="1281" width="18.109375" style="19" bestFit="1" customWidth="1"/>
    <col min="1282" max="1282" width="12.88671875" style="19" bestFit="1" customWidth="1"/>
    <col min="1283" max="1284" width="16.5546875" style="19" bestFit="1" customWidth="1"/>
    <col min="1285" max="1286" width="13.109375" style="19" bestFit="1" customWidth="1"/>
    <col min="1287" max="1287" width="15.5546875" style="19" bestFit="1" customWidth="1"/>
    <col min="1288" max="1288" width="13.6640625" style="19" bestFit="1" customWidth="1"/>
    <col min="1289" max="1291" width="12.33203125" style="19" bestFit="1" customWidth="1"/>
    <col min="1292" max="1292" width="17.5546875" style="19" bestFit="1" customWidth="1"/>
    <col min="1293" max="1293" width="12.33203125" style="19" bestFit="1" customWidth="1"/>
    <col min="1294" max="1294" width="13.44140625" style="19" bestFit="1" customWidth="1"/>
    <col min="1295" max="1528" width="9.109375" style="19"/>
    <col min="1529" max="1529" width="33.6640625" style="19" customWidth="1"/>
    <col min="1530" max="1530" width="16" style="19" customWidth="1"/>
    <col min="1531" max="1532" width="15" style="19" bestFit="1" customWidth="1"/>
    <col min="1533" max="1533" width="16.5546875" style="19" bestFit="1" customWidth="1"/>
    <col min="1534" max="1534" width="12.5546875" style="19" customWidth="1"/>
    <col min="1535" max="1535" width="17.5546875" style="19" bestFit="1" customWidth="1"/>
    <col min="1536" max="1537" width="18.109375" style="19" bestFit="1" customWidth="1"/>
    <col min="1538" max="1538" width="12.88671875" style="19" bestFit="1" customWidth="1"/>
    <col min="1539" max="1540" width="16.5546875" style="19" bestFit="1" customWidth="1"/>
    <col min="1541" max="1542" width="13.109375" style="19" bestFit="1" customWidth="1"/>
    <col min="1543" max="1543" width="15.5546875" style="19" bestFit="1" customWidth="1"/>
    <col min="1544" max="1544" width="13.6640625" style="19" bestFit="1" customWidth="1"/>
    <col min="1545" max="1547" width="12.33203125" style="19" bestFit="1" customWidth="1"/>
    <col min="1548" max="1548" width="17.5546875" style="19" bestFit="1" customWidth="1"/>
    <col min="1549" max="1549" width="12.33203125" style="19" bestFit="1" customWidth="1"/>
    <col min="1550" max="1550" width="13.44140625" style="19" bestFit="1" customWidth="1"/>
    <col min="1551" max="1784" width="9.109375" style="19"/>
    <col min="1785" max="1785" width="33.6640625" style="19" customWidth="1"/>
    <col min="1786" max="1786" width="16" style="19" customWidth="1"/>
    <col min="1787" max="1788" width="15" style="19" bestFit="1" customWidth="1"/>
    <col min="1789" max="1789" width="16.5546875" style="19" bestFit="1" customWidth="1"/>
    <col min="1790" max="1790" width="12.5546875" style="19" customWidth="1"/>
    <col min="1791" max="1791" width="17.5546875" style="19" bestFit="1" customWidth="1"/>
    <col min="1792" max="1793" width="18.109375" style="19" bestFit="1" customWidth="1"/>
    <col min="1794" max="1794" width="12.88671875" style="19" bestFit="1" customWidth="1"/>
    <col min="1795" max="1796" width="16.5546875" style="19" bestFit="1" customWidth="1"/>
    <col min="1797" max="1798" width="13.109375" style="19" bestFit="1" customWidth="1"/>
    <col min="1799" max="1799" width="15.5546875" style="19" bestFit="1" customWidth="1"/>
    <col min="1800" max="1800" width="13.6640625" style="19" bestFit="1" customWidth="1"/>
    <col min="1801" max="1803" width="12.33203125" style="19" bestFit="1" customWidth="1"/>
    <col min="1804" max="1804" width="17.5546875" style="19" bestFit="1" customWidth="1"/>
    <col min="1805" max="1805" width="12.33203125" style="19" bestFit="1" customWidth="1"/>
    <col min="1806" max="1806" width="13.44140625" style="19" bestFit="1" customWidth="1"/>
    <col min="1807" max="2040" width="9.109375" style="19"/>
    <col min="2041" max="2041" width="33.6640625" style="19" customWidth="1"/>
    <col min="2042" max="2042" width="16" style="19" customWidth="1"/>
    <col min="2043" max="2044" width="15" style="19" bestFit="1" customWidth="1"/>
    <col min="2045" max="2045" width="16.5546875" style="19" bestFit="1" customWidth="1"/>
    <col min="2046" max="2046" width="12.5546875" style="19" customWidth="1"/>
    <col min="2047" max="2047" width="17.5546875" style="19" bestFit="1" customWidth="1"/>
    <col min="2048" max="2049" width="18.109375" style="19" bestFit="1" customWidth="1"/>
    <col min="2050" max="2050" width="12.88671875" style="19" bestFit="1" customWidth="1"/>
    <col min="2051" max="2052" width="16.5546875" style="19" bestFit="1" customWidth="1"/>
    <col min="2053" max="2054" width="13.109375" style="19" bestFit="1" customWidth="1"/>
    <col min="2055" max="2055" width="15.5546875" style="19" bestFit="1" customWidth="1"/>
    <col min="2056" max="2056" width="13.6640625" style="19" bestFit="1" customWidth="1"/>
    <col min="2057" max="2059" width="12.33203125" style="19" bestFit="1" customWidth="1"/>
    <col min="2060" max="2060" width="17.5546875" style="19" bestFit="1" customWidth="1"/>
    <col min="2061" max="2061" width="12.33203125" style="19" bestFit="1" customWidth="1"/>
    <col min="2062" max="2062" width="13.44140625" style="19" bestFit="1" customWidth="1"/>
    <col min="2063" max="2296" width="9.109375" style="19"/>
    <col min="2297" max="2297" width="33.6640625" style="19" customWidth="1"/>
    <col min="2298" max="2298" width="16" style="19" customWidth="1"/>
    <col min="2299" max="2300" width="15" style="19" bestFit="1" customWidth="1"/>
    <col min="2301" max="2301" width="16.5546875" style="19" bestFit="1" customWidth="1"/>
    <col min="2302" max="2302" width="12.5546875" style="19" customWidth="1"/>
    <col min="2303" max="2303" width="17.5546875" style="19" bestFit="1" customWidth="1"/>
    <col min="2304" max="2305" width="18.109375" style="19" bestFit="1" customWidth="1"/>
    <col min="2306" max="2306" width="12.88671875" style="19" bestFit="1" customWidth="1"/>
    <col min="2307" max="2308" width="16.5546875" style="19" bestFit="1" customWidth="1"/>
    <col min="2309" max="2310" width="13.109375" style="19" bestFit="1" customWidth="1"/>
    <col min="2311" max="2311" width="15.5546875" style="19" bestFit="1" customWidth="1"/>
    <col min="2312" max="2312" width="13.6640625" style="19" bestFit="1" customWidth="1"/>
    <col min="2313" max="2315" width="12.33203125" style="19" bestFit="1" customWidth="1"/>
    <col min="2316" max="2316" width="17.5546875" style="19" bestFit="1" customWidth="1"/>
    <col min="2317" max="2317" width="12.33203125" style="19" bestFit="1" customWidth="1"/>
    <col min="2318" max="2318" width="13.44140625" style="19" bestFit="1" customWidth="1"/>
    <col min="2319" max="2552" width="9.109375" style="19"/>
    <col min="2553" max="2553" width="33.6640625" style="19" customWidth="1"/>
    <col min="2554" max="2554" width="16" style="19" customWidth="1"/>
    <col min="2555" max="2556" width="15" style="19" bestFit="1" customWidth="1"/>
    <col min="2557" max="2557" width="16.5546875" style="19" bestFit="1" customWidth="1"/>
    <col min="2558" max="2558" width="12.5546875" style="19" customWidth="1"/>
    <col min="2559" max="2559" width="17.5546875" style="19" bestFit="1" customWidth="1"/>
    <col min="2560" max="2561" width="18.109375" style="19" bestFit="1" customWidth="1"/>
    <col min="2562" max="2562" width="12.88671875" style="19" bestFit="1" customWidth="1"/>
    <col min="2563" max="2564" width="16.5546875" style="19" bestFit="1" customWidth="1"/>
    <col min="2565" max="2566" width="13.109375" style="19" bestFit="1" customWidth="1"/>
    <col min="2567" max="2567" width="15.5546875" style="19" bestFit="1" customWidth="1"/>
    <col min="2568" max="2568" width="13.6640625" style="19" bestFit="1" customWidth="1"/>
    <col min="2569" max="2571" width="12.33203125" style="19" bestFit="1" customWidth="1"/>
    <col min="2572" max="2572" width="17.5546875" style="19" bestFit="1" customWidth="1"/>
    <col min="2573" max="2573" width="12.33203125" style="19" bestFit="1" customWidth="1"/>
    <col min="2574" max="2574" width="13.44140625" style="19" bestFit="1" customWidth="1"/>
    <col min="2575" max="2808" width="9.109375" style="19"/>
    <col min="2809" max="2809" width="33.6640625" style="19" customWidth="1"/>
    <col min="2810" max="2810" width="16" style="19" customWidth="1"/>
    <col min="2811" max="2812" width="15" style="19" bestFit="1" customWidth="1"/>
    <col min="2813" max="2813" width="16.5546875" style="19" bestFit="1" customWidth="1"/>
    <col min="2814" max="2814" width="12.5546875" style="19" customWidth="1"/>
    <col min="2815" max="2815" width="17.5546875" style="19" bestFit="1" customWidth="1"/>
    <col min="2816" max="2817" width="18.109375" style="19" bestFit="1" customWidth="1"/>
    <col min="2818" max="2818" width="12.88671875" style="19" bestFit="1" customWidth="1"/>
    <col min="2819" max="2820" width="16.5546875" style="19" bestFit="1" customWidth="1"/>
    <col min="2821" max="2822" width="13.109375" style="19" bestFit="1" customWidth="1"/>
    <col min="2823" max="2823" width="15.5546875" style="19" bestFit="1" customWidth="1"/>
    <col min="2824" max="2824" width="13.6640625" style="19" bestFit="1" customWidth="1"/>
    <col min="2825" max="2827" width="12.33203125" style="19" bestFit="1" customWidth="1"/>
    <col min="2828" max="2828" width="17.5546875" style="19" bestFit="1" customWidth="1"/>
    <col min="2829" max="2829" width="12.33203125" style="19" bestFit="1" customWidth="1"/>
    <col min="2830" max="2830" width="13.44140625" style="19" bestFit="1" customWidth="1"/>
    <col min="2831" max="3064" width="9.109375" style="19"/>
    <col min="3065" max="3065" width="33.6640625" style="19" customWidth="1"/>
    <col min="3066" max="3066" width="16" style="19" customWidth="1"/>
    <col min="3067" max="3068" width="15" style="19" bestFit="1" customWidth="1"/>
    <col min="3069" max="3069" width="16.5546875" style="19" bestFit="1" customWidth="1"/>
    <col min="3070" max="3070" width="12.5546875" style="19" customWidth="1"/>
    <col min="3071" max="3071" width="17.5546875" style="19" bestFit="1" customWidth="1"/>
    <col min="3072" max="3073" width="18.109375" style="19" bestFit="1" customWidth="1"/>
    <col min="3074" max="3074" width="12.88671875" style="19" bestFit="1" customWidth="1"/>
    <col min="3075" max="3076" width="16.5546875" style="19" bestFit="1" customWidth="1"/>
    <col min="3077" max="3078" width="13.109375" style="19" bestFit="1" customWidth="1"/>
    <col min="3079" max="3079" width="15.5546875" style="19" bestFit="1" customWidth="1"/>
    <col min="3080" max="3080" width="13.6640625" style="19" bestFit="1" customWidth="1"/>
    <col min="3081" max="3083" width="12.33203125" style="19" bestFit="1" customWidth="1"/>
    <col min="3084" max="3084" width="17.5546875" style="19" bestFit="1" customWidth="1"/>
    <col min="3085" max="3085" width="12.33203125" style="19" bestFit="1" customWidth="1"/>
    <col min="3086" max="3086" width="13.44140625" style="19" bestFit="1" customWidth="1"/>
    <col min="3087" max="3320" width="9.109375" style="19"/>
    <col min="3321" max="3321" width="33.6640625" style="19" customWidth="1"/>
    <col min="3322" max="3322" width="16" style="19" customWidth="1"/>
    <col min="3323" max="3324" width="15" style="19" bestFit="1" customWidth="1"/>
    <col min="3325" max="3325" width="16.5546875" style="19" bestFit="1" customWidth="1"/>
    <col min="3326" max="3326" width="12.5546875" style="19" customWidth="1"/>
    <col min="3327" max="3327" width="17.5546875" style="19" bestFit="1" customWidth="1"/>
    <col min="3328" max="3329" width="18.109375" style="19" bestFit="1" customWidth="1"/>
    <col min="3330" max="3330" width="12.88671875" style="19" bestFit="1" customWidth="1"/>
    <col min="3331" max="3332" width="16.5546875" style="19" bestFit="1" customWidth="1"/>
    <col min="3333" max="3334" width="13.109375" style="19" bestFit="1" customWidth="1"/>
    <col min="3335" max="3335" width="15.5546875" style="19" bestFit="1" customWidth="1"/>
    <col min="3336" max="3336" width="13.6640625" style="19" bestFit="1" customWidth="1"/>
    <col min="3337" max="3339" width="12.33203125" style="19" bestFit="1" customWidth="1"/>
    <col min="3340" max="3340" width="17.5546875" style="19" bestFit="1" customWidth="1"/>
    <col min="3341" max="3341" width="12.33203125" style="19" bestFit="1" customWidth="1"/>
    <col min="3342" max="3342" width="13.44140625" style="19" bestFit="1" customWidth="1"/>
    <col min="3343" max="3576" width="9.109375" style="19"/>
    <col min="3577" max="3577" width="33.6640625" style="19" customWidth="1"/>
    <col min="3578" max="3578" width="16" style="19" customWidth="1"/>
    <col min="3579" max="3580" width="15" style="19" bestFit="1" customWidth="1"/>
    <col min="3581" max="3581" width="16.5546875" style="19" bestFit="1" customWidth="1"/>
    <col min="3582" max="3582" width="12.5546875" style="19" customWidth="1"/>
    <col min="3583" max="3583" width="17.5546875" style="19" bestFit="1" customWidth="1"/>
    <col min="3584" max="3585" width="18.109375" style="19" bestFit="1" customWidth="1"/>
    <col min="3586" max="3586" width="12.88671875" style="19" bestFit="1" customWidth="1"/>
    <col min="3587" max="3588" width="16.5546875" style="19" bestFit="1" customWidth="1"/>
    <col min="3589" max="3590" width="13.109375" style="19" bestFit="1" customWidth="1"/>
    <col min="3591" max="3591" width="15.5546875" style="19" bestFit="1" customWidth="1"/>
    <col min="3592" max="3592" width="13.6640625" style="19" bestFit="1" customWidth="1"/>
    <col min="3593" max="3595" width="12.33203125" style="19" bestFit="1" customWidth="1"/>
    <col min="3596" max="3596" width="17.5546875" style="19" bestFit="1" customWidth="1"/>
    <col min="3597" max="3597" width="12.33203125" style="19" bestFit="1" customWidth="1"/>
    <col min="3598" max="3598" width="13.44140625" style="19" bestFit="1" customWidth="1"/>
    <col min="3599" max="3832" width="9.109375" style="19"/>
    <col min="3833" max="3833" width="33.6640625" style="19" customWidth="1"/>
    <col min="3834" max="3834" width="16" style="19" customWidth="1"/>
    <col min="3835" max="3836" width="15" style="19" bestFit="1" customWidth="1"/>
    <col min="3837" max="3837" width="16.5546875" style="19" bestFit="1" customWidth="1"/>
    <col min="3838" max="3838" width="12.5546875" style="19" customWidth="1"/>
    <col min="3839" max="3839" width="17.5546875" style="19" bestFit="1" customWidth="1"/>
    <col min="3840" max="3841" width="18.109375" style="19" bestFit="1" customWidth="1"/>
    <col min="3842" max="3842" width="12.88671875" style="19" bestFit="1" customWidth="1"/>
    <col min="3843" max="3844" width="16.5546875" style="19" bestFit="1" customWidth="1"/>
    <col min="3845" max="3846" width="13.109375" style="19" bestFit="1" customWidth="1"/>
    <col min="3847" max="3847" width="15.5546875" style="19" bestFit="1" customWidth="1"/>
    <col min="3848" max="3848" width="13.6640625" style="19" bestFit="1" customWidth="1"/>
    <col min="3849" max="3851" width="12.33203125" style="19" bestFit="1" customWidth="1"/>
    <col min="3852" max="3852" width="17.5546875" style="19" bestFit="1" customWidth="1"/>
    <col min="3853" max="3853" width="12.33203125" style="19" bestFit="1" customWidth="1"/>
    <col min="3854" max="3854" width="13.44140625" style="19" bestFit="1" customWidth="1"/>
    <col min="3855" max="4088" width="9.109375" style="19"/>
    <col min="4089" max="4089" width="33.6640625" style="19" customWidth="1"/>
    <col min="4090" max="4090" width="16" style="19" customWidth="1"/>
    <col min="4091" max="4092" width="15" style="19" bestFit="1" customWidth="1"/>
    <col min="4093" max="4093" width="16.5546875" style="19" bestFit="1" customWidth="1"/>
    <col min="4094" max="4094" width="12.5546875" style="19" customWidth="1"/>
    <col min="4095" max="4095" width="17.5546875" style="19" bestFit="1" customWidth="1"/>
    <col min="4096" max="4097" width="18.109375" style="19" bestFit="1" customWidth="1"/>
    <col min="4098" max="4098" width="12.88671875" style="19" bestFit="1" customWidth="1"/>
    <col min="4099" max="4100" width="16.5546875" style="19" bestFit="1" customWidth="1"/>
    <col min="4101" max="4102" width="13.109375" style="19" bestFit="1" customWidth="1"/>
    <col min="4103" max="4103" width="15.5546875" style="19" bestFit="1" customWidth="1"/>
    <col min="4104" max="4104" width="13.6640625" style="19" bestFit="1" customWidth="1"/>
    <col min="4105" max="4107" width="12.33203125" style="19" bestFit="1" customWidth="1"/>
    <col min="4108" max="4108" width="17.5546875" style="19" bestFit="1" customWidth="1"/>
    <col min="4109" max="4109" width="12.33203125" style="19" bestFit="1" customWidth="1"/>
    <col min="4110" max="4110" width="13.44140625" style="19" bestFit="1" customWidth="1"/>
    <col min="4111" max="4344" width="9.109375" style="19"/>
    <col min="4345" max="4345" width="33.6640625" style="19" customWidth="1"/>
    <col min="4346" max="4346" width="16" style="19" customWidth="1"/>
    <col min="4347" max="4348" width="15" style="19" bestFit="1" customWidth="1"/>
    <col min="4349" max="4349" width="16.5546875" style="19" bestFit="1" customWidth="1"/>
    <col min="4350" max="4350" width="12.5546875" style="19" customWidth="1"/>
    <col min="4351" max="4351" width="17.5546875" style="19" bestFit="1" customWidth="1"/>
    <col min="4352" max="4353" width="18.109375" style="19" bestFit="1" customWidth="1"/>
    <col min="4354" max="4354" width="12.88671875" style="19" bestFit="1" customWidth="1"/>
    <col min="4355" max="4356" width="16.5546875" style="19" bestFit="1" customWidth="1"/>
    <col min="4357" max="4358" width="13.109375" style="19" bestFit="1" customWidth="1"/>
    <col min="4359" max="4359" width="15.5546875" style="19" bestFit="1" customWidth="1"/>
    <col min="4360" max="4360" width="13.6640625" style="19" bestFit="1" customWidth="1"/>
    <col min="4361" max="4363" width="12.33203125" style="19" bestFit="1" customWidth="1"/>
    <col min="4364" max="4364" width="17.5546875" style="19" bestFit="1" customWidth="1"/>
    <col min="4365" max="4365" width="12.33203125" style="19" bestFit="1" customWidth="1"/>
    <col min="4366" max="4366" width="13.44140625" style="19" bestFit="1" customWidth="1"/>
    <col min="4367" max="4600" width="9.109375" style="19"/>
    <col min="4601" max="4601" width="33.6640625" style="19" customWidth="1"/>
    <col min="4602" max="4602" width="16" style="19" customWidth="1"/>
    <col min="4603" max="4604" width="15" style="19" bestFit="1" customWidth="1"/>
    <col min="4605" max="4605" width="16.5546875" style="19" bestFit="1" customWidth="1"/>
    <col min="4606" max="4606" width="12.5546875" style="19" customWidth="1"/>
    <col min="4607" max="4607" width="17.5546875" style="19" bestFit="1" customWidth="1"/>
    <col min="4608" max="4609" width="18.109375" style="19" bestFit="1" customWidth="1"/>
    <col min="4610" max="4610" width="12.88671875" style="19" bestFit="1" customWidth="1"/>
    <col min="4611" max="4612" width="16.5546875" style="19" bestFit="1" customWidth="1"/>
    <col min="4613" max="4614" width="13.109375" style="19" bestFit="1" customWidth="1"/>
    <col min="4615" max="4615" width="15.5546875" style="19" bestFit="1" customWidth="1"/>
    <col min="4616" max="4616" width="13.6640625" style="19" bestFit="1" customWidth="1"/>
    <col min="4617" max="4619" width="12.33203125" style="19" bestFit="1" customWidth="1"/>
    <col min="4620" max="4620" width="17.5546875" style="19" bestFit="1" customWidth="1"/>
    <col min="4621" max="4621" width="12.33203125" style="19" bestFit="1" customWidth="1"/>
    <col min="4622" max="4622" width="13.44140625" style="19" bestFit="1" customWidth="1"/>
    <col min="4623" max="4856" width="9.109375" style="19"/>
    <col min="4857" max="4857" width="33.6640625" style="19" customWidth="1"/>
    <col min="4858" max="4858" width="16" style="19" customWidth="1"/>
    <col min="4859" max="4860" width="15" style="19" bestFit="1" customWidth="1"/>
    <col min="4861" max="4861" width="16.5546875" style="19" bestFit="1" customWidth="1"/>
    <col min="4862" max="4862" width="12.5546875" style="19" customWidth="1"/>
    <col min="4863" max="4863" width="17.5546875" style="19" bestFit="1" customWidth="1"/>
    <col min="4864" max="4865" width="18.109375" style="19" bestFit="1" customWidth="1"/>
    <col min="4866" max="4866" width="12.88671875" style="19" bestFit="1" customWidth="1"/>
    <col min="4867" max="4868" width="16.5546875" style="19" bestFit="1" customWidth="1"/>
    <col min="4869" max="4870" width="13.109375" style="19" bestFit="1" customWidth="1"/>
    <col min="4871" max="4871" width="15.5546875" style="19" bestFit="1" customWidth="1"/>
    <col min="4872" max="4872" width="13.6640625" style="19" bestFit="1" customWidth="1"/>
    <col min="4873" max="4875" width="12.33203125" style="19" bestFit="1" customWidth="1"/>
    <col min="4876" max="4876" width="17.5546875" style="19" bestFit="1" customWidth="1"/>
    <col min="4877" max="4877" width="12.33203125" style="19" bestFit="1" customWidth="1"/>
    <col min="4878" max="4878" width="13.44140625" style="19" bestFit="1" customWidth="1"/>
    <col min="4879" max="5112" width="9.109375" style="19"/>
    <col min="5113" max="5113" width="33.6640625" style="19" customWidth="1"/>
    <col min="5114" max="5114" width="16" style="19" customWidth="1"/>
    <col min="5115" max="5116" width="15" style="19" bestFit="1" customWidth="1"/>
    <col min="5117" max="5117" width="16.5546875" style="19" bestFit="1" customWidth="1"/>
    <col min="5118" max="5118" width="12.5546875" style="19" customWidth="1"/>
    <col min="5119" max="5119" width="17.5546875" style="19" bestFit="1" customWidth="1"/>
    <col min="5120" max="5121" width="18.109375" style="19" bestFit="1" customWidth="1"/>
    <col min="5122" max="5122" width="12.88671875" style="19" bestFit="1" customWidth="1"/>
    <col min="5123" max="5124" width="16.5546875" style="19" bestFit="1" customWidth="1"/>
    <col min="5125" max="5126" width="13.109375" style="19" bestFit="1" customWidth="1"/>
    <col min="5127" max="5127" width="15.5546875" style="19" bestFit="1" customWidth="1"/>
    <col min="5128" max="5128" width="13.6640625" style="19" bestFit="1" customWidth="1"/>
    <col min="5129" max="5131" width="12.33203125" style="19" bestFit="1" customWidth="1"/>
    <col min="5132" max="5132" width="17.5546875" style="19" bestFit="1" customWidth="1"/>
    <col min="5133" max="5133" width="12.33203125" style="19" bestFit="1" customWidth="1"/>
    <col min="5134" max="5134" width="13.44140625" style="19" bestFit="1" customWidth="1"/>
    <col min="5135" max="5368" width="9.109375" style="19"/>
    <col min="5369" max="5369" width="33.6640625" style="19" customWidth="1"/>
    <col min="5370" max="5370" width="16" style="19" customWidth="1"/>
    <col min="5371" max="5372" width="15" style="19" bestFit="1" customWidth="1"/>
    <col min="5373" max="5373" width="16.5546875" style="19" bestFit="1" customWidth="1"/>
    <col min="5374" max="5374" width="12.5546875" style="19" customWidth="1"/>
    <col min="5375" max="5375" width="17.5546875" style="19" bestFit="1" customWidth="1"/>
    <col min="5376" max="5377" width="18.109375" style="19" bestFit="1" customWidth="1"/>
    <col min="5378" max="5378" width="12.88671875" style="19" bestFit="1" customWidth="1"/>
    <col min="5379" max="5380" width="16.5546875" style="19" bestFit="1" customWidth="1"/>
    <col min="5381" max="5382" width="13.109375" style="19" bestFit="1" customWidth="1"/>
    <col min="5383" max="5383" width="15.5546875" style="19" bestFit="1" customWidth="1"/>
    <col min="5384" max="5384" width="13.6640625" style="19" bestFit="1" customWidth="1"/>
    <col min="5385" max="5387" width="12.33203125" style="19" bestFit="1" customWidth="1"/>
    <col min="5388" max="5388" width="17.5546875" style="19" bestFit="1" customWidth="1"/>
    <col min="5389" max="5389" width="12.33203125" style="19" bestFit="1" customWidth="1"/>
    <col min="5390" max="5390" width="13.44140625" style="19" bestFit="1" customWidth="1"/>
    <col min="5391" max="5624" width="9.109375" style="19"/>
    <col min="5625" max="5625" width="33.6640625" style="19" customWidth="1"/>
    <col min="5626" max="5626" width="16" style="19" customWidth="1"/>
    <col min="5627" max="5628" width="15" style="19" bestFit="1" customWidth="1"/>
    <col min="5629" max="5629" width="16.5546875" style="19" bestFit="1" customWidth="1"/>
    <col min="5630" max="5630" width="12.5546875" style="19" customWidth="1"/>
    <col min="5631" max="5631" width="17.5546875" style="19" bestFit="1" customWidth="1"/>
    <col min="5632" max="5633" width="18.109375" style="19" bestFit="1" customWidth="1"/>
    <col min="5634" max="5634" width="12.88671875" style="19" bestFit="1" customWidth="1"/>
    <col min="5635" max="5636" width="16.5546875" style="19" bestFit="1" customWidth="1"/>
    <col min="5637" max="5638" width="13.109375" style="19" bestFit="1" customWidth="1"/>
    <col min="5639" max="5639" width="15.5546875" style="19" bestFit="1" customWidth="1"/>
    <col min="5640" max="5640" width="13.6640625" style="19" bestFit="1" customWidth="1"/>
    <col min="5641" max="5643" width="12.33203125" style="19" bestFit="1" customWidth="1"/>
    <col min="5644" max="5644" width="17.5546875" style="19" bestFit="1" customWidth="1"/>
    <col min="5645" max="5645" width="12.33203125" style="19" bestFit="1" customWidth="1"/>
    <col min="5646" max="5646" width="13.44140625" style="19" bestFit="1" customWidth="1"/>
    <col min="5647" max="5880" width="9.109375" style="19"/>
    <col min="5881" max="5881" width="33.6640625" style="19" customWidth="1"/>
    <col min="5882" max="5882" width="16" style="19" customWidth="1"/>
    <col min="5883" max="5884" width="15" style="19" bestFit="1" customWidth="1"/>
    <col min="5885" max="5885" width="16.5546875" style="19" bestFit="1" customWidth="1"/>
    <col min="5886" max="5886" width="12.5546875" style="19" customWidth="1"/>
    <col min="5887" max="5887" width="17.5546875" style="19" bestFit="1" customWidth="1"/>
    <col min="5888" max="5889" width="18.109375" style="19" bestFit="1" customWidth="1"/>
    <col min="5890" max="5890" width="12.88671875" style="19" bestFit="1" customWidth="1"/>
    <col min="5891" max="5892" width="16.5546875" style="19" bestFit="1" customWidth="1"/>
    <col min="5893" max="5894" width="13.109375" style="19" bestFit="1" customWidth="1"/>
    <col min="5895" max="5895" width="15.5546875" style="19" bestFit="1" customWidth="1"/>
    <col min="5896" max="5896" width="13.6640625" style="19" bestFit="1" customWidth="1"/>
    <col min="5897" max="5899" width="12.33203125" style="19" bestFit="1" customWidth="1"/>
    <col min="5900" max="5900" width="17.5546875" style="19" bestFit="1" customWidth="1"/>
    <col min="5901" max="5901" width="12.33203125" style="19" bestFit="1" customWidth="1"/>
    <col min="5902" max="5902" width="13.44140625" style="19" bestFit="1" customWidth="1"/>
    <col min="5903" max="6136" width="9.109375" style="19"/>
    <col min="6137" max="6137" width="33.6640625" style="19" customWidth="1"/>
    <col min="6138" max="6138" width="16" style="19" customWidth="1"/>
    <col min="6139" max="6140" width="15" style="19" bestFit="1" customWidth="1"/>
    <col min="6141" max="6141" width="16.5546875" style="19" bestFit="1" customWidth="1"/>
    <col min="6142" max="6142" width="12.5546875" style="19" customWidth="1"/>
    <col min="6143" max="6143" width="17.5546875" style="19" bestFit="1" customWidth="1"/>
    <col min="6144" max="6145" width="18.109375" style="19" bestFit="1" customWidth="1"/>
    <col min="6146" max="6146" width="12.88671875" style="19" bestFit="1" customWidth="1"/>
    <col min="6147" max="6148" width="16.5546875" style="19" bestFit="1" customWidth="1"/>
    <col min="6149" max="6150" width="13.109375" style="19" bestFit="1" customWidth="1"/>
    <col min="6151" max="6151" width="15.5546875" style="19" bestFit="1" customWidth="1"/>
    <col min="6152" max="6152" width="13.6640625" style="19" bestFit="1" customWidth="1"/>
    <col min="6153" max="6155" width="12.33203125" style="19" bestFit="1" customWidth="1"/>
    <col min="6156" max="6156" width="17.5546875" style="19" bestFit="1" customWidth="1"/>
    <col min="6157" max="6157" width="12.33203125" style="19" bestFit="1" customWidth="1"/>
    <col min="6158" max="6158" width="13.44140625" style="19" bestFit="1" customWidth="1"/>
    <col min="6159" max="6392" width="9.109375" style="19"/>
    <col min="6393" max="6393" width="33.6640625" style="19" customWidth="1"/>
    <col min="6394" max="6394" width="16" style="19" customWidth="1"/>
    <col min="6395" max="6396" width="15" style="19" bestFit="1" customWidth="1"/>
    <col min="6397" max="6397" width="16.5546875" style="19" bestFit="1" customWidth="1"/>
    <col min="6398" max="6398" width="12.5546875" style="19" customWidth="1"/>
    <col min="6399" max="6399" width="17.5546875" style="19" bestFit="1" customWidth="1"/>
    <col min="6400" max="6401" width="18.109375" style="19" bestFit="1" customWidth="1"/>
    <col min="6402" max="6402" width="12.88671875" style="19" bestFit="1" customWidth="1"/>
    <col min="6403" max="6404" width="16.5546875" style="19" bestFit="1" customWidth="1"/>
    <col min="6405" max="6406" width="13.109375" style="19" bestFit="1" customWidth="1"/>
    <col min="6407" max="6407" width="15.5546875" style="19" bestFit="1" customWidth="1"/>
    <col min="6408" max="6408" width="13.6640625" style="19" bestFit="1" customWidth="1"/>
    <col min="6409" max="6411" width="12.33203125" style="19" bestFit="1" customWidth="1"/>
    <col min="6412" max="6412" width="17.5546875" style="19" bestFit="1" customWidth="1"/>
    <col min="6413" max="6413" width="12.33203125" style="19" bestFit="1" customWidth="1"/>
    <col min="6414" max="6414" width="13.44140625" style="19" bestFit="1" customWidth="1"/>
    <col min="6415" max="6648" width="9.109375" style="19"/>
    <col min="6649" max="6649" width="33.6640625" style="19" customWidth="1"/>
    <col min="6650" max="6650" width="16" style="19" customWidth="1"/>
    <col min="6651" max="6652" width="15" style="19" bestFit="1" customWidth="1"/>
    <col min="6653" max="6653" width="16.5546875" style="19" bestFit="1" customWidth="1"/>
    <col min="6654" max="6654" width="12.5546875" style="19" customWidth="1"/>
    <col min="6655" max="6655" width="17.5546875" style="19" bestFit="1" customWidth="1"/>
    <col min="6656" max="6657" width="18.109375" style="19" bestFit="1" customWidth="1"/>
    <col min="6658" max="6658" width="12.88671875" style="19" bestFit="1" customWidth="1"/>
    <col min="6659" max="6660" width="16.5546875" style="19" bestFit="1" customWidth="1"/>
    <col min="6661" max="6662" width="13.109375" style="19" bestFit="1" customWidth="1"/>
    <col min="6663" max="6663" width="15.5546875" style="19" bestFit="1" customWidth="1"/>
    <col min="6664" max="6664" width="13.6640625" style="19" bestFit="1" customWidth="1"/>
    <col min="6665" max="6667" width="12.33203125" style="19" bestFit="1" customWidth="1"/>
    <col min="6668" max="6668" width="17.5546875" style="19" bestFit="1" customWidth="1"/>
    <col min="6669" max="6669" width="12.33203125" style="19" bestFit="1" customWidth="1"/>
    <col min="6670" max="6670" width="13.44140625" style="19" bestFit="1" customWidth="1"/>
    <col min="6671" max="6904" width="9.109375" style="19"/>
    <col min="6905" max="6905" width="33.6640625" style="19" customWidth="1"/>
    <col min="6906" max="6906" width="16" style="19" customWidth="1"/>
    <col min="6907" max="6908" width="15" style="19" bestFit="1" customWidth="1"/>
    <col min="6909" max="6909" width="16.5546875" style="19" bestFit="1" customWidth="1"/>
    <col min="6910" max="6910" width="12.5546875" style="19" customWidth="1"/>
    <col min="6911" max="6911" width="17.5546875" style="19" bestFit="1" customWidth="1"/>
    <col min="6912" max="6913" width="18.109375" style="19" bestFit="1" customWidth="1"/>
    <col min="6914" max="6914" width="12.88671875" style="19" bestFit="1" customWidth="1"/>
    <col min="6915" max="6916" width="16.5546875" style="19" bestFit="1" customWidth="1"/>
    <col min="6917" max="6918" width="13.109375" style="19" bestFit="1" customWidth="1"/>
    <col min="6919" max="6919" width="15.5546875" style="19" bestFit="1" customWidth="1"/>
    <col min="6920" max="6920" width="13.6640625" style="19" bestFit="1" customWidth="1"/>
    <col min="6921" max="6923" width="12.33203125" style="19" bestFit="1" customWidth="1"/>
    <col min="6924" max="6924" width="17.5546875" style="19" bestFit="1" customWidth="1"/>
    <col min="6925" max="6925" width="12.33203125" style="19" bestFit="1" customWidth="1"/>
    <col min="6926" max="6926" width="13.44140625" style="19" bestFit="1" customWidth="1"/>
    <col min="6927" max="7160" width="9.109375" style="19"/>
    <col min="7161" max="7161" width="33.6640625" style="19" customWidth="1"/>
    <col min="7162" max="7162" width="16" style="19" customWidth="1"/>
    <col min="7163" max="7164" width="15" style="19" bestFit="1" customWidth="1"/>
    <col min="7165" max="7165" width="16.5546875" style="19" bestFit="1" customWidth="1"/>
    <col min="7166" max="7166" width="12.5546875" style="19" customWidth="1"/>
    <col min="7167" max="7167" width="17.5546875" style="19" bestFit="1" customWidth="1"/>
    <col min="7168" max="7169" width="18.109375" style="19" bestFit="1" customWidth="1"/>
    <col min="7170" max="7170" width="12.88671875" style="19" bestFit="1" customWidth="1"/>
    <col min="7171" max="7172" width="16.5546875" style="19" bestFit="1" customWidth="1"/>
    <col min="7173" max="7174" width="13.109375" style="19" bestFit="1" customWidth="1"/>
    <col min="7175" max="7175" width="15.5546875" style="19" bestFit="1" customWidth="1"/>
    <col min="7176" max="7176" width="13.6640625" style="19" bestFit="1" customWidth="1"/>
    <col min="7177" max="7179" width="12.33203125" style="19" bestFit="1" customWidth="1"/>
    <col min="7180" max="7180" width="17.5546875" style="19" bestFit="1" customWidth="1"/>
    <col min="7181" max="7181" width="12.33203125" style="19" bestFit="1" customWidth="1"/>
    <col min="7182" max="7182" width="13.44140625" style="19" bestFit="1" customWidth="1"/>
    <col min="7183" max="7416" width="9.109375" style="19"/>
    <col min="7417" max="7417" width="33.6640625" style="19" customWidth="1"/>
    <col min="7418" max="7418" width="16" style="19" customWidth="1"/>
    <col min="7419" max="7420" width="15" style="19" bestFit="1" customWidth="1"/>
    <col min="7421" max="7421" width="16.5546875" style="19" bestFit="1" customWidth="1"/>
    <col min="7422" max="7422" width="12.5546875" style="19" customWidth="1"/>
    <col min="7423" max="7423" width="17.5546875" style="19" bestFit="1" customWidth="1"/>
    <col min="7424" max="7425" width="18.109375" style="19" bestFit="1" customWidth="1"/>
    <col min="7426" max="7426" width="12.88671875" style="19" bestFit="1" customWidth="1"/>
    <col min="7427" max="7428" width="16.5546875" style="19" bestFit="1" customWidth="1"/>
    <col min="7429" max="7430" width="13.109375" style="19" bestFit="1" customWidth="1"/>
    <col min="7431" max="7431" width="15.5546875" style="19" bestFit="1" customWidth="1"/>
    <col min="7432" max="7432" width="13.6640625" style="19" bestFit="1" customWidth="1"/>
    <col min="7433" max="7435" width="12.33203125" style="19" bestFit="1" customWidth="1"/>
    <col min="7436" max="7436" width="17.5546875" style="19" bestFit="1" customWidth="1"/>
    <col min="7437" max="7437" width="12.33203125" style="19" bestFit="1" customWidth="1"/>
    <col min="7438" max="7438" width="13.44140625" style="19" bestFit="1" customWidth="1"/>
    <col min="7439" max="7672" width="9.109375" style="19"/>
    <col min="7673" max="7673" width="33.6640625" style="19" customWidth="1"/>
    <col min="7674" max="7674" width="16" style="19" customWidth="1"/>
    <col min="7675" max="7676" width="15" style="19" bestFit="1" customWidth="1"/>
    <col min="7677" max="7677" width="16.5546875" style="19" bestFit="1" customWidth="1"/>
    <col min="7678" max="7678" width="12.5546875" style="19" customWidth="1"/>
    <col min="7679" max="7679" width="17.5546875" style="19" bestFit="1" customWidth="1"/>
    <col min="7680" max="7681" width="18.109375" style="19" bestFit="1" customWidth="1"/>
    <col min="7682" max="7682" width="12.88671875" style="19" bestFit="1" customWidth="1"/>
    <col min="7683" max="7684" width="16.5546875" style="19" bestFit="1" customWidth="1"/>
    <col min="7685" max="7686" width="13.109375" style="19" bestFit="1" customWidth="1"/>
    <col min="7687" max="7687" width="15.5546875" style="19" bestFit="1" customWidth="1"/>
    <col min="7688" max="7688" width="13.6640625" style="19" bestFit="1" customWidth="1"/>
    <col min="7689" max="7691" width="12.33203125" style="19" bestFit="1" customWidth="1"/>
    <col min="7692" max="7692" width="17.5546875" style="19" bestFit="1" customWidth="1"/>
    <col min="7693" max="7693" width="12.33203125" style="19" bestFit="1" customWidth="1"/>
    <col min="7694" max="7694" width="13.44140625" style="19" bestFit="1" customWidth="1"/>
    <col min="7695" max="7928" width="9.109375" style="19"/>
    <col min="7929" max="7929" width="33.6640625" style="19" customWidth="1"/>
    <col min="7930" max="7930" width="16" style="19" customWidth="1"/>
    <col min="7931" max="7932" width="15" style="19" bestFit="1" customWidth="1"/>
    <col min="7933" max="7933" width="16.5546875" style="19" bestFit="1" customWidth="1"/>
    <col min="7934" max="7934" width="12.5546875" style="19" customWidth="1"/>
    <col min="7935" max="7935" width="17.5546875" style="19" bestFit="1" customWidth="1"/>
    <col min="7936" max="7937" width="18.109375" style="19" bestFit="1" customWidth="1"/>
    <col min="7938" max="7938" width="12.88671875" style="19" bestFit="1" customWidth="1"/>
    <col min="7939" max="7940" width="16.5546875" style="19" bestFit="1" customWidth="1"/>
    <col min="7941" max="7942" width="13.109375" style="19" bestFit="1" customWidth="1"/>
    <col min="7943" max="7943" width="15.5546875" style="19" bestFit="1" customWidth="1"/>
    <col min="7944" max="7944" width="13.6640625" style="19" bestFit="1" customWidth="1"/>
    <col min="7945" max="7947" width="12.33203125" style="19" bestFit="1" customWidth="1"/>
    <col min="7948" max="7948" width="17.5546875" style="19" bestFit="1" customWidth="1"/>
    <col min="7949" max="7949" width="12.33203125" style="19" bestFit="1" customWidth="1"/>
    <col min="7950" max="7950" width="13.44140625" style="19" bestFit="1" customWidth="1"/>
    <col min="7951" max="8184" width="9.109375" style="19"/>
    <col min="8185" max="8185" width="33.6640625" style="19" customWidth="1"/>
    <col min="8186" max="8186" width="16" style="19" customWidth="1"/>
    <col min="8187" max="8188" width="15" style="19" bestFit="1" customWidth="1"/>
    <col min="8189" max="8189" width="16.5546875" style="19" bestFit="1" customWidth="1"/>
    <col min="8190" max="8190" width="12.5546875" style="19" customWidth="1"/>
    <col min="8191" max="8191" width="17.5546875" style="19" bestFit="1" customWidth="1"/>
    <col min="8192" max="8193" width="18.109375" style="19" bestFit="1" customWidth="1"/>
    <col min="8194" max="8194" width="12.88671875" style="19" bestFit="1" customWidth="1"/>
    <col min="8195" max="8196" width="16.5546875" style="19" bestFit="1" customWidth="1"/>
    <col min="8197" max="8198" width="13.109375" style="19" bestFit="1" customWidth="1"/>
    <col min="8199" max="8199" width="15.5546875" style="19" bestFit="1" customWidth="1"/>
    <col min="8200" max="8200" width="13.6640625" style="19" bestFit="1" customWidth="1"/>
    <col min="8201" max="8203" width="12.33203125" style="19" bestFit="1" customWidth="1"/>
    <col min="8204" max="8204" width="17.5546875" style="19" bestFit="1" customWidth="1"/>
    <col min="8205" max="8205" width="12.33203125" style="19" bestFit="1" customWidth="1"/>
    <col min="8206" max="8206" width="13.44140625" style="19" bestFit="1" customWidth="1"/>
    <col min="8207" max="8440" width="9.109375" style="19"/>
    <col min="8441" max="8441" width="33.6640625" style="19" customWidth="1"/>
    <col min="8442" max="8442" width="16" style="19" customWidth="1"/>
    <col min="8443" max="8444" width="15" style="19" bestFit="1" customWidth="1"/>
    <col min="8445" max="8445" width="16.5546875" style="19" bestFit="1" customWidth="1"/>
    <col min="8446" max="8446" width="12.5546875" style="19" customWidth="1"/>
    <col min="8447" max="8447" width="17.5546875" style="19" bestFit="1" customWidth="1"/>
    <col min="8448" max="8449" width="18.109375" style="19" bestFit="1" customWidth="1"/>
    <col min="8450" max="8450" width="12.88671875" style="19" bestFit="1" customWidth="1"/>
    <col min="8451" max="8452" width="16.5546875" style="19" bestFit="1" customWidth="1"/>
    <col min="8453" max="8454" width="13.109375" style="19" bestFit="1" customWidth="1"/>
    <col min="8455" max="8455" width="15.5546875" style="19" bestFit="1" customWidth="1"/>
    <col min="8456" max="8456" width="13.6640625" style="19" bestFit="1" customWidth="1"/>
    <col min="8457" max="8459" width="12.33203125" style="19" bestFit="1" customWidth="1"/>
    <col min="8460" max="8460" width="17.5546875" style="19" bestFit="1" customWidth="1"/>
    <col min="8461" max="8461" width="12.33203125" style="19" bestFit="1" customWidth="1"/>
    <col min="8462" max="8462" width="13.44140625" style="19" bestFit="1" customWidth="1"/>
    <col min="8463" max="8696" width="9.109375" style="19"/>
    <col min="8697" max="8697" width="33.6640625" style="19" customWidth="1"/>
    <col min="8698" max="8698" width="16" style="19" customWidth="1"/>
    <col min="8699" max="8700" width="15" style="19" bestFit="1" customWidth="1"/>
    <col min="8701" max="8701" width="16.5546875" style="19" bestFit="1" customWidth="1"/>
    <col min="8702" max="8702" width="12.5546875" style="19" customWidth="1"/>
    <col min="8703" max="8703" width="17.5546875" style="19" bestFit="1" customWidth="1"/>
    <col min="8704" max="8705" width="18.109375" style="19" bestFit="1" customWidth="1"/>
    <col min="8706" max="8706" width="12.88671875" style="19" bestFit="1" customWidth="1"/>
    <col min="8707" max="8708" width="16.5546875" style="19" bestFit="1" customWidth="1"/>
    <col min="8709" max="8710" width="13.109375" style="19" bestFit="1" customWidth="1"/>
    <col min="8711" max="8711" width="15.5546875" style="19" bestFit="1" customWidth="1"/>
    <col min="8712" max="8712" width="13.6640625" style="19" bestFit="1" customWidth="1"/>
    <col min="8713" max="8715" width="12.33203125" style="19" bestFit="1" customWidth="1"/>
    <col min="8716" max="8716" width="17.5546875" style="19" bestFit="1" customWidth="1"/>
    <col min="8717" max="8717" width="12.33203125" style="19" bestFit="1" customWidth="1"/>
    <col min="8718" max="8718" width="13.44140625" style="19" bestFit="1" customWidth="1"/>
    <col min="8719" max="8952" width="9.109375" style="19"/>
    <col min="8953" max="8953" width="33.6640625" style="19" customWidth="1"/>
    <col min="8954" max="8954" width="16" style="19" customWidth="1"/>
    <col min="8955" max="8956" width="15" style="19" bestFit="1" customWidth="1"/>
    <col min="8957" max="8957" width="16.5546875" style="19" bestFit="1" customWidth="1"/>
    <col min="8958" max="8958" width="12.5546875" style="19" customWidth="1"/>
    <col min="8959" max="8959" width="17.5546875" style="19" bestFit="1" customWidth="1"/>
    <col min="8960" max="8961" width="18.109375" style="19" bestFit="1" customWidth="1"/>
    <col min="8962" max="8962" width="12.88671875" style="19" bestFit="1" customWidth="1"/>
    <col min="8963" max="8964" width="16.5546875" style="19" bestFit="1" customWidth="1"/>
    <col min="8965" max="8966" width="13.109375" style="19" bestFit="1" customWidth="1"/>
    <col min="8967" max="8967" width="15.5546875" style="19" bestFit="1" customWidth="1"/>
    <col min="8968" max="8968" width="13.6640625" style="19" bestFit="1" customWidth="1"/>
    <col min="8969" max="8971" width="12.33203125" style="19" bestFit="1" customWidth="1"/>
    <col min="8972" max="8972" width="17.5546875" style="19" bestFit="1" customWidth="1"/>
    <col min="8973" max="8973" width="12.33203125" style="19" bestFit="1" customWidth="1"/>
    <col min="8974" max="8974" width="13.44140625" style="19" bestFit="1" customWidth="1"/>
    <col min="8975" max="9208" width="9.109375" style="19"/>
    <col min="9209" max="9209" width="33.6640625" style="19" customWidth="1"/>
    <col min="9210" max="9210" width="16" style="19" customWidth="1"/>
    <col min="9211" max="9212" width="15" style="19" bestFit="1" customWidth="1"/>
    <col min="9213" max="9213" width="16.5546875" style="19" bestFit="1" customWidth="1"/>
    <col min="9214" max="9214" width="12.5546875" style="19" customWidth="1"/>
    <col min="9215" max="9215" width="17.5546875" style="19" bestFit="1" customWidth="1"/>
    <col min="9216" max="9217" width="18.109375" style="19" bestFit="1" customWidth="1"/>
    <col min="9218" max="9218" width="12.88671875" style="19" bestFit="1" customWidth="1"/>
    <col min="9219" max="9220" width="16.5546875" style="19" bestFit="1" customWidth="1"/>
    <col min="9221" max="9222" width="13.109375" style="19" bestFit="1" customWidth="1"/>
    <col min="9223" max="9223" width="15.5546875" style="19" bestFit="1" customWidth="1"/>
    <col min="9224" max="9224" width="13.6640625" style="19" bestFit="1" customWidth="1"/>
    <col min="9225" max="9227" width="12.33203125" style="19" bestFit="1" customWidth="1"/>
    <col min="9228" max="9228" width="17.5546875" style="19" bestFit="1" customWidth="1"/>
    <col min="9229" max="9229" width="12.33203125" style="19" bestFit="1" customWidth="1"/>
    <col min="9230" max="9230" width="13.44140625" style="19" bestFit="1" customWidth="1"/>
    <col min="9231" max="9464" width="9.109375" style="19"/>
    <col min="9465" max="9465" width="33.6640625" style="19" customWidth="1"/>
    <col min="9466" max="9466" width="16" style="19" customWidth="1"/>
    <col min="9467" max="9468" width="15" style="19" bestFit="1" customWidth="1"/>
    <col min="9469" max="9469" width="16.5546875" style="19" bestFit="1" customWidth="1"/>
    <col min="9470" max="9470" width="12.5546875" style="19" customWidth="1"/>
    <col min="9471" max="9471" width="17.5546875" style="19" bestFit="1" customWidth="1"/>
    <col min="9472" max="9473" width="18.109375" style="19" bestFit="1" customWidth="1"/>
    <col min="9474" max="9474" width="12.88671875" style="19" bestFit="1" customWidth="1"/>
    <col min="9475" max="9476" width="16.5546875" style="19" bestFit="1" customWidth="1"/>
    <col min="9477" max="9478" width="13.109375" style="19" bestFit="1" customWidth="1"/>
    <col min="9479" max="9479" width="15.5546875" style="19" bestFit="1" customWidth="1"/>
    <col min="9480" max="9480" width="13.6640625" style="19" bestFit="1" customWidth="1"/>
    <col min="9481" max="9483" width="12.33203125" style="19" bestFit="1" customWidth="1"/>
    <col min="9484" max="9484" width="17.5546875" style="19" bestFit="1" customWidth="1"/>
    <col min="9485" max="9485" width="12.33203125" style="19" bestFit="1" customWidth="1"/>
    <col min="9486" max="9486" width="13.44140625" style="19" bestFit="1" customWidth="1"/>
    <col min="9487" max="9720" width="9.109375" style="19"/>
    <col min="9721" max="9721" width="33.6640625" style="19" customWidth="1"/>
    <col min="9722" max="9722" width="16" style="19" customWidth="1"/>
    <col min="9723" max="9724" width="15" style="19" bestFit="1" customWidth="1"/>
    <col min="9725" max="9725" width="16.5546875" style="19" bestFit="1" customWidth="1"/>
    <col min="9726" max="9726" width="12.5546875" style="19" customWidth="1"/>
    <col min="9727" max="9727" width="17.5546875" style="19" bestFit="1" customWidth="1"/>
    <col min="9728" max="9729" width="18.109375" style="19" bestFit="1" customWidth="1"/>
    <col min="9730" max="9730" width="12.88671875" style="19" bestFit="1" customWidth="1"/>
    <col min="9731" max="9732" width="16.5546875" style="19" bestFit="1" customWidth="1"/>
    <col min="9733" max="9734" width="13.109375" style="19" bestFit="1" customWidth="1"/>
    <col min="9735" max="9735" width="15.5546875" style="19" bestFit="1" customWidth="1"/>
    <col min="9736" max="9736" width="13.6640625" style="19" bestFit="1" customWidth="1"/>
    <col min="9737" max="9739" width="12.33203125" style="19" bestFit="1" customWidth="1"/>
    <col min="9740" max="9740" width="17.5546875" style="19" bestFit="1" customWidth="1"/>
    <col min="9741" max="9741" width="12.33203125" style="19" bestFit="1" customWidth="1"/>
    <col min="9742" max="9742" width="13.44140625" style="19" bestFit="1" customWidth="1"/>
    <col min="9743" max="9976" width="9.109375" style="19"/>
    <col min="9977" max="9977" width="33.6640625" style="19" customWidth="1"/>
    <col min="9978" max="9978" width="16" style="19" customWidth="1"/>
    <col min="9979" max="9980" width="15" style="19" bestFit="1" customWidth="1"/>
    <col min="9981" max="9981" width="16.5546875" style="19" bestFit="1" customWidth="1"/>
    <col min="9982" max="9982" width="12.5546875" style="19" customWidth="1"/>
    <col min="9983" max="9983" width="17.5546875" style="19" bestFit="1" customWidth="1"/>
    <col min="9984" max="9985" width="18.109375" style="19" bestFit="1" customWidth="1"/>
    <col min="9986" max="9986" width="12.88671875" style="19" bestFit="1" customWidth="1"/>
    <col min="9987" max="9988" width="16.5546875" style="19" bestFit="1" customWidth="1"/>
    <col min="9989" max="9990" width="13.109375" style="19" bestFit="1" customWidth="1"/>
    <col min="9991" max="9991" width="15.5546875" style="19" bestFit="1" customWidth="1"/>
    <col min="9992" max="9992" width="13.6640625" style="19" bestFit="1" customWidth="1"/>
    <col min="9993" max="9995" width="12.33203125" style="19" bestFit="1" customWidth="1"/>
    <col min="9996" max="9996" width="17.5546875" style="19" bestFit="1" customWidth="1"/>
    <col min="9997" max="9997" width="12.33203125" style="19" bestFit="1" customWidth="1"/>
    <col min="9998" max="9998" width="13.44140625" style="19" bestFit="1" customWidth="1"/>
    <col min="9999" max="10232" width="9.109375" style="19"/>
    <col min="10233" max="10233" width="33.6640625" style="19" customWidth="1"/>
    <col min="10234" max="10234" width="16" style="19" customWidth="1"/>
    <col min="10235" max="10236" width="15" style="19" bestFit="1" customWidth="1"/>
    <col min="10237" max="10237" width="16.5546875" style="19" bestFit="1" customWidth="1"/>
    <col min="10238" max="10238" width="12.5546875" style="19" customWidth="1"/>
    <col min="10239" max="10239" width="17.5546875" style="19" bestFit="1" customWidth="1"/>
    <col min="10240" max="10241" width="18.109375" style="19" bestFit="1" customWidth="1"/>
    <col min="10242" max="10242" width="12.88671875" style="19" bestFit="1" customWidth="1"/>
    <col min="10243" max="10244" width="16.5546875" style="19" bestFit="1" customWidth="1"/>
    <col min="10245" max="10246" width="13.109375" style="19" bestFit="1" customWidth="1"/>
    <col min="10247" max="10247" width="15.5546875" style="19" bestFit="1" customWidth="1"/>
    <col min="10248" max="10248" width="13.6640625" style="19" bestFit="1" customWidth="1"/>
    <col min="10249" max="10251" width="12.33203125" style="19" bestFit="1" customWidth="1"/>
    <col min="10252" max="10252" width="17.5546875" style="19" bestFit="1" customWidth="1"/>
    <col min="10253" max="10253" width="12.33203125" style="19" bestFit="1" customWidth="1"/>
    <col min="10254" max="10254" width="13.44140625" style="19" bestFit="1" customWidth="1"/>
    <col min="10255" max="10488" width="9.109375" style="19"/>
    <col min="10489" max="10489" width="33.6640625" style="19" customWidth="1"/>
    <col min="10490" max="10490" width="16" style="19" customWidth="1"/>
    <col min="10491" max="10492" width="15" style="19" bestFit="1" customWidth="1"/>
    <col min="10493" max="10493" width="16.5546875" style="19" bestFit="1" customWidth="1"/>
    <col min="10494" max="10494" width="12.5546875" style="19" customWidth="1"/>
    <col min="10495" max="10495" width="17.5546875" style="19" bestFit="1" customWidth="1"/>
    <col min="10496" max="10497" width="18.109375" style="19" bestFit="1" customWidth="1"/>
    <col min="10498" max="10498" width="12.88671875" style="19" bestFit="1" customWidth="1"/>
    <col min="10499" max="10500" width="16.5546875" style="19" bestFit="1" customWidth="1"/>
    <col min="10501" max="10502" width="13.109375" style="19" bestFit="1" customWidth="1"/>
    <col min="10503" max="10503" width="15.5546875" style="19" bestFit="1" customWidth="1"/>
    <col min="10504" max="10504" width="13.6640625" style="19" bestFit="1" customWidth="1"/>
    <col min="10505" max="10507" width="12.33203125" style="19" bestFit="1" customWidth="1"/>
    <col min="10508" max="10508" width="17.5546875" style="19" bestFit="1" customWidth="1"/>
    <col min="10509" max="10509" width="12.33203125" style="19" bestFit="1" customWidth="1"/>
    <col min="10510" max="10510" width="13.44140625" style="19" bestFit="1" customWidth="1"/>
    <col min="10511" max="10744" width="9.109375" style="19"/>
    <col min="10745" max="10745" width="33.6640625" style="19" customWidth="1"/>
    <col min="10746" max="10746" width="16" style="19" customWidth="1"/>
    <col min="10747" max="10748" width="15" style="19" bestFit="1" customWidth="1"/>
    <col min="10749" max="10749" width="16.5546875" style="19" bestFit="1" customWidth="1"/>
    <col min="10750" max="10750" width="12.5546875" style="19" customWidth="1"/>
    <col min="10751" max="10751" width="17.5546875" style="19" bestFit="1" customWidth="1"/>
    <col min="10752" max="10753" width="18.109375" style="19" bestFit="1" customWidth="1"/>
    <col min="10754" max="10754" width="12.88671875" style="19" bestFit="1" customWidth="1"/>
    <col min="10755" max="10756" width="16.5546875" style="19" bestFit="1" customWidth="1"/>
    <col min="10757" max="10758" width="13.109375" style="19" bestFit="1" customWidth="1"/>
    <col min="10759" max="10759" width="15.5546875" style="19" bestFit="1" customWidth="1"/>
    <col min="10760" max="10760" width="13.6640625" style="19" bestFit="1" customWidth="1"/>
    <col min="10761" max="10763" width="12.33203125" style="19" bestFit="1" customWidth="1"/>
    <col min="10764" max="10764" width="17.5546875" style="19" bestFit="1" customWidth="1"/>
    <col min="10765" max="10765" width="12.33203125" style="19" bestFit="1" customWidth="1"/>
    <col min="10766" max="10766" width="13.44140625" style="19" bestFit="1" customWidth="1"/>
    <col min="10767" max="11000" width="9.109375" style="19"/>
    <col min="11001" max="11001" width="33.6640625" style="19" customWidth="1"/>
    <col min="11002" max="11002" width="16" style="19" customWidth="1"/>
    <col min="11003" max="11004" width="15" style="19" bestFit="1" customWidth="1"/>
    <col min="11005" max="11005" width="16.5546875" style="19" bestFit="1" customWidth="1"/>
    <col min="11006" max="11006" width="12.5546875" style="19" customWidth="1"/>
    <col min="11007" max="11007" width="17.5546875" style="19" bestFit="1" customWidth="1"/>
    <col min="11008" max="11009" width="18.109375" style="19" bestFit="1" customWidth="1"/>
    <col min="11010" max="11010" width="12.88671875" style="19" bestFit="1" customWidth="1"/>
    <col min="11011" max="11012" width="16.5546875" style="19" bestFit="1" customWidth="1"/>
    <col min="11013" max="11014" width="13.109375" style="19" bestFit="1" customWidth="1"/>
    <col min="11015" max="11015" width="15.5546875" style="19" bestFit="1" customWidth="1"/>
    <col min="11016" max="11016" width="13.6640625" style="19" bestFit="1" customWidth="1"/>
    <col min="11017" max="11019" width="12.33203125" style="19" bestFit="1" customWidth="1"/>
    <col min="11020" max="11020" width="17.5546875" style="19" bestFit="1" customWidth="1"/>
    <col min="11021" max="11021" width="12.33203125" style="19" bestFit="1" customWidth="1"/>
    <col min="11022" max="11022" width="13.44140625" style="19" bestFit="1" customWidth="1"/>
    <col min="11023" max="11256" width="9.109375" style="19"/>
    <col min="11257" max="11257" width="33.6640625" style="19" customWidth="1"/>
    <col min="11258" max="11258" width="16" style="19" customWidth="1"/>
    <col min="11259" max="11260" width="15" style="19" bestFit="1" customWidth="1"/>
    <col min="11261" max="11261" width="16.5546875" style="19" bestFit="1" customWidth="1"/>
    <col min="11262" max="11262" width="12.5546875" style="19" customWidth="1"/>
    <col min="11263" max="11263" width="17.5546875" style="19" bestFit="1" customWidth="1"/>
    <col min="11264" max="11265" width="18.109375" style="19" bestFit="1" customWidth="1"/>
    <col min="11266" max="11266" width="12.88671875" style="19" bestFit="1" customWidth="1"/>
    <col min="11267" max="11268" width="16.5546875" style="19" bestFit="1" customWidth="1"/>
    <col min="11269" max="11270" width="13.109375" style="19" bestFit="1" customWidth="1"/>
    <col min="11271" max="11271" width="15.5546875" style="19" bestFit="1" customWidth="1"/>
    <col min="11272" max="11272" width="13.6640625" style="19" bestFit="1" customWidth="1"/>
    <col min="11273" max="11275" width="12.33203125" style="19" bestFit="1" customWidth="1"/>
    <col min="11276" max="11276" width="17.5546875" style="19" bestFit="1" customWidth="1"/>
    <col min="11277" max="11277" width="12.33203125" style="19" bestFit="1" customWidth="1"/>
    <col min="11278" max="11278" width="13.44140625" style="19" bestFit="1" customWidth="1"/>
    <col min="11279" max="11512" width="9.109375" style="19"/>
    <col min="11513" max="11513" width="33.6640625" style="19" customWidth="1"/>
    <col min="11514" max="11514" width="16" style="19" customWidth="1"/>
    <col min="11515" max="11516" width="15" style="19" bestFit="1" customWidth="1"/>
    <col min="11517" max="11517" width="16.5546875" style="19" bestFit="1" customWidth="1"/>
    <col min="11518" max="11518" width="12.5546875" style="19" customWidth="1"/>
    <col min="11519" max="11519" width="17.5546875" style="19" bestFit="1" customWidth="1"/>
    <col min="11520" max="11521" width="18.109375" style="19" bestFit="1" customWidth="1"/>
    <col min="11522" max="11522" width="12.88671875" style="19" bestFit="1" customWidth="1"/>
    <col min="11523" max="11524" width="16.5546875" style="19" bestFit="1" customWidth="1"/>
    <col min="11525" max="11526" width="13.109375" style="19" bestFit="1" customWidth="1"/>
    <col min="11527" max="11527" width="15.5546875" style="19" bestFit="1" customWidth="1"/>
    <col min="11528" max="11528" width="13.6640625" style="19" bestFit="1" customWidth="1"/>
    <col min="11529" max="11531" width="12.33203125" style="19" bestFit="1" customWidth="1"/>
    <col min="11532" max="11532" width="17.5546875" style="19" bestFit="1" customWidth="1"/>
    <col min="11533" max="11533" width="12.33203125" style="19" bestFit="1" customWidth="1"/>
    <col min="11534" max="11534" width="13.44140625" style="19" bestFit="1" customWidth="1"/>
    <col min="11535" max="11768" width="9.109375" style="19"/>
    <col min="11769" max="11769" width="33.6640625" style="19" customWidth="1"/>
    <col min="11770" max="11770" width="16" style="19" customWidth="1"/>
    <col min="11771" max="11772" width="15" style="19" bestFit="1" customWidth="1"/>
    <col min="11773" max="11773" width="16.5546875" style="19" bestFit="1" customWidth="1"/>
    <col min="11774" max="11774" width="12.5546875" style="19" customWidth="1"/>
    <col min="11775" max="11775" width="17.5546875" style="19" bestFit="1" customWidth="1"/>
    <col min="11776" max="11777" width="18.109375" style="19" bestFit="1" customWidth="1"/>
    <col min="11778" max="11778" width="12.88671875" style="19" bestFit="1" customWidth="1"/>
    <col min="11779" max="11780" width="16.5546875" style="19" bestFit="1" customWidth="1"/>
    <col min="11781" max="11782" width="13.109375" style="19" bestFit="1" customWidth="1"/>
    <col min="11783" max="11783" width="15.5546875" style="19" bestFit="1" customWidth="1"/>
    <col min="11784" max="11784" width="13.6640625" style="19" bestFit="1" customWidth="1"/>
    <col min="11785" max="11787" width="12.33203125" style="19" bestFit="1" customWidth="1"/>
    <col min="11788" max="11788" width="17.5546875" style="19" bestFit="1" customWidth="1"/>
    <col min="11789" max="11789" width="12.33203125" style="19" bestFit="1" customWidth="1"/>
    <col min="11790" max="11790" width="13.44140625" style="19" bestFit="1" customWidth="1"/>
    <col min="11791" max="12024" width="9.109375" style="19"/>
    <col min="12025" max="12025" width="33.6640625" style="19" customWidth="1"/>
    <col min="12026" max="12026" width="16" style="19" customWidth="1"/>
    <col min="12027" max="12028" width="15" style="19" bestFit="1" customWidth="1"/>
    <col min="12029" max="12029" width="16.5546875" style="19" bestFit="1" customWidth="1"/>
    <col min="12030" max="12030" width="12.5546875" style="19" customWidth="1"/>
    <col min="12031" max="12031" width="17.5546875" style="19" bestFit="1" customWidth="1"/>
    <col min="12032" max="12033" width="18.109375" style="19" bestFit="1" customWidth="1"/>
    <col min="12034" max="12034" width="12.88671875" style="19" bestFit="1" customWidth="1"/>
    <col min="12035" max="12036" width="16.5546875" style="19" bestFit="1" customWidth="1"/>
    <col min="12037" max="12038" width="13.109375" style="19" bestFit="1" customWidth="1"/>
    <col min="12039" max="12039" width="15.5546875" style="19" bestFit="1" customWidth="1"/>
    <col min="12040" max="12040" width="13.6640625" style="19" bestFit="1" customWidth="1"/>
    <col min="12041" max="12043" width="12.33203125" style="19" bestFit="1" customWidth="1"/>
    <col min="12044" max="12044" width="17.5546875" style="19" bestFit="1" customWidth="1"/>
    <col min="12045" max="12045" width="12.33203125" style="19" bestFit="1" customWidth="1"/>
    <col min="12046" max="12046" width="13.44140625" style="19" bestFit="1" customWidth="1"/>
    <col min="12047" max="12280" width="9.109375" style="19"/>
    <col min="12281" max="12281" width="33.6640625" style="19" customWidth="1"/>
    <col min="12282" max="12282" width="16" style="19" customWidth="1"/>
    <col min="12283" max="12284" width="15" style="19" bestFit="1" customWidth="1"/>
    <col min="12285" max="12285" width="16.5546875" style="19" bestFit="1" customWidth="1"/>
    <col min="12286" max="12286" width="12.5546875" style="19" customWidth="1"/>
    <col min="12287" max="12287" width="17.5546875" style="19" bestFit="1" customWidth="1"/>
    <col min="12288" max="12289" width="18.109375" style="19" bestFit="1" customWidth="1"/>
    <col min="12290" max="12290" width="12.88671875" style="19" bestFit="1" customWidth="1"/>
    <col min="12291" max="12292" width="16.5546875" style="19" bestFit="1" customWidth="1"/>
    <col min="12293" max="12294" width="13.109375" style="19" bestFit="1" customWidth="1"/>
    <col min="12295" max="12295" width="15.5546875" style="19" bestFit="1" customWidth="1"/>
    <col min="12296" max="12296" width="13.6640625" style="19" bestFit="1" customWidth="1"/>
    <col min="12297" max="12299" width="12.33203125" style="19" bestFit="1" customWidth="1"/>
    <col min="12300" max="12300" width="17.5546875" style="19" bestFit="1" customWidth="1"/>
    <col min="12301" max="12301" width="12.33203125" style="19" bestFit="1" customWidth="1"/>
    <col min="12302" max="12302" width="13.44140625" style="19" bestFit="1" customWidth="1"/>
    <col min="12303" max="12536" width="9.109375" style="19"/>
    <col min="12537" max="12537" width="33.6640625" style="19" customWidth="1"/>
    <col min="12538" max="12538" width="16" style="19" customWidth="1"/>
    <col min="12539" max="12540" width="15" style="19" bestFit="1" customWidth="1"/>
    <col min="12541" max="12541" width="16.5546875" style="19" bestFit="1" customWidth="1"/>
    <col min="12542" max="12542" width="12.5546875" style="19" customWidth="1"/>
    <col min="12543" max="12543" width="17.5546875" style="19" bestFit="1" customWidth="1"/>
    <col min="12544" max="12545" width="18.109375" style="19" bestFit="1" customWidth="1"/>
    <col min="12546" max="12546" width="12.88671875" style="19" bestFit="1" customWidth="1"/>
    <col min="12547" max="12548" width="16.5546875" style="19" bestFit="1" customWidth="1"/>
    <col min="12549" max="12550" width="13.109375" style="19" bestFit="1" customWidth="1"/>
    <col min="12551" max="12551" width="15.5546875" style="19" bestFit="1" customWidth="1"/>
    <col min="12552" max="12552" width="13.6640625" style="19" bestFit="1" customWidth="1"/>
    <col min="12553" max="12555" width="12.33203125" style="19" bestFit="1" customWidth="1"/>
    <col min="12556" max="12556" width="17.5546875" style="19" bestFit="1" customWidth="1"/>
    <col min="12557" max="12557" width="12.33203125" style="19" bestFit="1" customWidth="1"/>
    <col min="12558" max="12558" width="13.44140625" style="19" bestFit="1" customWidth="1"/>
    <col min="12559" max="12792" width="9.109375" style="19"/>
    <col min="12793" max="12793" width="33.6640625" style="19" customWidth="1"/>
    <col min="12794" max="12794" width="16" style="19" customWidth="1"/>
    <col min="12795" max="12796" width="15" style="19" bestFit="1" customWidth="1"/>
    <col min="12797" max="12797" width="16.5546875" style="19" bestFit="1" customWidth="1"/>
    <col min="12798" max="12798" width="12.5546875" style="19" customWidth="1"/>
    <col min="12799" max="12799" width="17.5546875" style="19" bestFit="1" customWidth="1"/>
    <col min="12800" max="12801" width="18.109375" style="19" bestFit="1" customWidth="1"/>
    <col min="12802" max="12802" width="12.88671875" style="19" bestFit="1" customWidth="1"/>
    <col min="12803" max="12804" width="16.5546875" style="19" bestFit="1" customWidth="1"/>
    <col min="12805" max="12806" width="13.109375" style="19" bestFit="1" customWidth="1"/>
    <col min="12807" max="12807" width="15.5546875" style="19" bestFit="1" customWidth="1"/>
    <col min="12808" max="12808" width="13.6640625" style="19" bestFit="1" customWidth="1"/>
    <col min="12809" max="12811" width="12.33203125" style="19" bestFit="1" customWidth="1"/>
    <col min="12812" max="12812" width="17.5546875" style="19" bestFit="1" customWidth="1"/>
    <col min="12813" max="12813" width="12.33203125" style="19" bestFit="1" customWidth="1"/>
    <col min="12814" max="12814" width="13.44140625" style="19" bestFit="1" customWidth="1"/>
    <col min="12815" max="13048" width="9.109375" style="19"/>
    <col min="13049" max="13049" width="33.6640625" style="19" customWidth="1"/>
    <col min="13050" max="13050" width="16" style="19" customWidth="1"/>
    <col min="13051" max="13052" width="15" style="19" bestFit="1" customWidth="1"/>
    <col min="13053" max="13053" width="16.5546875" style="19" bestFit="1" customWidth="1"/>
    <col min="13054" max="13054" width="12.5546875" style="19" customWidth="1"/>
    <col min="13055" max="13055" width="17.5546875" style="19" bestFit="1" customWidth="1"/>
    <col min="13056" max="13057" width="18.109375" style="19" bestFit="1" customWidth="1"/>
    <col min="13058" max="13058" width="12.88671875" style="19" bestFit="1" customWidth="1"/>
    <col min="13059" max="13060" width="16.5546875" style="19" bestFit="1" customWidth="1"/>
    <col min="13061" max="13062" width="13.109375" style="19" bestFit="1" customWidth="1"/>
    <col min="13063" max="13063" width="15.5546875" style="19" bestFit="1" customWidth="1"/>
    <col min="13064" max="13064" width="13.6640625" style="19" bestFit="1" customWidth="1"/>
    <col min="13065" max="13067" width="12.33203125" style="19" bestFit="1" customWidth="1"/>
    <col min="13068" max="13068" width="17.5546875" style="19" bestFit="1" customWidth="1"/>
    <col min="13069" max="13069" width="12.33203125" style="19" bestFit="1" customWidth="1"/>
    <col min="13070" max="13070" width="13.44140625" style="19" bestFit="1" customWidth="1"/>
    <col min="13071" max="13304" width="9.109375" style="19"/>
    <col min="13305" max="13305" width="33.6640625" style="19" customWidth="1"/>
    <col min="13306" max="13306" width="16" style="19" customWidth="1"/>
    <col min="13307" max="13308" width="15" style="19" bestFit="1" customWidth="1"/>
    <col min="13309" max="13309" width="16.5546875" style="19" bestFit="1" customWidth="1"/>
    <col min="13310" max="13310" width="12.5546875" style="19" customWidth="1"/>
    <col min="13311" max="13311" width="17.5546875" style="19" bestFit="1" customWidth="1"/>
    <col min="13312" max="13313" width="18.109375" style="19" bestFit="1" customWidth="1"/>
    <col min="13314" max="13314" width="12.88671875" style="19" bestFit="1" customWidth="1"/>
    <col min="13315" max="13316" width="16.5546875" style="19" bestFit="1" customWidth="1"/>
    <col min="13317" max="13318" width="13.109375" style="19" bestFit="1" customWidth="1"/>
    <col min="13319" max="13319" width="15.5546875" style="19" bestFit="1" customWidth="1"/>
    <col min="13320" max="13320" width="13.6640625" style="19" bestFit="1" customWidth="1"/>
    <col min="13321" max="13323" width="12.33203125" style="19" bestFit="1" customWidth="1"/>
    <col min="13324" max="13324" width="17.5546875" style="19" bestFit="1" customWidth="1"/>
    <col min="13325" max="13325" width="12.33203125" style="19" bestFit="1" customWidth="1"/>
    <col min="13326" max="13326" width="13.44140625" style="19" bestFit="1" customWidth="1"/>
    <col min="13327" max="13560" width="9.109375" style="19"/>
    <col min="13561" max="13561" width="33.6640625" style="19" customWidth="1"/>
    <col min="13562" max="13562" width="16" style="19" customWidth="1"/>
    <col min="13563" max="13564" width="15" style="19" bestFit="1" customWidth="1"/>
    <col min="13565" max="13565" width="16.5546875" style="19" bestFit="1" customWidth="1"/>
    <col min="13566" max="13566" width="12.5546875" style="19" customWidth="1"/>
    <col min="13567" max="13567" width="17.5546875" style="19" bestFit="1" customWidth="1"/>
    <col min="13568" max="13569" width="18.109375" style="19" bestFit="1" customWidth="1"/>
    <col min="13570" max="13570" width="12.88671875" style="19" bestFit="1" customWidth="1"/>
    <col min="13571" max="13572" width="16.5546875" style="19" bestFit="1" customWidth="1"/>
    <col min="13573" max="13574" width="13.109375" style="19" bestFit="1" customWidth="1"/>
    <col min="13575" max="13575" width="15.5546875" style="19" bestFit="1" customWidth="1"/>
    <col min="13576" max="13576" width="13.6640625" style="19" bestFit="1" customWidth="1"/>
    <col min="13577" max="13579" width="12.33203125" style="19" bestFit="1" customWidth="1"/>
    <col min="13580" max="13580" width="17.5546875" style="19" bestFit="1" customWidth="1"/>
    <col min="13581" max="13581" width="12.33203125" style="19" bestFit="1" customWidth="1"/>
    <col min="13582" max="13582" width="13.44140625" style="19" bestFit="1" customWidth="1"/>
    <col min="13583" max="13816" width="9.109375" style="19"/>
    <col min="13817" max="13817" width="33.6640625" style="19" customWidth="1"/>
    <col min="13818" max="13818" width="16" style="19" customWidth="1"/>
    <col min="13819" max="13820" width="15" style="19" bestFit="1" customWidth="1"/>
    <col min="13821" max="13821" width="16.5546875" style="19" bestFit="1" customWidth="1"/>
    <col min="13822" max="13822" width="12.5546875" style="19" customWidth="1"/>
    <col min="13823" max="13823" width="17.5546875" style="19" bestFit="1" customWidth="1"/>
    <col min="13824" max="13825" width="18.109375" style="19" bestFit="1" customWidth="1"/>
    <col min="13826" max="13826" width="12.88671875" style="19" bestFit="1" customWidth="1"/>
    <col min="13827" max="13828" width="16.5546875" style="19" bestFit="1" customWidth="1"/>
    <col min="13829" max="13830" width="13.109375" style="19" bestFit="1" customWidth="1"/>
    <col min="13831" max="13831" width="15.5546875" style="19" bestFit="1" customWidth="1"/>
    <col min="13832" max="13832" width="13.6640625" style="19" bestFit="1" customWidth="1"/>
    <col min="13833" max="13835" width="12.33203125" style="19" bestFit="1" customWidth="1"/>
    <col min="13836" max="13836" width="17.5546875" style="19" bestFit="1" customWidth="1"/>
    <col min="13837" max="13837" width="12.33203125" style="19" bestFit="1" customWidth="1"/>
    <col min="13838" max="13838" width="13.44140625" style="19" bestFit="1" customWidth="1"/>
    <col min="13839" max="14072" width="9.109375" style="19"/>
    <col min="14073" max="14073" width="33.6640625" style="19" customWidth="1"/>
    <col min="14074" max="14074" width="16" style="19" customWidth="1"/>
    <col min="14075" max="14076" width="15" style="19" bestFit="1" customWidth="1"/>
    <col min="14077" max="14077" width="16.5546875" style="19" bestFit="1" customWidth="1"/>
    <col min="14078" max="14078" width="12.5546875" style="19" customWidth="1"/>
    <col min="14079" max="14079" width="17.5546875" style="19" bestFit="1" customWidth="1"/>
    <col min="14080" max="14081" width="18.109375" style="19" bestFit="1" customWidth="1"/>
    <col min="14082" max="14082" width="12.88671875" style="19" bestFit="1" customWidth="1"/>
    <col min="14083" max="14084" width="16.5546875" style="19" bestFit="1" customWidth="1"/>
    <col min="14085" max="14086" width="13.109375" style="19" bestFit="1" customWidth="1"/>
    <col min="14087" max="14087" width="15.5546875" style="19" bestFit="1" customWidth="1"/>
    <col min="14088" max="14088" width="13.6640625" style="19" bestFit="1" customWidth="1"/>
    <col min="14089" max="14091" width="12.33203125" style="19" bestFit="1" customWidth="1"/>
    <col min="14092" max="14092" width="17.5546875" style="19" bestFit="1" customWidth="1"/>
    <col min="14093" max="14093" width="12.33203125" style="19" bestFit="1" customWidth="1"/>
    <col min="14094" max="14094" width="13.44140625" style="19" bestFit="1" customWidth="1"/>
    <col min="14095" max="14328" width="9.109375" style="19"/>
    <col min="14329" max="14329" width="33.6640625" style="19" customWidth="1"/>
    <col min="14330" max="14330" width="16" style="19" customWidth="1"/>
    <col min="14331" max="14332" width="15" style="19" bestFit="1" customWidth="1"/>
    <col min="14333" max="14333" width="16.5546875" style="19" bestFit="1" customWidth="1"/>
    <col min="14334" max="14334" width="12.5546875" style="19" customWidth="1"/>
    <col min="14335" max="14335" width="17.5546875" style="19" bestFit="1" customWidth="1"/>
    <col min="14336" max="14337" width="18.109375" style="19" bestFit="1" customWidth="1"/>
    <col min="14338" max="14338" width="12.88671875" style="19" bestFit="1" customWidth="1"/>
    <col min="14339" max="14340" width="16.5546875" style="19" bestFit="1" customWidth="1"/>
    <col min="14341" max="14342" width="13.109375" style="19" bestFit="1" customWidth="1"/>
    <col min="14343" max="14343" width="15.5546875" style="19" bestFit="1" customWidth="1"/>
    <col min="14344" max="14344" width="13.6640625" style="19" bestFit="1" customWidth="1"/>
    <col min="14345" max="14347" width="12.33203125" style="19" bestFit="1" customWidth="1"/>
    <col min="14348" max="14348" width="17.5546875" style="19" bestFit="1" customWidth="1"/>
    <col min="14349" max="14349" width="12.33203125" style="19" bestFit="1" customWidth="1"/>
    <col min="14350" max="14350" width="13.44140625" style="19" bestFit="1" customWidth="1"/>
    <col min="14351" max="14584" width="9.109375" style="19"/>
    <col min="14585" max="14585" width="33.6640625" style="19" customWidth="1"/>
    <col min="14586" max="14586" width="16" style="19" customWidth="1"/>
    <col min="14587" max="14588" width="15" style="19" bestFit="1" customWidth="1"/>
    <col min="14589" max="14589" width="16.5546875" style="19" bestFit="1" customWidth="1"/>
    <col min="14590" max="14590" width="12.5546875" style="19" customWidth="1"/>
    <col min="14591" max="14591" width="17.5546875" style="19" bestFit="1" customWidth="1"/>
    <col min="14592" max="14593" width="18.109375" style="19" bestFit="1" customWidth="1"/>
    <col min="14594" max="14594" width="12.88671875" style="19" bestFit="1" customWidth="1"/>
    <col min="14595" max="14596" width="16.5546875" style="19" bestFit="1" customWidth="1"/>
    <col min="14597" max="14598" width="13.109375" style="19" bestFit="1" customWidth="1"/>
    <col min="14599" max="14599" width="15.5546875" style="19" bestFit="1" customWidth="1"/>
    <col min="14600" max="14600" width="13.6640625" style="19" bestFit="1" customWidth="1"/>
    <col min="14601" max="14603" width="12.33203125" style="19" bestFit="1" customWidth="1"/>
    <col min="14604" max="14604" width="17.5546875" style="19" bestFit="1" customWidth="1"/>
    <col min="14605" max="14605" width="12.33203125" style="19" bestFit="1" customWidth="1"/>
    <col min="14606" max="14606" width="13.44140625" style="19" bestFit="1" customWidth="1"/>
    <col min="14607" max="14840" width="9.109375" style="19"/>
    <col min="14841" max="14841" width="33.6640625" style="19" customWidth="1"/>
    <col min="14842" max="14842" width="16" style="19" customWidth="1"/>
    <col min="14843" max="14844" width="15" style="19" bestFit="1" customWidth="1"/>
    <col min="14845" max="14845" width="16.5546875" style="19" bestFit="1" customWidth="1"/>
    <col min="14846" max="14846" width="12.5546875" style="19" customWidth="1"/>
    <col min="14847" max="14847" width="17.5546875" style="19" bestFit="1" customWidth="1"/>
    <col min="14848" max="14849" width="18.109375" style="19" bestFit="1" customWidth="1"/>
    <col min="14850" max="14850" width="12.88671875" style="19" bestFit="1" customWidth="1"/>
    <col min="14851" max="14852" width="16.5546875" style="19" bestFit="1" customWidth="1"/>
    <col min="14853" max="14854" width="13.109375" style="19" bestFit="1" customWidth="1"/>
    <col min="14855" max="14855" width="15.5546875" style="19" bestFit="1" customWidth="1"/>
    <col min="14856" max="14856" width="13.6640625" style="19" bestFit="1" customWidth="1"/>
    <col min="14857" max="14859" width="12.33203125" style="19" bestFit="1" customWidth="1"/>
    <col min="14860" max="14860" width="17.5546875" style="19" bestFit="1" customWidth="1"/>
    <col min="14861" max="14861" width="12.33203125" style="19" bestFit="1" customWidth="1"/>
    <col min="14862" max="14862" width="13.44140625" style="19" bestFit="1" customWidth="1"/>
    <col min="14863" max="15096" width="9.109375" style="19"/>
    <col min="15097" max="15097" width="33.6640625" style="19" customWidth="1"/>
    <col min="15098" max="15098" width="16" style="19" customWidth="1"/>
    <col min="15099" max="15100" width="15" style="19" bestFit="1" customWidth="1"/>
    <col min="15101" max="15101" width="16.5546875" style="19" bestFit="1" customWidth="1"/>
    <col min="15102" max="15102" width="12.5546875" style="19" customWidth="1"/>
    <col min="15103" max="15103" width="17.5546875" style="19" bestFit="1" customWidth="1"/>
    <col min="15104" max="15105" width="18.109375" style="19" bestFit="1" customWidth="1"/>
    <col min="15106" max="15106" width="12.88671875" style="19" bestFit="1" customWidth="1"/>
    <col min="15107" max="15108" width="16.5546875" style="19" bestFit="1" customWidth="1"/>
    <col min="15109" max="15110" width="13.109375" style="19" bestFit="1" customWidth="1"/>
    <col min="15111" max="15111" width="15.5546875" style="19" bestFit="1" customWidth="1"/>
    <col min="15112" max="15112" width="13.6640625" style="19" bestFit="1" customWidth="1"/>
    <col min="15113" max="15115" width="12.33203125" style="19" bestFit="1" customWidth="1"/>
    <col min="15116" max="15116" width="17.5546875" style="19" bestFit="1" customWidth="1"/>
    <col min="15117" max="15117" width="12.33203125" style="19" bestFit="1" customWidth="1"/>
    <col min="15118" max="15118" width="13.44140625" style="19" bestFit="1" customWidth="1"/>
    <col min="15119" max="15352" width="9.109375" style="19"/>
    <col min="15353" max="15353" width="33.6640625" style="19" customWidth="1"/>
    <col min="15354" max="15354" width="16" style="19" customWidth="1"/>
    <col min="15355" max="15356" width="15" style="19" bestFit="1" customWidth="1"/>
    <col min="15357" max="15357" width="16.5546875" style="19" bestFit="1" customWidth="1"/>
    <col min="15358" max="15358" width="12.5546875" style="19" customWidth="1"/>
    <col min="15359" max="15359" width="17.5546875" style="19" bestFit="1" customWidth="1"/>
    <col min="15360" max="15361" width="18.109375" style="19" bestFit="1" customWidth="1"/>
    <col min="15362" max="15362" width="12.88671875" style="19" bestFit="1" customWidth="1"/>
    <col min="15363" max="15364" width="16.5546875" style="19" bestFit="1" customWidth="1"/>
    <col min="15365" max="15366" width="13.109375" style="19" bestFit="1" customWidth="1"/>
    <col min="15367" max="15367" width="15.5546875" style="19" bestFit="1" customWidth="1"/>
    <col min="15368" max="15368" width="13.6640625" style="19" bestFit="1" customWidth="1"/>
    <col min="15369" max="15371" width="12.33203125" style="19" bestFit="1" customWidth="1"/>
    <col min="15372" max="15372" width="17.5546875" style="19" bestFit="1" customWidth="1"/>
    <col min="15373" max="15373" width="12.33203125" style="19" bestFit="1" customWidth="1"/>
    <col min="15374" max="15374" width="13.44140625" style="19" bestFit="1" customWidth="1"/>
    <col min="15375" max="15608" width="9.109375" style="19"/>
    <col min="15609" max="15609" width="33.6640625" style="19" customWidth="1"/>
    <col min="15610" max="15610" width="16" style="19" customWidth="1"/>
    <col min="15611" max="15612" width="15" style="19" bestFit="1" customWidth="1"/>
    <col min="15613" max="15613" width="16.5546875" style="19" bestFit="1" customWidth="1"/>
    <col min="15614" max="15614" width="12.5546875" style="19" customWidth="1"/>
    <col min="15615" max="15615" width="17.5546875" style="19" bestFit="1" customWidth="1"/>
    <col min="15616" max="15617" width="18.109375" style="19" bestFit="1" customWidth="1"/>
    <col min="15618" max="15618" width="12.88671875" style="19" bestFit="1" customWidth="1"/>
    <col min="15619" max="15620" width="16.5546875" style="19" bestFit="1" customWidth="1"/>
    <col min="15621" max="15622" width="13.109375" style="19" bestFit="1" customWidth="1"/>
    <col min="15623" max="15623" width="15.5546875" style="19" bestFit="1" customWidth="1"/>
    <col min="15624" max="15624" width="13.6640625" style="19" bestFit="1" customWidth="1"/>
    <col min="15625" max="15627" width="12.33203125" style="19" bestFit="1" customWidth="1"/>
    <col min="15628" max="15628" width="17.5546875" style="19" bestFit="1" customWidth="1"/>
    <col min="15629" max="15629" width="12.33203125" style="19" bestFit="1" customWidth="1"/>
    <col min="15630" max="15630" width="13.44140625" style="19" bestFit="1" customWidth="1"/>
    <col min="15631" max="15864" width="9.109375" style="19"/>
    <col min="15865" max="15865" width="33.6640625" style="19" customWidth="1"/>
    <col min="15866" max="15866" width="16" style="19" customWidth="1"/>
    <col min="15867" max="15868" width="15" style="19" bestFit="1" customWidth="1"/>
    <col min="15869" max="15869" width="16.5546875" style="19" bestFit="1" customWidth="1"/>
    <col min="15870" max="15870" width="12.5546875" style="19" customWidth="1"/>
    <col min="15871" max="15871" width="17.5546875" style="19" bestFit="1" customWidth="1"/>
    <col min="15872" max="15873" width="18.109375" style="19" bestFit="1" customWidth="1"/>
    <col min="15874" max="15874" width="12.88671875" style="19" bestFit="1" customWidth="1"/>
    <col min="15875" max="15876" width="16.5546875" style="19" bestFit="1" customWidth="1"/>
    <col min="15877" max="15878" width="13.109375" style="19" bestFit="1" customWidth="1"/>
    <col min="15879" max="15879" width="15.5546875" style="19" bestFit="1" customWidth="1"/>
    <col min="15880" max="15880" width="13.6640625" style="19" bestFit="1" customWidth="1"/>
    <col min="15881" max="15883" width="12.33203125" style="19" bestFit="1" customWidth="1"/>
    <col min="15884" max="15884" width="17.5546875" style="19" bestFit="1" customWidth="1"/>
    <col min="15885" max="15885" width="12.33203125" style="19" bestFit="1" customWidth="1"/>
    <col min="15886" max="15886" width="13.44140625" style="19" bestFit="1" customWidth="1"/>
    <col min="15887" max="16120" width="9.109375" style="19"/>
    <col min="16121" max="16121" width="33.6640625" style="19" customWidth="1"/>
    <col min="16122" max="16122" width="16" style="19" customWidth="1"/>
    <col min="16123" max="16124" width="15" style="19" bestFit="1" customWidth="1"/>
    <col min="16125" max="16125" width="16.5546875" style="19" bestFit="1" customWidth="1"/>
    <col min="16126" max="16126" width="12.5546875" style="19" customWidth="1"/>
    <col min="16127" max="16127" width="17.5546875" style="19" bestFit="1" customWidth="1"/>
    <col min="16128" max="16129" width="18.109375" style="19" bestFit="1" customWidth="1"/>
    <col min="16130" max="16130" width="12.88671875" style="19" bestFit="1" customWidth="1"/>
    <col min="16131" max="16132" width="16.5546875" style="19" bestFit="1" customWidth="1"/>
    <col min="16133" max="16134" width="13.109375" style="19" bestFit="1" customWidth="1"/>
    <col min="16135" max="16135" width="15.5546875" style="19" bestFit="1" customWidth="1"/>
    <col min="16136" max="16136" width="13.6640625" style="19" bestFit="1" customWidth="1"/>
    <col min="16137" max="16139" width="12.33203125" style="19" bestFit="1" customWidth="1"/>
    <col min="16140" max="16140" width="17.5546875" style="19" bestFit="1" customWidth="1"/>
    <col min="16141" max="16141" width="12.33203125" style="19" bestFit="1" customWidth="1"/>
    <col min="16142" max="16142" width="13.44140625" style="19" bestFit="1" customWidth="1"/>
    <col min="16143" max="16384" width="9.109375" style="19"/>
  </cols>
  <sheetData>
    <row r="1" spans="1:40" ht="14.4">
      <c r="A1" s="43" t="s">
        <v>21</v>
      </c>
      <c r="B1" s="43"/>
      <c r="C1" s="43"/>
      <c r="D1" s="43"/>
      <c r="E1" s="43"/>
      <c r="F1" s="43"/>
      <c r="G1" s="282"/>
      <c r="H1" s="282"/>
      <c r="I1" s="282"/>
      <c r="J1" s="282"/>
      <c r="K1" s="282"/>
      <c r="L1" s="282"/>
      <c r="M1" s="282"/>
    </row>
    <row r="2" spans="1:40" s="46" customFormat="1" ht="20.399999999999999">
      <c r="A2" s="416" t="s">
        <v>22</v>
      </c>
      <c r="B2" s="3" t="s">
        <v>23</v>
      </c>
      <c r="C2" s="416" t="s">
        <v>24</v>
      </c>
      <c r="D2" s="416"/>
      <c r="E2" s="18" t="s">
        <v>23</v>
      </c>
      <c r="F2" s="3" t="s">
        <v>25</v>
      </c>
      <c r="G2" s="418" t="s">
        <v>83</v>
      </c>
      <c r="H2" s="419"/>
      <c r="I2" s="419"/>
      <c r="J2" s="420"/>
      <c r="K2" s="421" t="s">
        <v>84</v>
      </c>
      <c r="L2" s="422"/>
      <c r="M2" s="417" t="s">
        <v>8</v>
      </c>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row>
    <row r="3" spans="1:40" s="46" customFormat="1" ht="30.6">
      <c r="A3" s="416"/>
      <c r="B3" s="4">
        <v>44651</v>
      </c>
      <c r="C3" s="3" t="s">
        <v>26</v>
      </c>
      <c r="D3" s="3" t="s">
        <v>13</v>
      </c>
      <c r="E3" s="4">
        <v>44561</v>
      </c>
      <c r="F3" s="3" t="s">
        <v>27</v>
      </c>
      <c r="G3" s="283" t="s">
        <v>46</v>
      </c>
      <c r="H3" s="283" t="s">
        <v>47</v>
      </c>
      <c r="I3" s="283" t="s">
        <v>48</v>
      </c>
      <c r="J3" s="283" t="s">
        <v>159</v>
      </c>
      <c r="K3" s="284" t="s">
        <v>85</v>
      </c>
      <c r="L3" s="284" t="s">
        <v>86</v>
      </c>
      <c r="M3" s="417"/>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row>
    <row r="4" spans="1:40" s="49" customFormat="1" ht="10.199999999999999" customHeight="1">
      <c r="A4" s="42" t="s">
        <v>153</v>
      </c>
      <c r="B4" s="47">
        <f>+VLOOKUP(A4,Clasificación!D:G,4,FALSE)</f>
        <v>0</v>
      </c>
      <c r="C4" s="9"/>
      <c r="D4" s="9"/>
      <c r="E4" s="10">
        <f>+VLOOKUP(A4,Clasificación!D:H,5,FALSE)</f>
        <v>0</v>
      </c>
      <c r="F4" s="10">
        <f>+B4+C4-D4-E4</f>
        <v>0</v>
      </c>
      <c r="G4" s="10">
        <v>0</v>
      </c>
      <c r="H4" s="10">
        <v>0</v>
      </c>
      <c r="I4" s="10">
        <v>0</v>
      </c>
      <c r="J4" s="10">
        <v>0</v>
      </c>
      <c r="K4" s="10">
        <v>0</v>
      </c>
      <c r="L4" s="10">
        <v>0</v>
      </c>
      <c r="M4" s="10"/>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row>
    <row r="5" spans="1:40" s="52" customFormat="1" ht="10.199999999999999" customHeight="1">
      <c r="A5" s="50" t="s">
        <v>153</v>
      </c>
      <c r="B5" s="47">
        <f>+VLOOKUP(A5,Clasificación!D:G,4,FALSE)</f>
        <v>0</v>
      </c>
      <c r="C5" s="9"/>
      <c r="D5" s="9"/>
      <c r="E5" s="10">
        <f>+VLOOKUP(A5,Clasificación!D:H,5,FALSE)</f>
        <v>0</v>
      </c>
      <c r="F5" s="10">
        <f t="shared" ref="F5:F33" si="0">+B5+C5-D5-E5</f>
        <v>0</v>
      </c>
      <c r="G5" s="10">
        <v>0</v>
      </c>
      <c r="H5" s="10">
        <v>0</v>
      </c>
      <c r="I5" s="10">
        <v>0</v>
      </c>
      <c r="J5" s="10">
        <v>0</v>
      </c>
      <c r="K5" s="10">
        <v>0</v>
      </c>
      <c r="L5" s="10">
        <v>0</v>
      </c>
      <c r="M5" s="9"/>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row>
    <row r="6" spans="1:40" s="52" customFormat="1" ht="10.199999999999999" customHeight="1">
      <c r="A6" s="50" t="s">
        <v>190</v>
      </c>
      <c r="B6" s="47">
        <f>+VLOOKUP(A6,Clasificación!D:G,4,FALSE)</f>
        <v>0</v>
      </c>
      <c r="C6" s="9"/>
      <c r="D6" s="9"/>
      <c r="E6" s="10">
        <f>+VLOOKUP(A6,Clasificación!D:H,5,FALSE)</f>
        <v>0</v>
      </c>
      <c r="F6" s="10">
        <f t="shared" si="0"/>
        <v>0</v>
      </c>
      <c r="G6" s="10">
        <v>0</v>
      </c>
      <c r="H6" s="10">
        <v>0</v>
      </c>
      <c r="I6" s="10">
        <v>0</v>
      </c>
      <c r="J6" s="10">
        <v>0</v>
      </c>
      <c r="K6" s="10">
        <v>0</v>
      </c>
      <c r="L6" s="10">
        <v>0</v>
      </c>
      <c r="M6" s="47">
        <f>SUM(F6:L6)</f>
        <v>0</v>
      </c>
      <c r="N6" s="53"/>
      <c r="O6" s="53"/>
      <c r="P6" s="53"/>
      <c r="Q6" s="53"/>
      <c r="R6" s="53"/>
      <c r="S6" s="53"/>
      <c r="T6" s="53"/>
      <c r="U6" s="53"/>
      <c r="V6" s="53"/>
      <c r="W6" s="53"/>
      <c r="X6" s="53"/>
      <c r="Y6" s="53"/>
      <c r="Z6" s="53"/>
      <c r="AA6" s="51"/>
      <c r="AB6" s="51"/>
      <c r="AC6" s="51"/>
      <c r="AD6" s="51"/>
      <c r="AE6" s="51"/>
      <c r="AF6" s="51"/>
      <c r="AG6" s="51"/>
      <c r="AH6" s="51"/>
      <c r="AI6" s="51"/>
      <c r="AJ6" s="51"/>
      <c r="AK6" s="51"/>
      <c r="AL6" s="51"/>
      <c r="AM6" s="51"/>
      <c r="AN6" s="51"/>
    </row>
    <row r="7" spans="1:40" s="52" customFormat="1" ht="10.199999999999999" customHeight="1">
      <c r="A7" s="50" t="s">
        <v>191</v>
      </c>
      <c r="B7" s="47">
        <f>+VLOOKUP(A7,Clasificación!D:G,4,FALSE)</f>
        <v>4742028.22</v>
      </c>
      <c r="C7" s="9"/>
      <c r="D7" s="9"/>
      <c r="E7" s="10">
        <f>+VLOOKUP(A7,Clasificación!D:H,5,FALSE)</f>
        <v>0</v>
      </c>
      <c r="F7" s="10">
        <f t="shared" si="0"/>
        <v>4742028.22</v>
      </c>
      <c r="G7" s="10">
        <v>0</v>
      </c>
      <c r="H7" s="10">
        <v>0</v>
      </c>
      <c r="I7" s="10">
        <v>0</v>
      </c>
      <c r="J7" s="10">
        <v>0</v>
      </c>
      <c r="K7" s="10">
        <v>0</v>
      </c>
      <c r="L7" s="10">
        <v>0</v>
      </c>
      <c r="M7" s="47">
        <f t="shared" ref="M7:M33" si="1">SUM(F7:L7)</f>
        <v>4742028.22</v>
      </c>
      <c r="N7" s="53"/>
      <c r="O7" s="53"/>
      <c r="P7" s="53"/>
      <c r="Q7" s="53"/>
      <c r="R7" s="53"/>
      <c r="S7" s="53"/>
      <c r="T7" s="53"/>
      <c r="U7" s="53"/>
      <c r="V7" s="53"/>
      <c r="W7" s="53"/>
      <c r="X7" s="53"/>
      <c r="Y7" s="53"/>
      <c r="Z7" s="53"/>
      <c r="AA7" s="51"/>
      <c r="AB7" s="51"/>
      <c r="AC7" s="51"/>
      <c r="AD7" s="51"/>
      <c r="AE7" s="51"/>
      <c r="AF7" s="51"/>
      <c r="AG7" s="51"/>
      <c r="AH7" s="51"/>
      <c r="AI7" s="51"/>
      <c r="AJ7" s="51"/>
      <c r="AK7" s="51"/>
      <c r="AL7" s="51"/>
      <c r="AM7" s="51"/>
      <c r="AN7" s="51"/>
    </row>
    <row r="8" spans="1:40" s="56" customFormat="1" ht="10.199999999999999" customHeight="1">
      <c r="A8" s="50" t="s">
        <v>114</v>
      </c>
      <c r="B8" s="47">
        <f>+VLOOKUP(A8,Clasificación!D:G,4,FALSE)</f>
        <v>0</v>
      </c>
      <c r="C8" s="9"/>
      <c r="D8" s="9"/>
      <c r="E8" s="10">
        <f>+VLOOKUP(A8,Clasificación!D:H,5,FALSE)</f>
        <v>0</v>
      </c>
      <c r="F8" s="10">
        <f t="shared" si="0"/>
        <v>0</v>
      </c>
      <c r="G8" s="10">
        <v>0</v>
      </c>
      <c r="H8" s="10">
        <v>0</v>
      </c>
      <c r="I8" s="10">
        <v>0</v>
      </c>
      <c r="J8" s="10">
        <v>0</v>
      </c>
      <c r="K8" s="10">
        <v>0</v>
      </c>
      <c r="L8" s="10">
        <v>0</v>
      </c>
      <c r="M8" s="47">
        <f t="shared" si="1"/>
        <v>0</v>
      </c>
      <c r="N8" s="54"/>
      <c r="O8" s="54"/>
      <c r="P8" s="54"/>
      <c r="Q8" s="54"/>
      <c r="R8" s="54"/>
      <c r="S8" s="54"/>
      <c r="T8" s="54"/>
      <c r="U8" s="54"/>
      <c r="V8" s="54"/>
      <c r="W8" s="54"/>
      <c r="X8" s="54"/>
      <c r="Y8" s="54"/>
      <c r="Z8" s="54"/>
      <c r="AA8" s="55"/>
      <c r="AB8" s="55"/>
      <c r="AC8" s="55"/>
      <c r="AD8" s="55"/>
      <c r="AE8" s="55"/>
      <c r="AF8" s="55"/>
      <c r="AG8" s="55"/>
      <c r="AH8" s="55"/>
      <c r="AI8" s="55"/>
      <c r="AJ8" s="55"/>
      <c r="AK8" s="55"/>
      <c r="AL8" s="55"/>
      <c r="AM8" s="55"/>
      <c r="AN8" s="55"/>
    </row>
    <row r="9" spans="1:40" s="52" customFormat="1" ht="10.199999999999999" customHeight="1">
      <c r="A9" s="50" t="s">
        <v>114</v>
      </c>
      <c r="B9" s="47">
        <f>+VLOOKUP(A9,Clasificación!D:G,4,FALSE)</f>
        <v>0</v>
      </c>
      <c r="C9" s="9"/>
      <c r="D9" s="9"/>
      <c r="E9" s="10">
        <f>+VLOOKUP(A9,Clasificación!D:H,5,FALSE)</f>
        <v>0</v>
      </c>
      <c r="F9" s="10">
        <f t="shared" si="0"/>
        <v>0</v>
      </c>
      <c r="G9" s="10">
        <v>0</v>
      </c>
      <c r="H9" s="10">
        <v>0</v>
      </c>
      <c r="I9" s="10">
        <v>0</v>
      </c>
      <c r="J9" s="10">
        <v>0</v>
      </c>
      <c r="K9" s="10">
        <v>0</v>
      </c>
      <c r="L9" s="10">
        <v>0</v>
      </c>
      <c r="M9" s="47">
        <f t="shared" si="1"/>
        <v>0</v>
      </c>
      <c r="N9" s="53"/>
      <c r="O9" s="53"/>
      <c r="P9" s="53"/>
      <c r="Q9" s="53"/>
      <c r="R9" s="53"/>
      <c r="S9" s="53"/>
      <c r="T9" s="53"/>
      <c r="U9" s="53"/>
      <c r="V9" s="53"/>
      <c r="W9" s="53"/>
      <c r="X9" s="53"/>
      <c r="Y9" s="53"/>
      <c r="Z9" s="53"/>
      <c r="AA9" s="51"/>
      <c r="AB9" s="51"/>
      <c r="AC9" s="51"/>
      <c r="AD9" s="51"/>
      <c r="AE9" s="51"/>
      <c r="AF9" s="51"/>
      <c r="AG9" s="51"/>
      <c r="AH9" s="51"/>
      <c r="AI9" s="51"/>
      <c r="AJ9" s="51"/>
      <c r="AK9" s="51"/>
      <c r="AL9" s="51"/>
      <c r="AM9" s="51"/>
      <c r="AN9" s="51"/>
    </row>
    <row r="10" spans="1:40" s="52" customFormat="1" ht="10.199999999999999" customHeight="1">
      <c r="A10" s="50" t="s">
        <v>194</v>
      </c>
      <c r="B10" s="47">
        <f>+VLOOKUP(A10,Clasificación!D:G,4,FALSE)</f>
        <v>0</v>
      </c>
      <c r="C10" s="9"/>
      <c r="D10" s="9"/>
      <c r="E10" s="10">
        <f>+VLOOKUP(A10,Clasificación!D:H,5,FALSE)</f>
        <v>0</v>
      </c>
      <c r="F10" s="10">
        <f t="shared" si="0"/>
        <v>0</v>
      </c>
      <c r="G10" s="10">
        <v>0</v>
      </c>
      <c r="H10" s="10">
        <v>0</v>
      </c>
      <c r="I10" s="10">
        <v>0</v>
      </c>
      <c r="J10" s="10">
        <v>0</v>
      </c>
      <c r="K10" s="10">
        <v>0</v>
      </c>
      <c r="L10" s="10">
        <v>0</v>
      </c>
      <c r="M10" s="47">
        <f t="shared" si="1"/>
        <v>0</v>
      </c>
      <c r="N10" s="53"/>
      <c r="O10" s="53"/>
      <c r="P10" s="53"/>
      <c r="Q10" s="53"/>
      <c r="R10" s="53"/>
      <c r="S10" s="53"/>
      <c r="T10" s="53"/>
      <c r="U10" s="53"/>
      <c r="V10" s="53"/>
      <c r="W10" s="53"/>
      <c r="X10" s="53"/>
      <c r="Y10" s="53"/>
      <c r="Z10" s="53"/>
      <c r="AA10" s="51"/>
      <c r="AB10" s="51"/>
      <c r="AC10" s="51"/>
      <c r="AD10" s="51"/>
      <c r="AE10" s="51"/>
      <c r="AF10" s="51"/>
      <c r="AG10" s="51"/>
      <c r="AH10" s="51"/>
      <c r="AI10" s="51"/>
      <c r="AJ10" s="51"/>
      <c r="AK10" s="51"/>
      <c r="AL10" s="51"/>
      <c r="AM10" s="51"/>
      <c r="AN10" s="51"/>
    </row>
    <row r="11" spans="1:40" s="52" customFormat="1" ht="10.199999999999999" customHeight="1">
      <c r="A11" s="57" t="s">
        <v>195</v>
      </c>
      <c r="B11" s="47">
        <f>+VLOOKUP(A11,Clasificación!D:G,4,FALSE)</f>
        <v>6130670.2199999997</v>
      </c>
      <c r="C11" s="9"/>
      <c r="D11" s="9"/>
      <c r="E11" s="10">
        <f>+VLOOKUP(A11,Clasificación!D:H,5,FALSE)</f>
        <v>0</v>
      </c>
      <c r="F11" s="10">
        <f t="shared" si="0"/>
        <v>6130670.2199999997</v>
      </c>
      <c r="G11" s="10">
        <f>-F11</f>
        <v>-6130670.2199999997</v>
      </c>
      <c r="H11" s="10">
        <v>0</v>
      </c>
      <c r="I11" s="10">
        <v>0</v>
      </c>
      <c r="J11" s="10">
        <v>0</v>
      </c>
      <c r="K11" s="10">
        <v>0</v>
      </c>
      <c r="L11" s="10">
        <v>0</v>
      </c>
      <c r="M11" s="47">
        <f t="shared" si="1"/>
        <v>0</v>
      </c>
      <c r="N11" s="53"/>
      <c r="O11" s="53"/>
      <c r="P11" s="53"/>
      <c r="Q11" s="53"/>
      <c r="R11" s="53"/>
      <c r="S11" s="53"/>
      <c r="T11" s="53"/>
      <c r="U11" s="53"/>
      <c r="V11" s="53"/>
      <c r="W11" s="53"/>
      <c r="X11" s="53"/>
      <c r="Y11" s="53"/>
      <c r="Z11" s="53"/>
      <c r="AA11" s="51"/>
      <c r="AB11" s="51"/>
      <c r="AC11" s="51"/>
      <c r="AD11" s="51"/>
      <c r="AE11" s="51"/>
      <c r="AF11" s="51"/>
      <c r="AG11" s="51"/>
      <c r="AH11" s="51"/>
      <c r="AI11" s="51"/>
      <c r="AJ11" s="51"/>
      <c r="AK11" s="51"/>
      <c r="AL11" s="51"/>
      <c r="AM11" s="51"/>
      <c r="AN11" s="51"/>
    </row>
    <row r="12" spans="1:40" s="52" customFormat="1" ht="10.199999999999999" customHeight="1">
      <c r="A12" s="57" t="s">
        <v>3</v>
      </c>
      <c r="B12" s="47">
        <f>+VLOOKUP(A12,Clasificación!D:G,4,FALSE)</f>
        <v>0</v>
      </c>
      <c r="C12" s="9"/>
      <c r="D12" s="9"/>
      <c r="E12" s="10">
        <f>+VLOOKUP(A12,Clasificación!D:H,5,FALSE)</f>
        <v>0</v>
      </c>
      <c r="F12" s="10">
        <f t="shared" si="0"/>
        <v>0</v>
      </c>
      <c r="G12" s="10">
        <f>-F12</f>
        <v>0</v>
      </c>
      <c r="H12" s="10">
        <v>0</v>
      </c>
      <c r="I12" s="10">
        <v>0</v>
      </c>
      <c r="J12" s="10">
        <v>0</v>
      </c>
      <c r="K12" s="10">
        <v>0</v>
      </c>
      <c r="L12" s="10">
        <v>0</v>
      </c>
      <c r="M12" s="47">
        <f t="shared" si="1"/>
        <v>0</v>
      </c>
      <c r="N12" s="53"/>
      <c r="O12" s="53"/>
      <c r="P12" s="53"/>
      <c r="Q12" s="53"/>
      <c r="R12" s="53"/>
      <c r="S12" s="53"/>
      <c r="T12" s="53"/>
      <c r="U12" s="53"/>
      <c r="V12" s="53"/>
      <c r="W12" s="53"/>
      <c r="X12" s="53"/>
      <c r="Y12" s="53"/>
      <c r="Z12" s="53"/>
      <c r="AA12" s="51"/>
      <c r="AB12" s="51"/>
      <c r="AC12" s="51"/>
      <c r="AD12" s="51"/>
      <c r="AE12" s="51"/>
      <c r="AF12" s="51"/>
      <c r="AG12" s="51"/>
      <c r="AH12" s="51"/>
      <c r="AI12" s="51"/>
      <c r="AJ12" s="51"/>
      <c r="AK12" s="51"/>
      <c r="AL12" s="51"/>
      <c r="AM12" s="51"/>
      <c r="AN12" s="51"/>
    </row>
    <row r="13" spans="1:40" s="56" customFormat="1" ht="10.199999999999999" customHeight="1">
      <c r="A13" s="57" t="s">
        <v>198</v>
      </c>
      <c r="B13" s="47">
        <f>+VLOOKUP(A13,Clasificación!D:G,4,FALSE)</f>
        <v>0</v>
      </c>
      <c r="C13" s="9"/>
      <c r="D13" s="9"/>
      <c r="E13" s="10">
        <f>+VLOOKUP(A13,Clasificación!D:H,5,FALSE)</f>
        <v>0</v>
      </c>
      <c r="F13" s="10">
        <f t="shared" si="0"/>
        <v>0</v>
      </c>
      <c r="G13" s="10">
        <f t="shared" ref="G13:G33" si="2">-F13</f>
        <v>0</v>
      </c>
      <c r="H13" s="10">
        <v>0</v>
      </c>
      <c r="I13" s="10">
        <v>0</v>
      </c>
      <c r="J13" s="10">
        <v>0</v>
      </c>
      <c r="K13" s="10">
        <v>0</v>
      </c>
      <c r="L13" s="10">
        <v>0</v>
      </c>
      <c r="M13" s="47">
        <f t="shared" si="1"/>
        <v>0</v>
      </c>
      <c r="N13" s="54"/>
      <c r="O13" s="54"/>
      <c r="P13" s="54"/>
      <c r="Q13" s="54"/>
      <c r="R13" s="54"/>
      <c r="S13" s="54"/>
      <c r="T13" s="54"/>
      <c r="U13" s="54"/>
      <c r="V13" s="54"/>
      <c r="W13" s="54"/>
      <c r="X13" s="54"/>
      <c r="Y13" s="54"/>
      <c r="Z13" s="54"/>
      <c r="AA13" s="55"/>
      <c r="AB13" s="55"/>
      <c r="AC13" s="55"/>
      <c r="AD13" s="55"/>
      <c r="AE13" s="55"/>
      <c r="AF13" s="55"/>
      <c r="AG13" s="55"/>
      <c r="AH13" s="55"/>
      <c r="AI13" s="55"/>
      <c r="AJ13" s="55"/>
      <c r="AK13" s="55"/>
      <c r="AL13" s="55"/>
      <c r="AM13" s="55"/>
      <c r="AN13" s="55"/>
    </row>
    <row r="14" spans="1:40" s="56" customFormat="1" ht="10.199999999999999" customHeight="1">
      <c r="A14" s="57" t="s">
        <v>199</v>
      </c>
      <c r="B14" s="47">
        <f>+VLOOKUP(A14,Clasificación!D:G,4,FALSE)</f>
        <v>0</v>
      </c>
      <c r="C14" s="9"/>
      <c r="D14" s="9"/>
      <c r="E14" s="10">
        <f>+VLOOKUP(A14,Clasificación!D:H,5,FALSE)</f>
        <v>0</v>
      </c>
      <c r="F14" s="10">
        <f t="shared" si="0"/>
        <v>0</v>
      </c>
      <c r="G14" s="10">
        <f t="shared" si="2"/>
        <v>0</v>
      </c>
      <c r="H14" s="10">
        <v>0</v>
      </c>
      <c r="I14" s="10">
        <v>0</v>
      </c>
      <c r="J14" s="10">
        <v>0</v>
      </c>
      <c r="K14" s="10">
        <v>0</v>
      </c>
      <c r="L14" s="10">
        <v>0</v>
      </c>
      <c r="M14" s="47">
        <f t="shared" si="1"/>
        <v>0</v>
      </c>
      <c r="N14" s="54"/>
      <c r="O14" s="54"/>
      <c r="P14" s="54"/>
      <c r="Q14" s="54"/>
      <c r="R14" s="54"/>
      <c r="S14" s="54"/>
      <c r="T14" s="54"/>
      <c r="U14" s="54"/>
      <c r="V14" s="54"/>
      <c r="W14" s="54"/>
      <c r="X14" s="54"/>
      <c r="Y14" s="54"/>
      <c r="Z14" s="54"/>
      <c r="AA14" s="55"/>
      <c r="AB14" s="55"/>
      <c r="AC14" s="55"/>
      <c r="AD14" s="55"/>
      <c r="AE14" s="55"/>
      <c r="AF14" s="55"/>
      <c r="AG14" s="55"/>
      <c r="AH14" s="55"/>
      <c r="AI14" s="55"/>
      <c r="AJ14" s="55"/>
      <c r="AK14" s="55"/>
      <c r="AL14" s="55"/>
      <c r="AM14" s="55"/>
      <c r="AN14" s="55"/>
    </row>
    <row r="15" spans="1:40" s="52" customFormat="1" ht="10.199999999999999" customHeight="1">
      <c r="A15" s="50" t="s">
        <v>199</v>
      </c>
      <c r="B15" s="47">
        <f>+VLOOKUP(A15,Clasificación!D:G,4,FALSE)</f>
        <v>0</v>
      </c>
      <c r="C15" s="9"/>
      <c r="D15" s="9"/>
      <c r="E15" s="10">
        <f>+VLOOKUP(A15,Clasificación!D:H,5,FALSE)</f>
        <v>0</v>
      </c>
      <c r="F15" s="10">
        <f t="shared" si="0"/>
        <v>0</v>
      </c>
      <c r="G15" s="10">
        <f t="shared" si="2"/>
        <v>0</v>
      </c>
      <c r="H15" s="10">
        <v>0</v>
      </c>
      <c r="I15" s="10">
        <v>0</v>
      </c>
      <c r="J15" s="10">
        <v>0</v>
      </c>
      <c r="K15" s="10">
        <v>0</v>
      </c>
      <c r="L15" s="10">
        <v>0</v>
      </c>
      <c r="M15" s="47">
        <f t="shared" si="1"/>
        <v>0</v>
      </c>
      <c r="N15" s="53"/>
      <c r="O15" s="53"/>
      <c r="P15" s="53"/>
      <c r="Q15" s="53"/>
      <c r="R15" s="53"/>
      <c r="S15" s="53"/>
      <c r="T15" s="53"/>
      <c r="U15" s="53"/>
      <c r="V15" s="53"/>
      <c r="W15" s="53"/>
      <c r="X15" s="53"/>
      <c r="Y15" s="53"/>
      <c r="Z15" s="53"/>
      <c r="AA15" s="51"/>
      <c r="AB15" s="51"/>
      <c r="AC15" s="51"/>
      <c r="AD15" s="51"/>
      <c r="AE15" s="51"/>
      <c r="AF15" s="51"/>
      <c r="AG15" s="51"/>
      <c r="AH15" s="51"/>
      <c r="AI15" s="51"/>
      <c r="AJ15" s="51"/>
      <c r="AK15" s="51"/>
      <c r="AL15" s="51"/>
      <c r="AM15" s="51"/>
      <c r="AN15" s="51"/>
    </row>
    <row r="16" spans="1:40" s="56" customFormat="1" ht="10.199999999999999" customHeight="1">
      <c r="A16" s="50" t="s">
        <v>200</v>
      </c>
      <c r="B16" s="47">
        <f>+VLOOKUP(A16,Clasificación!D:G,4,FALSE)</f>
        <v>0</v>
      </c>
      <c r="C16" s="9"/>
      <c r="D16" s="9"/>
      <c r="E16" s="10">
        <f>+VLOOKUP(A16,Clasificación!D:H,5,FALSE)</f>
        <v>0</v>
      </c>
      <c r="F16" s="10">
        <f t="shared" si="0"/>
        <v>0</v>
      </c>
      <c r="G16" s="10">
        <f t="shared" si="2"/>
        <v>0</v>
      </c>
      <c r="H16" s="10">
        <v>0</v>
      </c>
      <c r="I16" s="10">
        <v>0</v>
      </c>
      <c r="J16" s="10">
        <v>0</v>
      </c>
      <c r="K16" s="10">
        <v>0</v>
      </c>
      <c r="L16" s="10">
        <v>0</v>
      </c>
      <c r="M16" s="47">
        <f t="shared" si="1"/>
        <v>0</v>
      </c>
      <c r="N16" s="54"/>
      <c r="O16" s="54"/>
      <c r="P16" s="54"/>
      <c r="Q16" s="54"/>
      <c r="R16" s="54"/>
      <c r="S16" s="54"/>
      <c r="T16" s="54"/>
      <c r="U16" s="54"/>
      <c r="V16" s="54"/>
      <c r="W16" s="54"/>
      <c r="X16" s="54"/>
      <c r="Y16" s="54"/>
      <c r="Z16" s="54"/>
      <c r="AA16" s="55"/>
      <c r="AB16" s="55"/>
      <c r="AC16" s="55"/>
      <c r="AD16" s="55"/>
      <c r="AE16" s="55"/>
      <c r="AF16" s="55"/>
      <c r="AG16" s="55"/>
      <c r="AH16" s="55"/>
      <c r="AI16" s="55"/>
      <c r="AJ16" s="55"/>
      <c r="AK16" s="55"/>
      <c r="AL16" s="55"/>
      <c r="AM16" s="55"/>
      <c r="AN16" s="55"/>
    </row>
    <row r="17" spans="1:40" s="52" customFormat="1" ht="10.199999999999999" customHeight="1">
      <c r="A17" s="50" t="s">
        <v>201</v>
      </c>
      <c r="B17" s="47">
        <f>+VLOOKUP(A17,Clasificación!D:G,4,FALSE)</f>
        <v>0</v>
      </c>
      <c r="C17" s="9"/>
      <c r="D17" s="9"/>
      <c r="E17" s="10">
        <f>+VLOOKUP(A17,Clasificación!D:H,5,FALSE)</f>
        <v>0</v>
      </c>
      <c r="F17" s="10">
        <f t="shared" si="0"/>
        <v>0</v>
      </c>
      <c r="G17" s="10">
        <f t="shared" si="2"/>
        <v>0</v>
      </c>
      <c r="H17" s="10">
        <v>0</v>
      </c>
      <c r="I17" s="10">
        <v>0</v>
      </c>
      <c r="J17" s="10">
        <v>0</v>
      </c>
      <c r="K17" s="10">
        <v>0</v>
      </c>
      <c r="L17" s="10">
        <v>0</v>
      </c>
      <c r="M17" s="47">
        <f t="shared" si="1"/>
        <v>0</v>
      </c>
      <c r="N17" s="53"/>
      <c r="O17" s="53"/>
      <c r="P17" s="53"/>
      <c r="Q17" s="53"/>
      <c r="R17" s="53"/>
      <c r="S17" s="53"/>
      <c r="T17" s="53"/>
      <c r="U17" s="53"/>
      <c r="V17" s="53"/>
      <c r="W17" s="53"/>
      <c r="X17" s="53"/>
      <c r="Y17" s="53"/>
      <c r="Z17" s="53"/>
      <c r="AA17" s="51"/>
      <c r="AB17" s="51"/>
      <c r="AC17" s="51"/>
      <c r="AD17" s="51"/>
      <c r="AE17" s="51"/>
      <c r="AF17" s="51"/>
      <c r="AG17" s="51"/>
      <c r="AH17" s="51"/>
      <c r="AI17" s="51"/>
      <c r="AJ17" s="51"/>
      <c r="AK17" s="51"/>
      <c r="AL17" s="51"/>
      <c r="AM17" s="51"/>
      <c r="AN17" s="51"/>
    </row>
    <row r="18" spans="1:40" s="52" customFormat="1" ht="10.199999999999999" customHeight="1">
      <c r="A18" s="50" t="s">
        <v>203</v>
      </c>
      <c r="B18" s="47">
        <f>+VLOOKUP(A18,Clasificación!D:G,4,FALSE)</f>
        <v>0</v>
      </c>
      <c r="C18" s="9"/>
      <c r="D18" s="9"/>
      <c r="E18" s="10">
        <f>+VLOOKUP(A18,Clasificación!D:H,5,FALSE)</f>
        <v>0</v>
      </c>
      <c r="F18" s="10">
        <f t="shared" si="0"/>
        <v>0</v>
      </c>
      <c r="G18" s="10">
        <f t="shared" si="2"/>
        <v>0</v>
      </c>
      <c r="H18" s="10">
        <v>0</v>
      </c>
      <c r="I18" s="10">
        <v>0</v>
      </c>
      <c r="J18" s="10">
        <v>0</v>
      </c>
      <c r="K18" s="10">
        <v>0</v>
      </c>
      <c r="L18" s="10">
        <v>0</v>
      </c>
      <c r="M18" s="47">
        <f t="shared" si="1"/>
        <v>0</v>
      </c>
      <c r="N18" s="53"/>
      <c r="O18" s="53"/>
      <c r="P18" s="53"/>
      <c r="Q18" s="53"/>
      <c r="R18" s="53"/>
      <c r="S18" s="53"/>
      <c r="T18" s="53"/>
      <c r="U18" s="53"/>
      <c r="V18" s="53"/>
      <c r="W18" s="53"/>
      <c r="X18" s="53"/>
      <c r="Y18" s="53"/>
      <c r="Z18" s="53"/>
      <c r="AA18" s="51"/>
      <c r="AB18" s="51"/>
      <c r="AC18" s="51"/>
      <c r="AD18" s="51"/>
      <c r="AE18" s="51"/>
      <c r="AF18" s="51"/>
      <c r="AG18" s="51"/>
      <c r="AH18" s="51"/>
      <c r="AI18" s="51"/>
      <c r="AJ18" s="51"/>
      <c r="AK18" s="51"/>
      <c r="AL18" s="51"/>
      <c r="AM18" s="51"/>
      <c r="AN18" s="51"/>
    </row>
    <row r="19" spans="1:40" s="56" customFormat="1" ht="10.199999999999999" customHeight="1">
      <c r="A19" s="50" t="s">
        <v>51</v>
      </c>
      <c r="B19" s="47">
        <f>+VLOOKUP(A19,Clasificación!D:G,4,FALSE)</f>
        <v>-10870000</v>
      </c>
      <c r="C19" s="9"/>
      <c r="D19" s="9"/>
      <c r="E19" s="10">
        <f>+VLOOKUP(A19,Clasificación!D:H,5,FALSE)</f>
        <v>0</v>
      </c>
      <c r="F19" s="10">
        <f t="shared" si="0"/>
        <v>-10870000</v>
      </c>
      <c r="G19" s="10">
        <v>0</v>
      </c>
      <c r="H19" s="10">
        <v>0</v>
      </c>
      <c r="I19" s="10">
        <v>0</v>
      </c>
      <c r="J19" s="10">
        <v>0</v>
      </c>
      <c r="K19" s="10">
        <v>0</v>
      </c>
      <c r="L19" s="10">
        <f>-F19</f>
        <v>10870000</v>
      </c>
      <c r="M19" s="47">
        <f>SUM(F19:L19)</f>
        <v>0</v>
      </c>
      <c r="N19" s="54"/>
      <c r="O19" s="54"/>
      <c r="P19" s="54"/>
      <c r="Q19" s="54"/>
      <c r="R19" s="54"/>
      <c r="S19" s="54"/>
      <c r="T19" s="54"/>
      <c r="U19" s="54"/>
      <c r="V19" s="54"/>
      <c r="W19" s="54"/>
      <c r="X19" s="54"/>
      <c r="Y19" s="54"/>
      <c r="Z19" s="54"/>
      <c r="AA19" s="55"/>
      <c r="AB19" s="55"/>
      <c r="AC19" s="55"/>
      <c r="AD19" s="55"/>
      <c r="AE19" s="55"/>
      <c r="AF19" s="55"/>
      <c r="AG19" s="55"/>
      <c r="AH19" s="55"/>
      <c r="AI19" s="55"/>
      <c r="AJ19" s="55"/>
      <c r="AK19" s="55"/>
      <c r="AL19" s="55"/>
      <c r="AM19" s="55"/>
      <c r="AN19" s="55"/>
    </row>
    <row r="20" spans="1:40" s="49" customFormat="1" ht="10.199999999999999" customHeight="1">
      <c r="A20" s="42" t="s">
        <v>204</v>
      </c>
      <c r="B20" s="47">
        <f>+VLOOKUP(A20,Clasificación!D:G,4,FALSE)</f>
        <v>-2698.44</v>
      </c>
      <c r="C20" s="9">
        <f>+D34</f>
        <v>2698.44</v>
      </c>
      <c r="D20" s="9"/>
      <c r="E20" s="10">
        <f>+VLOOKUP(A20,Clasificación!D:H,5,FALSE)</f>
        <v>0</v>
      </c>
      <c r="F20" s="10">
        <f t="shared" si="0"/>
        <v>0</v>
      </c>
      <c r="G20" s="10">
        <f t="shared" si="2"/>
        <v>0</v>
      </c>
      <c r="H20" s="10">
        <v>0</v>
      </c>
      <c r="I20" s="10">
        <v>0</v>
      </c>
      <c r="J20" s="10">
        <v>0</v>
      </c>
      <c r="K20" s="10">
        <v>0</v>
      </c>
      <c r="L20" s="10">
        <v>0</v>
      </c>
      <c r="M20" s="47">
        <f t="shared" si="1"/>
        <v>0</v>
      </c>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row>
    <row r="21" spans="1:40" s="52" customFormat="1" ht="10.199999999999999" customHeight="1">
      <c r="A21" s="50" t="s">
        <v>206</v>
      </c>
      <c r="B21" s="47">
        <f>+VLOOKUP(A21,Clasificación!D:G,4,FALSE)</f>
        <v>0</v>
      </c>
      <c r="C21" s="9"/>
      <c r="D21" s="9"/>
      <c r="E21" s="10">
        <f>+VLOOKUP(A21,Clasificación!D:H,5,FALSE)</f>
        <v>0</v>
      </c>
      <c r="F21" s="10">
        <f t="shared" si="0"/>
        <v>0</v>
      </c>
      <c r="G21" s="10">
        <f t="shared" si="2"/>
        <v>0</v>
      </c>
      <c r="H21" s="10">
        <v>0</v>
      </c>
      <c r="I21" s="10">
        <v>0</v>
      </c>
      <c r="J21" s="10">
        <v>0</v>
      </c>
      <c r="K21" s="10">
        <v>0</v>
      </c>
      <c r="L21" s="10">
        <v>0</v>
      </c>
      <c r="M21" s="47">
        <f t="shared" si="1"/>
        <v>0</v>
      </c>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row>
    <row r="22" spans="1:40" s="52" customFormat="1" ht="10.199999999999999" customHeight="1">
      <c r="A22" s="50" t="s">
        <v>206</v>
      </c>
      <c r="B22" s="47">
        <f>+VLOOKUP(A22,Clasificación!D:G,4,FALSE)</f>
        <v>0</v>
      </c>
      <c r="C22" s="9"/>
      <c r="D22" s="9"/>
      <c r="E22" s="10">
        <f>+VLOOKUP(A22,Clasificación!D:H,5,FALSE)</f>
        <v>0</v>
      </c>
      <c r="F22" s="10">
        <f t="shared" si="0"/>
        <v>0</v>
      </c>
      <c r="G22" s="10">
        <f t="shared" si="2"/>
        <v>0</v>
      </c>
      <c r="H22" s="10">
        <v>0</v>
      </c>
      <c r="I22" s="10">
        <v>0</v>
      </c>
      <c r="J22" s="10">
        <v>0</v>
      </c>
      <c r="K22" s="10">
        <v>0</v>
      </c>
      <c r="L22" s="10">
        <v>0</v>
      </c>
      <c r="M22" s="47">
        <f t="shared" si="1"/>
        <v>0</v>
      </c>
      <c r="N22" s="53"/>
      <c r="O22" s="53"/>
      <c r="P22" s="53"/>
      <c r="Q22" s="53"/>
      <c r="R22" s="53"/>
      <c r="S22" s="53"/>
      <c r="T22" s="53"/>
      <c r="U22" s="53"/>
      <c r="V22" s="53"/>
      <c r="W22" s="53"/>
      <c r="X22" s="53"/>
      <c r="Y22" s="53"/>
      <c r="Z22" s="53"/>
      <c r="AA22" s="51"/>
      <c r="AB22" s="51"/>
      <c r="AC22" s="51"/>
      <c r="AD22" s="51"/>
      <c r="AE22" s="51"/>
      <c r="AF22" s="51"/>
      <c r="AG22" s="51"/>
      <c r="AH22" s="51"/>
      <c r="AI22" s="51"/>
      <c r="AJ22" s="51"/>
      <c r="AK22" s="51"/>
      <c r="AL22" s="51"/>
      <c r="AM22" s="51"/>
      <c r="AN22" s="51"/>
    </row>
    <row r="23" spans="1:40" s="52" customFormat="1" ht="10.199999999999999" customHeight="1">
      <c r="A23" s="50" t="s">
        <v>206</v>
      </c>
      <c r="B23" s="47">
        <f>+VLOOKUP(A23,Clasificación!D:G,4,FALSE)</f>
        <v>0</v>
      </c>
      <c r="C23" s="9"/>
      <c r="D23" s="9"/>
      <c r="E23" s="10">
        <f>+VLOOKUP(A23,Clasificación!D:H,5,FALSE)</f>
        <v>0</v>
      </c>
      <c r="F23" s="10">
        <f t="shared" si="0"/>
        <v>0</v>
      </c>
      <c r="G23" s="10">
        <f t="shared" si="2"/>
        <v>0</v>
      </c>
      <c r="H23" s="10">
        <v>0</v>
      </c>
      <c r="I23" s="10">
        <v>0</v>
      </c>
      <c r="J23" s="10">
        <v>0</v>
      </c>
      <c r="K23" s="10">
        <v>0</v>
      </c>
      <c r="L23" s="10">
        <v>0</v>
      </c>
      <c r="M23" s="47">
        <f t="shared" si="1"/>
        <v>0</v>
      </c>
      <c r="N23" s="53"/>
      <c r="O23" s="53"/>
      <c r="P23" s="53"/>
      <c r="Q23" s="53"/>
      <c r="R23" s="53"/>
      <c r="S23" s="53"/>
      <c r="T23" s="53"/>
      <c r="U23" s="53"/>
      <c r="V23" s="53"/>
      <c r="W23" s="53"/>
      <c r="X23" s="53"/>
      <c r="Y23" s="53"/>
      <c r="Z23" s="53"/>
      <c r="AA23" s="51"/>
      <c r="AB23" s="51"/>
      <c r="AC23" s="51"/>
      <c r="AD23" s="51"/>
      <c r="AE23" s="51"/>
      <c r="AF23" s="51"/>
      <c r="AG23" s="51"/>
      <c r="AH23" s="51"/>
      <c r="AI23" s="51"/>
      <c r="AJ23" s="51"/>
      <c r="AK23" s="51"/>
      <c r="AL23" s="51"/>
      <c r="AM23" s="51"/>
      <c r="AN23" s="51"/>
    </row>
    <row r="24" spans="1:40" s="56" customFormat="1" ht="10.199999999999999" customHeight="1">
      <c r="A24" s="50" t="s">
        <v>208</v>
      </c>
      <c r="B24" s="47">
        <f>+VLOOKUP(A24,Clasificación!D:G,4,FALSE)</f>
        <v>0</v>
      </c>
      <c r="C24" s="9"/>
      <c r="D24" s="9"/>
      <c r="E24" s="10">
        <f>+VLOOKUP(A24,Clasificación!D:H,5,FALSE)</f>
        <v>0</v>
      </c>
      <c r="F24" s="10">
        <f t="shared" si="0"/>
        <v>0</v>
      </c>
      <c r="G24" s="10">
        <f t="shared" si="2"/>
        <v>0</v>
      </c>
      <c r="H24" s="10">
        <v>0</v>
      </c>
      <c r="I24" s="10">
        <v>0</v>
      </c>
      <c r="J24" s="10">
        <v>0</v>
      </c>
      <c r="K24" s="10">
        <v>0</v>
      </c>
      <c r="L24" s="10">
        <v>0</v>
      </c>
      <c r="M24" s="47">
        <f t="shared" si="1"/>
        <v>0</v>
      </c>
      <c r="N24" s="54"/>
      <c r="O24" s="54"/>
      <c r="P24" s="54"/>
      <c r="Q24" s="54"/>
      <c r="R24" s="54"/>
      <c r="S24" s="54"/>
      <c r="T24" s="54"/>
      <c r="U24" s="54"/>
      <c r="V24" s="54"/>
      <c r="W24" s="54"/>
      <c r="X24" s="54"/>
      <c r="Y24" s="54"/>
      <c r="Z24" s="54"/>
      <c r="AA24" s="55"/>
      <c r="AB24" s="55"/>
      <c r="AC24" s="55"/>
      <c r="AD24" s="55"/>
      <c r="AE24" s="55"/>
      <c r="AF24" s="55"/>
      <c r="AG24" s="55"/>
      <c r="AH24" s="55"/>
      <c r="AI24" s="55"/>
      <c r="AJ24" s="55"/>
      <c r="AK24" s="55"/>
      <c r="AL24" s="55"/>
      <c r="AM24" s="55"/>
      <c r="AN24" s="55"/>
    </row>
    <row r="25" spans="1:40" s="52" customFormat="1" ht="10.199999999999999" customHeight="1">
      <c r="A25" s="50" t="s">
        <v>209</v>
      </c>
      <c r="B25" s="47">
        <f>+VLOOKUP(A25,Clasificación!D:G,4,FALSE)</f>
        <v>-2713.11</v>
      </c>
      <c r="C25" s="9"/>
      <c r="D25" s="9"/>
      <c r="E25" s="10">
        <f>+VLOOKUP(A25,Clasificación!D:H,5,FALSE)</f>
        <v>0</v>
      </c>
      <c r="F25" s="10">
        <f t="shared" si="0"/>
        <v>-2713.11</v>
      </c>
      <c r="G25" s="10">
        <f t="shared" si="2"/>
        <v>2713.11</v>
      </c>
      <c r="H25" s="10">
        <v>0</v>
      </c>
      <c r="I25" s="10">
        <v>0</v>
      </c>
      <c r="J25" s="10">
        <v>0</v>
      </c>
      <c r="K25" s="10">
        <v>0</v>
      </c>
      <c r="L25" s="10">
        <v>0</v>
      </c>
      <c r="M25" s="47">
        <f t="shared" si="1"/>
        <v>0</v>
      </c>
      <c r="N25" s="53"/>
      <c r="O25" s="53"/>
      <c r="P25" s="53"/>
      <c r="Q25" s="53"/>
      <c r="R25" s="53"/>
      <c r="S25" s="53"/>
      <c r="T25" s="53"/>
      <c r="U25" s="53"/>
      <c r="V25" s="53"/>
      <c r="W25" s="53"/>
      <c r="X25" s="53"/>
      <c r="Y25" s="53"/>
      <c r="Z25" s="53"/>
      <c r="AA25" s="51"/>
      <c r="AB25" s="51"/>
      <c r="AC25" s="51"/>
      <c r="AD25" s="51"/>
      <c r="AE25" s="51"/>
      <c r="AF25" s="51"/>
      <c r="AG25" s="51"/>
      <c r="AH25" s="51"/>
      <c r="AI25" s="51"/>
      <c r="AJ25" s="51"/>
      <c r="AK25" s="51"/>
      <c r="AL25" s="51"/>
      <c r="AM25" s="51"/>
      <c r="AN25" s="51"/>
    </row>
    <row r="26" spans="1:40" s="52" customFormat="1" ht="10.199999999999999" customHeight="1">
      <c r="A26" s="50" t="s">
        <v>12</v>
      </c>
      <c r="B26" s="47">
        <f>+VLOOKUP(A26,Clasificación!D:G,4,FALSE)</f>
        <v>0</v>
      </c>
      <c r="C26" s="9"/>
      <c r="D26" s="9"/>
      <c r="E26" s="10">
        <f>+VLOOKUP(A26,Clasificación!D:H,5,FALSE)</f>
        <v>0</v>
      </c>
      <c r="F26" s="10">
        <f t="shared" si="0"/>
        <v>0</v>
      </c>
      <c r="G26" s="10">
        <f t="shared" si="2"/>
        <v>0</v>
      </c>
      <c r="H26" s="10">
        <v>0</v>
      </c>
      <c r="I26" s="10">
        <v>0</v>
      </c>
      <c r="J26" s="10">
        <v>0</v>
      </c>
      <c r="K26" s="10">
        <v>0</v>
      </c>
      <c r="L26" s="10">
        <v>0</v>
      </c>
      <c r="M26" s="47">
        <f t="shared" si="1"/>
        <v>0</v>
      </c>
      <c r="N26" s="53"/>
      <c r="O26" s="53"/>
      <c r="P26" s="53"/>
      <c r="Q26" s="53"/>
      <c r="R26" s="53"/>
      <c r="S26" s="53"/>
      <c r="T26" s="53"/>
      <c r="U26" s="53"/>
      <c r="V26" s="53"/>
      <c r="W26" s="53"/>
      <c r="X26" s="53"/>
      <c r="Y26" s="53"/>
      <c r="Z26" s="53"/>
      <c r="AA26" s="51"/>
      <c r="AB26" s="51"/>
      <c r="AC26" s="51"/>
      <c r="AD26" s="51"/>
      <c r="AE26" s="51"/>
      <c r="AF26" s="51"/>
      <c r="AG26" s="51"/>
      <c r="AH26" s="51"/>
      <c r="AI26" s="51"/>
      <c r="AJ26" s="51"/>
      <c r="AK26" s="51"/>
      <c r="AL26" s="51"/>
      <c r="AM26" s="51"/>
      <c r="AN26" s="51"/>
    </row>
    <row r="27" spans="1:40" s="52" customFormat="1" ht="10.199999999999999" customHeight="1">
      <c r="A27" s="57" t="s">
        <v>212</v>
      </c>
      <c r="B27" s="47">
        <f>+VLOOKUP(A27,Clasificación!D:G,4,FALSE)</f>
        <v>0</v>
      </c>
      <c r="C27" s="9"/>
      <c r="D27" s="9"/>
      <c r="E27" s="10">
        <f>+VLOOKUP(A27,Clasificación!D:H,5,FALSE)</f>
        <v>0</v>
      </c>
      <c r="F27" s="10">
        <f t="shared" si="0"/>
        <v>0</v>
      </c>
      <c r="G27" s="10">
        <f t="shared" si="2"/>
        <v>0</v>
      </c>
      <c r="H27" s="10">
        <v>0</v>
      </c>
      <c r="I27" s="10">
        <v>0</v>
      </c>
      <c r="J27" s="10">
        <v>0</v>
      </c>
      <c r="K27" s="10">
        <v>0</v>
      </c>
      <c r="L27" s="10">
        <v>0</v>
      </c>
      <c r="M27" s="47">
        <f t="shared" si="1"/>
        <v>0</v>
      </c>
      <c r="N27" s="53"/>
      <c r="O27" s="53"/>
      <c r="P27" s="53"/>
      <c r="Q27" s="53"/>
      <c r="R27" s="53"/>
      <c r="S27" s="53"/>
      <c r="T27" s="53"/>
      <c r="U27" s="53"/>
      <c r="V27" s="53"/>
      <c r="W27" s="53"/>
      <c r="X27" s="53"/>
      <c r="Y27" s="53"/>
      <c r="Z27" s="53"/>
      <c r="AA27" s="51"/>
      <c r="AB27" s="51"/>
      <c r="AC27" s="51"/>
      <c r="AD27" s="51"/>
      <c r="AE27" s="51"/>
      <c r="AF27" s="51"/>
      <c r="AG27" s="51"/>
      <c r="AH27" s="51"/>
      <c r="AI27" s="51"/>
      <c r="AJ27" s="51"/>
      <c r="AK27" s="51"/>
      <c r="AL27" s="51"/>
      <c r="AM27" s="51"/>
      <c r="AN27" s="51"/>
    </row>
    <row r="28" spans="1:40" s="52" customFormat="1" ht="10.199999999999999" customHeight="1">
      <c r="A28" s="57" t="s">
        <v>212</v>
      </c>
      <c r="B28" s="47">
        <f>+VLOOKUP(A28,Clasificación!D:G,4,FALSE)</f>
        <v>0</v>
      </c>
      <c r="C28" s="9"/>
      <c r="D28" s="9"/>
      <c r="E28" s="10">
        <f>+VLOOKUP(A28,Clasificación!D:H,5,FALSE)</f>
        <v>0</v>
      </c>
      <c r="F28" s="10">
        <f t="shared" si="0"/>
        <v>0</v>
      </c>
      <c r="G28" s="10">
        <f t="shared" si="2"/>
        <v>0</v>
      </c>
      <c r="H28" s="10">
        <v>0</v>
      </c>
      <c r="I28" s="10">
        <v>0</v>
      </c>
      <c r="J28" s="10">
        <v>0</v>
      </c>
      <c r="K28" s="10">
        <v>0</v>
      </c>
      <c r="L28" s="10">
        <v>0</v>
      </c>
      <c r="M28" s="47">
        <f t="shared" si="1"/>
        <v>0</v>
      </c>
      <c r="N28" s="53"/>
      <c r="O28" s="53"/>
      <c r="P28" s="53"/>
      <c r="Q28" s="53"/>
      <c r="R28" s="53"/>
      <c r="S28" s="53"/>
      <c r="T28" s="53"/>
      <c r="U28" s="53"/>
      <c r="V28" s="53"/>
      <c r="W28" s="53"/>
      <c r="X28" s="53"/>
      <c r="Y28" s="53"/>
      <c r="Z28" s="53"/>
      <c r="AA28" s="51"/>
      <c r="AB28" s="51"/>
      <c r="AC28" s="51"/>
      <c r="AD28" s="51"/>
      <c r="AE28" s="51"/>
      <c r="AF28" s="51"/>
      <c r="AG28" s="51"/>
      <c r="AH28" s="51"/>
      <c r="AI28" s="51"/>
      <c r="AJ28" s="51"/>
      <c r="AK28" s="51"/>
      <c r="AL28" s="51"/>
      <c r="AM28" s="51"/>
      <c r="AN28" s="51"/>
    </row>
    <row r="29" spans="1:40" s="56" customFormat="1" ht="10.199999999999999" customHeight="1">
      <c r="A29" s="57" t="s">
        <v>212</v>
      </c>
      <c r="B29" s="47">
        <f>+VLOOKUP(A29,Clasificación!D:G,4,FALSE)</f>
        <v>0</v>
      </c>
      <c r="C29" s="9"/>
      <c r="D29" s="9"/>
      <c r="E29" s="10">
        <f>+VLOOKUP(A29,Clasificación!D:H,5,FALSE)</f>
        <v>0</v>
      </c>
      <c r="F29" s="10">
        <f t="shared" si="0"/>
        <v>0</v>
      </c>
      <c r="G29" s="10">
        <f t="shared" si="2"/>
        <v>0</v>
      </c>
      <c r="H29" s="10">
        <v>0</v>
      </c>
      <c r="I29" s="10">
        <v>0</v>
      </c>
      <c r="J29" s="10">
        <v>0</v>
      </c>
      <c r="K29" s="10">
        <v>0</v>
      </c>
      <c r="L29" s="10">
        <v>0</v>
      </c>
      <c r="M29" s="47">
        <f t="shared" si="1"/>
        <v>0</v>
      </c>
      <c r="N29" s="54"/>
      <c r="O29" s="54"/>
      <c r="P29" s="54"/>
      <c r="Q29" s="54"/>
      <c r="R29" s="54"/>
      <c r="S29" s="54"/>
      <c r="T29" s="54"/>
      <c r="U29" s="54"/>
      <c r="V29" s="54"/>
      <c r="W29" s="54"/>
      <c r="X29" s="54"/>
      <c r="Y29" s="54"/>
      <c r="Z29" s="54"/>
      <c r="AA29" s="55"/>
      <c r="AB29" s="55"/>
      <c r="AC29" s="55"/>
      <c r="AD29" s="55"/>
      <c r="AE29" s="55"/>
      <c r="AF29" s="55"/>
      <c r="AG29" s="55"/>
      <c r="AH29" s="55"/>
      <c r="AI29" s="55"/>
      <c r="AJ29" s="55"/>
      <c r="AK29" s="55"/>
      <c r="AL29" s="55"/>
      <c r="AM29" s="55"/>
      <c r="AN29" s="55"/>
    </row>
    <row r="30" spans="1:40" s="56" customFormat="1" ht="10.199999999999999" customHeight="1">
      <c r="A30" s="57" t="s">
        <v>216</v>
      </c>
      <c r="B30" s="47">
        <f>+VLOOKUP(A30,Clasificación!D:G,4,FALSE)</f>
        <v>14.67</v>
      </c>
      <c r="C30" s="9"/>
      <c r="D30" s="9"/>
      <c r="E30" s="10">
        <f>+VLOOKUP(A30,Clasificación!D:H,5,FALSE)</f>
        <v>0</v>
      </c>
      <c r="F30" s="10">
        <f t="shared" si="0"/>
        <v>14.67</v>
      </c>
      <c r="G30" s="10">
        <f t="shared" si="2"/>
        <v>-14.67</v>
      </c>
      <c r="H30" s="10">
        <v>0</v>
      </c>
      <c r="I30" s="10">
        <v>0</v>
      </c>
      <c r="J30" s="10">
        <v>0</v>
      </c>
      <c r="K30" s="10">
        <v>0</v>
      </c>
      <c r="L30" s="10">
        <v>0</v>
      </c>
      <c r="M30" s="47">
        <f t="shared" si="1"/>
        <v>0</v>
      </c>
      <c r="N30" s="54"/>
      <c r="O30" s="54"/>
      <c r="P30" s="54"/>
      <c r="Q30" s="54"/>
      <c r="R30" s="54"/>
      <c r="S30" s="54"/>
      <c r="T30" s="54"/>
      <c r="U30" s="54"/>
      <c r="V30" s="54"/>
      <c r="W30" s="54"/>
      <c r="X30" s="54"/>
      <c r="Y30" s="54"/>
      <c r="Z30" s="54"/>
      <c r="AA30" s="55"/>
      <c r="AB30" s="55"/>
      <c r="AC30" s="55"/>
      <c r="AD30" s="55"/>
      <c r="AE30" s="55"/>
      <c r="AF30" s="55"/>
      <c r="AG30" s="55"/>
      <c r="AH30" s="55"/>
      <c r="AI30" s="55"/>
      <c r="AJ30" s="55"/>
      <c r="AK30" s="55"/>
      <c r="AL30" s="55"/>
      <c r="AM30" s="55"/>
      <c r="AN30" s="55"/>
    </row>
    <row r="31" spans="1:40" s="52" customFormat="1" ht="10.199999999999999" customHeight="1">
      <c r="A31" s="50" t="s">
        <v>217</v>
      </c>
      <c r="B31" s="47">
        <f>+VLOOKUP(A31,Clasificación!D:G,4,FALSE)</f>
        <v>0</v>
      </c>
      <c r="C31" s="9"/>
      <c r="D31" s="9"/>
      <c r="E31" s="10">
        <f>+VLOOKUP(A31,Clasificación!D:H,5,FALSE)</f>
        <v>0</v>
      </c>
      <c r="F31" s="10">
        <f t="shared" si="0"/>
        <v>0</v>
      </c>
      <c r="G31" s="10">
        <f t="shared" si="2"/>
        <v>0</v>
      </c>
      <c r="H31" s="10">
        <v>0</v>
      </c>
      <c r="I31" s="10">
        <v>0</v>
      </c>
      <c r="J31" s="10">
        <v>0</v>
      </c>
      <c r="K31" s="10">
        <v>0</v>
      </c>
      <c r="L31" s="10">
        <v>0</v>
      </c>
      <c r="M31" s="47">
        <f t="shared" si="1"/>
        <v>0</v>
      </c>
      <c r="N31" s="53"/>
      <c r="O31" s="53"/>
      <c r="P31" s="53"/>
      <c r="Q31" s="53"/>
      <c r="R31" s="53"/>
      <c r="S31" s="53"/>
      <c r="T31" s="53"/>
      <c r="U31" s="53"/>
      <c r="V31" s="53"/>
      <c r="W31" s="53"/>
      <c r="X31" s="53"/>
      <c r="Y31" s="53"/>
      <c r="Z31" s="53"/>
      <c r="AA31" s="51"/>
      <c r="AB31" s="51"/>
      <c r="AC31" s="51"/>
      <c r="AD31" s="51"/>
      <c r="AE31" s="51"/>
      <c r="AF31" s="51"/>
      <c r="AG31" s="51"/>
      <c r="AH31" s="51"/>
      <c r="AI31" s="51"/>
      <c r="AJ31" s="51"/>
      <c r="AK31" s="51"/>
      <c r="AL31" s="51"/>
      <c r="AM31" s="51"/>
      <c r="AN31" s="51"/>
    </row>
    <row r="32" spans="1:40" s="56" customFormat="1" ht="10.199999999999999" customHeight="1">
      <c r="A32" s="50" t="s">
        <v>218</v>
      </c>
      <c r="B32" s="47">
        <f>+VLOOKUP(A32,Clasificación!D:G,4,FALSE)</f>
        <v>0</v>
      </c>
      <c r="C32" s="9"/>
      <c r="D32" s="9"/>
      <c r="E32" s="10">
        <f>+VLOOKUP(A32,Clasificación!D:H,5,FALSE)</f>
        <v>0</v>
      </c>
      <c r="F32" s="10">
        <f t="shared" si="0"/>
        <v>0</v>
      </c>
      <c r="G32" s="10">
        <f t="shared" si="2"/>
        <v>0</v>
      </c>
      <c r="H32" s="10">
        <v>0</v>
      </c>
      <c r="I32" s="10">
        <v>0</v>
      </c>
      <c r="J32" s="10">
        <v>0</v>
      </c>
      <c r="K32" s="10">
        <v>0</v>
      </c>
      <c r="L32" s="10">
        <v>0</v>
      </c>
      <c r="M32" s="47">
        <f t="shared" si="1"/>
        <v>0</v>
      </c>
      <c r="N32" s="54"/>
      <c r="O32" s="54"/>
      <c r="P32" s="54"/>
      <c r="Q32" s="54"/>
      <c r="R32" s="54"/>
      <c r="S32" s="54"/>
      <c r="T32" s="54"/>
      <c r="U32" s="54"/>
      <c r="V32" s="54"/>
      <c r="W32" s="54"/>
      <c r="X32" s="54"/>
      <c r="Y32" s="54"/>
      <c r="Z32" s="54"/>
      <c r="AA32" s="55"/>
      <c r="AB32" s="55"/>
      <c r="AC32" s="55"/>
      <c r="AD32" s="55"/>
      <c r="AE32" s="55"/>
      <c r="AF32" s="55"/>
      <c r="AG32" s="55"/>
      <c r="AH32" s="55"/>
      <c r="AI32" s="55"/>
      <c r="AJ32" s="55"/>
      <c r="AK32" s="55"/>
      <c r="AL32" s="55"/>
      <c r="AM32" s="55"/>
      <c r="AN32" s="55"/>
    </row>
    <row r="33" spans="1:40" s="52" customFormat="1" ht="10.199999999999999" customHeight="1">
      <c r="A33" s="50" t="s">
        <v>219</v>
      </c>
      <c r="B33" s="47">
        <f>+VLOOKUP(A33,Clasificación!D:G,4,FALSE)</f>
        <v>0</v>
      </c>
      <c r="C33" s="9"/>
      <c r="D33" s="9"/>
      <c r="E33" s="10">
        <f>+VLOOKUP(A33,Clasificación!D:H,5,FALSE)</f>
        <v>0</v>
      </c>
      <c r="F33" s="10">
        <f t="shared" si="0"/>
        <v>0</v>
      </c>
      <c r="G33" s="10">
        <f t="shared" si="2"/>
        <v>0</v>
      </c>
      <c r="H33" s="10">
        <v>0</v>
      </c>
      <c r="I33" s="10">
        <v>0</v>
      </c>
      <c r="J33" s="10">
        <v>0</v>
      </c>
      <c r="K33" s="10">
        <v>0</v>
      </c>
      <c r="L33" s="10">
        <v>0</v>
      </c>
      <c r="M33" s="47">
        <f t="shared" si="1"/>
        <v>0</v>
      </c>
      <c r="N33" s="53"/>
      <c r="O33" s="53"/>
      <c r="P33" s="53"/>
      <c r="Q33" s="53"/>
      <c r="R33" s="53"/>
      <c r="S33" s="53"/>
      <c r="T33" s="53"/>
      <c r="U33" s="53"/>
      <c r="V33" s="53"/>
      <c r="W33" s="53"/>
      <c r="X33" s="53"/>
      <c r="Y33" s="53"/>
      <c r="Z33" s="53"/>
      <c r="AA33" s="51"/>
      <c r="AB33" s="51"/>
      <c r="AC33" s="51"/>
      <c r="AD33" s="51"/>
      <c r="AE33" s="51"/>
      <c r="AF33" s="51"/>
      <c r="AG33" s="51"/>
      <c r="AH33" s="51"/>
      <c r="AI33" s="51"/>
      <c r="AJ33" s="51"/>
      <c r="AK33" s="51"/>
      <c r="AL33" s="51"/>
      <c r="AM33" s="51"/>
      <c r="AN33" s="51"/>
    </row>
    <row r="34" spans="1:40" s="62" customFormat="1" ht="10.199999999999999" customHeight="1">
      <c r="A34" s="63" t="s">
        <v>87</v>
      </c>
      <c r="B34" s="64">
        <f>-B25-B30</f>
        <v>2698.44</v>
      </c>
      <c r="C34" s="1"/>
      <c r="D34" s="64">
        <f>+B34</f>
        <v>2698.44</v>
      </c>
      <c r="E34" s="65"/>
      <c r="F34" s="59">
        <f>+B34+C34-D34</f>
        <v>0</v>
      </c>
      <c r="G34" s="5">
        <v>0</v>
      </c>
      <c r="H34" s="5">
        <v>0</v>
      </c>
      <c r="I34" s="5">
        <v>0</v>
      </c>
      <c r="J34" s="5">
        <v>0</v>
      </c>
      <c r="K34" s="5">
        <v>0</v>
      </c>
      <c r="L34" s="5">
        <v>0</v>
      </c>
      <c r="M34" s="58"/>
      <c r="N34" s="60"/>
      <c r="O34" s="60"/>
      <c r="P34" s="60"/>
      <c r="Q34" s="60"/>
      <c r="R34" s="60"/>
      <c r="S34" s="60"/>
      <c r="T34" s="60"/>
      <c r="U34" s="60"/>
      <c r="V34" s="60"/>
      <c r="W34" s="60"/>
      <c r="X34" s="60"/>
      <c r="Y34" s="60"/>
      <c r="Z34" s="60"/>
      <c r="AA34" s="61"/>
      <c r="AB34" s="61"/>
      <c r="AC34" s="61"/>
      <c r="AD34" s="61"/>
      <c r="AE34" s="61"/>
      <c r="AF34" s="61"/>
      <c r="AG34" s="61"/>
      <c r="AH34" s="61"/>
      <c r="AI34" s="61"/>
      <c r="AJ34" s="61"/>
      <c r="AK34" s="61"/>
      <c r="AL34" s="61"/>
      <c r="AM34" s="61"/>
      <c r="AN34" s="61"/>
    </row>
    <row r="35" spans="1:40" s="81" customFormat="1" ht="10.199999999999999" customHeight="1" thickBot="1">
      <c r="A35" s="78" t="s">
        <v>11</v>
      </c>
      <c r="B35" s="78">
        <f>+SUM(B4:B34)</f>
        <v>-5.2159521146677434E-10</v>
      </c>
      <c r="C35" s="79">
        <f>+SUM(C4:C34)</f>
        <v>2698.44</v>
      </c>
      <c r="D35" s="79">
        <f>+SUM(D4:D34)</f>
        <v>2698.44</v>
      </c>
      <c r="E35" s="78">
        <f>SUM(E4:E33)</f>
        <v>0</v>
      </c>
      <c r="F35" s="78">
        <f>SUM(F34:F34)</f>
        <v>0</v>
      </c>
      <c r="G35" s="285">
        <f t="shared" ref="G35:M35" si="3">SUM(G4:G33)</f>
        <v>-6127971.7799999993</v>
      </c>
      <c r="H35" s="285">
        <f t="shared" si="3"/>
        <v>0</v>
      </c>
      <c r="I35" s="285">
        <f t="shared" si="3"/>
        <v>0</v>
      </c>
      <c r="J35" s="285">
        <f t="shared" si="3"/>
        <v>0</v>
      </c>
      <c r="K35" s="285">
        <f t="shared" si="3"/>
        <v>0</v>
      </c>
      <c r="L35" s="285">
        <f t="shared" si="3"/>
        <v>10870000</v>
      </c>
      <c r="M35" s="285">
        <f t="shared" si="3"/>
        <v>4742028.22</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row>
    <row r="36" spans="1:40" s="82" customFormat="1" thickTop="1">
      <c r="D36" s="82">
        <f>C35-D35</f>
        <v>0</v>
      </c>
      <c r="F36" s="83"/>
      <c r="G36" s="286"/>
      <c r="H36" s="286"/>
      <c r="I36" s="286"/>
      <c r="J36" s="286">
        <f>+SUM(G35:J35)</f>
        <v>-6127971.7799999993</v>
      </c>
      <c r="K36" s="286"/>
      <c r="L36" s="286">
        <f>+SUM(K35:L35)</f>
        <v>10870000</v>
      </c>
      <c r="M36" s="286">
        <f>SUM(F36:L36)</f>
        <v>4742028.2200000007</v>
      </c>
      <c r="N36" s="84">
        <f>+M35-M36</f>
        <v>0</v>
      </c>
      <c r="O36" s="84"/>
      <c r="P36" s="84"/>
      <c r="Q36" s="84"/>
      <c r="R36" s="84"/>
      <c r="S36" s="84"/>
      <c r="T36" s="84"/>
      <c r="U36" s="84"/>
      <c r="V36" s="84"/>
      <c r="W36" s="84"/>
      <c r="X36" s="84"/>
      <c r="Y36" s="84"/>
      <c r="Z36" s="84"/>
      <c r="AA36" s="85"/>
      <c r="AB36" s="85"/>
      <c r="AC36" s="85"/>
      <c r="AD36" s="85"/>
      <c r="AE36" s="85"/>
      <c r="AF36" s="85"/>
      <c r="AG36" s="85"/>
      <c r="AH36" s="85"/>
      <c r="AI36" s="85"/>
      <c r="AJ36" s="85"/>
      <c r="AK36" s="85"/>
      <c r="AL36" s="85"/>
      <c r="AM36" s="85"/>
      <c r="AN36" s="85"/>
    </row>
    <row r="37" spans="1:40" ht="14.4">
      <c r="A37" s="68"/>
      <c r="B37" s="69"/>
      <c r="C37" s="68"/>
      <c r="D37" s="70"/>
      <c r="E37" s="68"/>
      <c r="F37" s="71"/>
      <c r="G37" s="287"/>
      <c r="H37" s="287"/>
      <c r="I37" s="287"/>
      <c r="J37" s="287"/>
      <c r="K37" s="287"/>
      <c r="L37" s="287"/>
      <c r="M37" s="287"/>
      <c r="N37" s="72"/>
      <c r="O37" s="54"/>
      <c r="P37" s="54"/>
      <c r="Q37" s="54"/>
      <c r="R37" s="54"/>
      <c r="S37" s="54"/>
      <c r="T37" s="54"/>
      <c r="U37" s="54"/>
      <c r="V37" s="54"/>
      <c r="W37" s="54"/>
      <c r="X37" s="54"/>
      <c r="Y37" s="54"/>
      <c r="Z37" s="54"/>
    </row>
    <row r="38" spans="1:40" ht="14.4">
      <c r="A38" s="44"/>
      <c r="B38" s="73"/>
      <c r="C38" s="44"/>
      <c r="D38" s="44"/>
      <c r="E38" s="44"/>
      <c r="F38" s="74"/>
      <c r="G38" s="73"/>
      <c r="H38" s="73"/>
      <c r="I38" s="73"/>
      <c r="J38" s="73"/>
      <c r="K38" s="73"/>
      <c r="L38" s="73"/>
      <c r="M38" s="73"/>
      <c r="N38" s="72"/>
    </row>
    <row r="39" spans="1:40" ht="14.4">
      <c r="C39" s="75"/>
      <c r="E39" s="76"/>
      <c r="F39" s="77"/>
      <c r="G39" s="288"/>
      <c r="H39" s="288"/>
      <c r="I39" s="288"/>
      <c r="J39" s="288"/>
      <c r="K39" s="288"/>
      <c r="L39" s="288"/>
    </row>
    <row r="40" spans="1:40" ht="14.4">
      <c r="G40" s="288"/>
      <c r="H40" s="288"/>
      <c r="I40" s="288"/>
      <c r="J40" s="288"/>
      <c r="K40" s="288"/>
      <c r="L40" s="288"/>
    </row>
  </sheetData>
  <customSheetViews>
    <customSheetView guid="{B9F63820-5C32-455A-BC9D-0BE84D6B0867}" scale="113" state="hidden">
      <pane xSplit="6" ySplit="3" topLeftCell="G47" activePane="bottomRight" state="frozen"/>
      <selection pane="bottomRight" activeCell="A58" sqref="A58"/>
      <pageMargins left="0.7" right="0.7" top="0.75" bottom="0.75" header="0.3" footer="0.3"/>
      <pageSetup orientation="portrait" r:id="rId1"/>
    </customSheetView>
    <customSheetView guid="{7015FC6D-0680-4B00-AA0E-B83DA1D0B666}" scale="113">
      <pane xSplit="6" ySplit="3" topLeftCell="G47" activePane="bottomRight" state="frozen"/>
      <selection pane="bottomRight" activeCell="A58" sqref="A58"/>
      <pageMargins left="0.7" right="0.7" top="0.75" bottom="0.75" header="0.3" footer="0.3"/>
      <pageSetup orientation="portrait" r:id="rId2"/>
    </customSheetView>
    <customSheetView guid="{5FCC9217-B3E9-4B91-A943-5F21728EBEE9}" scale="113">
      <pane xSplit="6" ySplit="3" topLeftCell="G47" activePane="bottomRight" state="frozen"/>
      <selection pane="bottomRight" activeCell="A58" sqref="A58"/>
      <pageMargins left="0.7" right="0.7" top="0.75" bottom="0.75" header="0.3" footer="0.3"/>
      <pageSetup orientation="portrait" r:id="rId3"/>
    </customSheetView>
    <customSheetView guid="{F3648BCD-1CED-4BBB-AE63-37BDB925883F}" scale="113" state="hidden">
      <pane xSplit="6" ySplit="3" topLeftCell="G47" activePane="bottomRight" state="frozen"/>
      <selection pane="bottomRight" activeCell="A58" sqref="A58"/>
      <pageMargins left="0.7" right="0.7" top="0.75" bottom="0.75" header="0.3" footer="0.3"/>
      <pageSetup orientation="portrait" r:id="rId4"/>
    </customSheetView>
  </customSheetViews>
  <mergeCells count="5">
    <mergeCell ref="A2:A3"/>
    <mergeCell ref="C2:D2"/>
    <mergeCell ref="M2:M3"/>
    <mergeCell ref="G2:J2"/>
    <mergeCell ref="K2:L2"/>
  </mergeCells>
  <pageMargins left="0.7" right="0.7" top="0.75" bottom="0.75" header="0.3" footer="0.3"/>
  <pageSetup orientation="portrait"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499984740745262"/>
    <pageSetUpPr fitToPage="1"/>
  </sheetPr>
  <dimension ref="A1:N312"/>
  <sheetViews>
    <sheetView showGridLines="0" zoomScale="90" zoomScaleNormal="90" zoomScaleSheetLayoutView="80" workbookViewId="0">
      <pane ySplit="8" topLeftCell="A84" activePane="bottomLeft" state="frozen"/>
      <selection activeCell="B1" sqref="B1"/>
      <selection pane="bottomLeft" activeCell="D99" sqref="D99"/>
    </sheetView>
  </sheetViews>
  <sheetFormatPr baseColWidth="10" defaultColWidth="11.44140625" defaultRowHeight="13.2"/>
  <cols>
    <col min="1" max="1" width="3.44140625" style="187" customWidth="1"/>
    <col min="2" max="2" width="3.5546875" style="187" customWidth="1"/>
    <col min="3" max="4" width="11.44140625" style="187"/>
    <col min="5" max="5" width="13.5546875" style="187" bestFit="1" customWidth="1"/>
    <col min="6" max="6" width="11.44140625" style="187"/>
    <col min="7" max="7" width="20.44140625" style="187" bestFit="1" customWidth="1"/>
    <col min="8" max="8" width="20.5546875" style="187" customWidth="1"/>
    <col min="9" max="9" width="11.44140625" style="187"/>
    <col min="10" max="10" width="7.33203125" style="187" customWidth="1"/>
    <col min="11" max="11" width="11.44140625" style="187"/>
    <col min="12" max="12" width="7.5546875" style="187" customWidth="1"/>
    <col min="13" max="13" width="4.44140625" style="187" customWidth="1"/>
    <col min="14" max="16384" width="11.44140625" style="187"/>
  </cols>
  <sheetData>
    <row r="1" spans="3:14" s="177" customFormat="1">
      <c r="D1" s="178"/>
    </row>
    <row r="2" spans="3:14" s="177" customFormat="1">
      <c r="D2" s="178"/>
    </row>
    <row r="3" spans="3:14" s="177" customFormat="1">
      <c r="D3" s="178"/>
    </row>
    <row r="4" spans="3:14" s="179" customFormat="1" ht="13.8" thickBot="1">
      <c r="D4" s="180"/>
    </row>
    <row r="5" spans="3:14" ht="13.8" thickTop="1">
      <c r="N5" s="168" t="s">
        <v>111</v>
      </c>
    </row>
    <row r="6" spans="3:14">
      <c r="L6" s="292"/>
    </row>
    <row r="7" spans="3:14" s="293" customFormat="1" ht="13.8" customHeight="1">
      <c r="C7" s="431" t="s">
        <v>223</v>
      </c>
      <c r="D7" s="431"/>
      <c r="E7" s="431"/>
      <c r="F7" s="431"/>
      <c r="G7" s="431"/>
      <c r="H7" s="431"/>
      <c r="I7" s="431"/>
      <c r="J7" s="431"/>
      <c r="K7" s="431"/>
      <c r="L7" s="431"/>
      <c r="M7" s="431"/>
      <c r="N7" s="431"/>
    </row>
    <row r="8" spans="3:14" s="293" customFormat="1" ht="13.8" customHeight="1">
      <c r="C8" s="431" t="s">
        <v>234</v>
      </c>
      <c r="D8" s="431"/>
      <c r="E8" s="431"/>
      <c r="F8" s="431"/>
      <c r="G8" s="431"/>
      <c r="H8" s="431"/>
      <c r="I8" s="431"/>
      <c r="J8" s="431"/>
      <c r="K8" s="431"/>
      <c r="L8" s="431"/>
      <c r="M8" s="431"/>
      <c r="N8" s="431"/>
    </row>
    <row r="9" spans="3:14" s="293" customFormat="1" ht="13.8" customHeight="1">
      <c r="C9" s="297"/>
      <c r="D9" s="297"/>
      <c r="E9" s="297"/>
      <c r="F9" s="297"/>
      <c r="G9" s="297"/>
      <c r="H9" s="297"/>
      <c r="I9" s="297"/>
      <c r="J9" s="297"/>
      <c r="K9" s="297"/>
      <c r="L9" s="297"/>
      <c r="M9" s="297"/>
      <c r="N9" s="297"/>
    </row>
    <row r="11" spans="3:14">
      <c r="C11" s="207" t="s">
        <v>93</v>
      </c>
    </row>
    <row r="12" spans="3:14" ht="12.6" customHeight="1">
      <c r="C12" s="207"/>
    </row>
    <row r="13" spans="3:14">
      <c r="C13" s="207" t="s">
        <v>106</v>
      </c>
    </row>
    <row r="14" spans="3:14" ht="37.950000000000003" customHeight="1">
      <c r="C14" s="429" t="s">
        <v>237</v>
      </c>
      <c r="D14" s="429"/>
      <c r="E14" s="429"/>
      <c r="F14" s="429"/>
      <c r="G14" s="429"/>
      <c r="H14" s="429"/>
      <c r="I14" s="429"/>
      <c r="J14" s="429"/>
      <c r="K14" s="429"/>
      <c r="L14" s="429"/>
      <c r="M14" s="429"/>
      <c r="N14" s="429"/>
    </row>
    <row r="15" spans="3:14" ht="43.2" customHeight="1">
      <c r="C15" s="429" t="s">
        <v>301</v>
      </c>
      <c r="D15" s="429"/>
      <c r="E15" s="429"/>
      <c r="F15" s="429"/>
      <c r="G15" s="429"/>
      <c r="H15" s="429"/>
      <c r="I15" s="429"/>
      <c r="J15" s="429"/>
      <c r="K15" s="429"/>
      <c r="L15" s="429"/>
      <c r="M15" s="429"/>
      <c r="N15" s="429"/>
    </row>
    <row r="16" spans="3:14" ht="49.2" customHeight="1">
      <c r="C16" s="429" t="s">
        <v>236</v>
      </c>
      <c r="D16" s="429"/>
      <c r="E16" s="429"/>
      <c r="F16" s="429"/>
      <c r="G16" s="429"/>
      <c r="H16" s="429"/>
      <c r="I16" s="429"/>
      <c r="J16" s="429"/>
      <c r="K16" s="429"/>
      <c r="L16" s="429"/>
      <c r="M16" s="429"/>
      <c r="N16" s="429"/>
    </row>
    <row r="17" spans="3:14" ht="47.4" customHeight="1">
      <c r="C17" s="429" t="s">
        <v>235</v>
      </c>
      <c r="D17" s="429"/>
      <c r="E17" s="429"/>
      <c r="F17" s="429"/>
      <c r="G17" s="429"/>
      <c r="H17" s="429"/>
      <c r="I17" s="429"/>
      <c r="J17" s="429"/>
      <c r="K17" s="429"/>
      <c r="L17" s="429"/>
      <c r="M17" s="429"/>
      <c r="N17" s="429"/>
    </row>
    <row r="18" spans="3:14">
      <c r="C18" s="289"/>
      <c r="D18" s="289"/>
      <c r="E18" s="289"/>
      <c r="F18" s="289"/>
      <c r="G18" s="289"/>
      <c r="H18" s="289"/>
      <c r="I18" s="289"/>
      <c r="J18" s="289"/>
      <c r="K18" s="289"/>
      <c r="L18" s="289"/>
    </row>
    <row r="19" spans="3:14">
      <c r="C19" s="207" t="s">
        <v>107</v>
      </c>
    </row>
    <row r="20" spans="3:14" ht="9.6" customHeight="1">
      <c r="C20" s="289"/>
      <c r="D20" s="289"/>
      <c r="E20" s="289"/>
      <c r="F20" s="289"/>
      <c r="G20" s="289"/>
      <c r="H20" s="289"/>
      <c r="I20" s="289"/>
      <c r="J20" s="289"/>
      <c r="K20" s="289"/>
      <c r="L20" s="289"/>
    </row>
    <row r="21" spans="3:14" ht="37.950000000000003" customHeight="1">
      <c r="C21" s="429" t="s">
        <v>238</v>
      </c>
      <c r="D21" s="429"/>
      <c r="E21" s="429"/>
      <c r="F21" s="429"/>
      <c r="G21" s="429"/>
      <c r="H21" s="429"/>
      <c r="I21" s="429"/>
      <c r="J21" s="429"/>
      <c r="K21" s="429"/>
      <c r="L21" s="429"/>
      <c r="M21" s="429"/>
      <c r="N21" s="429"/>
    </row>
    <row r="23" spans="3:14">
      <c r="C23" s="207" t="s">
        <v>253</v>
      </c>
    </row>
    <row r="24" spans="3:14">
      <c r="C24" s="207"/>
    </row>
    <row r="25" spans="3:14">
      <c r="C25" s="207" t="s">
        <v>94</v>
      </c>
    </row>
    <row r="27" spans="3:14" ht="53.4" customHeight="1">
      <c r="C27" s="429" t="s">
        <v>239</v>
      </c>
      <c r="D27" s="429"/>
      <c r="E27" s="429"/>
      <c r="F27" s="429"/>
      <c r="G27" s="429"/>
      <c r="H27" s="429"/>
      <c r="I27" s="429"/>
      <c r="J27" s="429"/>
      <c r="K27" s="429"/>
      <c r="L27" s="429"/>
      <c r="M27" s="429"/>
      <c r="N27" s="429"/>
    </row>
    <row r="28" spans="3:14">
      <c r="C28" s="425"/>
      <c r="D28" s="425"/>
      <c r="E28" s="425"/>
      <c r="F28" s="425"/>
      <c r="G28" s="425"/>
      <c r="H28" s="425"/>
      <c r="I28" s="425"/>
      <c r="J28" s="425"/>
      <c r="K28" s="425"/>
      <c r="L28" s="425"/>
    </row>
    <row r="29" spans="3:14">
      <c r="C29" s="207" t="s">
        <v>95</v>
      </c>
    </row>
    <row r="30" spans="3:14" ht="37.950000000000003" customHeight="1">
      <c r="C30" s="429" t="s">
        <v>240</v>
      </c>
      <c r="D30" s="429"/>
      <c r="E30" s="429"/>
      <c r="F30" s="429"/>
      <c r="G30" s="429"/>
      <c r="H30" s="429"/>
      <c r="I30" s="429"/>
      <c r="J30" s="429"/>
      <c r="K30" s="429"/>
      <c r="L30" s="429"/>
      <c r="M30" s="429"/>
      <c r="N30" s="429"/>
    </row>
    <row r="32" spans="3:14" ht="28.5" customHeight="1">
      <c r="C32" s="407" t="s">
        <v>241</v>
      </c>
      <c r="D32" s="407"/>
      <c r="E32" s="407"/>
      <c r="F32" s="407"/>
      <c r="G32" s="407"/>
      <c r="H32" s="407"/>
      <c r="I32" s="430" t="s">
        <v>89</v>
      </c>
      <c r="J32" s="430"/>
      <c r="K32" s="430" t="s">
        <v>90</v>
      </c>
      <c r="L32" s="430"/>
    </row>
    <row r="33" spans="3:12" ht="31.5" customHeight="1">
      <c r="C33" s="426" t="s">
        <v>88</v>
      </c>
      <c r="D33" s="426"/>
      <c r="E33" s="426"/>
      <c r="F33" s="426"/>
      <c r="G33" s="426"/>
      <c r="H33" s="426"/>
      <c r="I33" s="423">
        <v>0</v>
      </c>
      <c r="J33" s="424"/>
      <c r="K33" s="427">
        <v>1</v>
      </c>
      <c r="L33" s="428"/>
    </row>
    <row r="34" spans="3:12" ht="36" customHeight="1">
      <c r="C34" s="426" t="s">
        <v>242</v>
      </c>
      <c r="D34" s="426"/>
      <c r="E34" s="426"/>
      <c r="F34" s="426"/>
      <c r="G34" s="426"/>
      <c r="H34" s="426"/>
      <c r="I34" s="423">
        <v>0</v>
      </c>
      <c r="J34" s="424"/>
      <c r="K34" s="427">
        <v>1</v>
      </c>
      <c r="L34" s="428"/>
    </row>
    <row r="35" spans="3:12" ht="48" customHeight="1">
      <c r="C35" s="426" t="s">
        <v>243</v>
      </c>
      <c r="D35" s="426"/>
      <c r="E35" s="426"/>
      <c r="F35" s="426"/>
      <c r="G35" s="426"/>
      <c r="H35" s="426"/>
      <c r="I35" s="423">
        <v>0</v>
      </c>
      <c r="J35" s="423"/>
      <c r="K35" s="423">
        <v>0.3</v>
      </c>
      <c r="L35" s="424"/>
    </row>
    <row r="36" spans="3:12" ht="36" customHeight="1">
      <c r="C36" s="426" t="s">
        <v>244</v>
      </c>
      <c r="D36" s="426"/>
      <c r="E36" s="426"/>
      <c r="F36" s="426"/>
      <c r="G36" s="426"/>
      <c r="H36" s="426"/>
      <c r="I36" s="423">
        <v>0</v>
      </c>
      <c r="J36" s="424"/>
      <c r="K36" s="427">
        <v>1</v>
      </c>
      <c r="L36" s="428"/>
    </row>
    <row r="37" spans="3:12" ht="36" customHeight="1">
      <c r="C37" s="426" t="s">
        <v>245</v>
      </c>
      <c r="D37" s="426"/>
      <c r="E37" s="426"/>
      <c r="F37" s="426"/>
      <c r="G37" s="426"/>
      <c r="H37" s="426"/>
      <c r="I37" s="423">
        <v>0</v>
      </c>
      <c r="J37" s="424"/>
      <c r="K37" s="427">
        <v>0.8</v>
      </c>
      <c r="L37" s="428"/>
    </row>
    <row r="38" spans="3:12" ht="48" customHeight="1">
      <c r="C38" s="426" t="s">
        <v>246</v>
      </c>
      <c r="D38" s="426"/>
      <c r="E38" s="426"/>
      <c r="F38" s="426"/>
      <c r="G38" s="426"/>
      <c r="H38" s="426"/>
      <c r="I38" s="423">
        <v>0</v>
      </c>
      <c r="J38" s="423"/>
      <c r="K38" s="423">
        <v>0.5</v>
      </c>
      <c r="L38" s="424"/>
    </row>
    <row r="39" spans="3:12" ht="49.5" customHeight="1">
      <c r="C39" s="426" t="s">
        <v>247</v>
      </c>
      <c r="D39" s="426"/>
      <c r="E39" s="426"/>
      <c r="F39" s="426"/>
      <c r="G39" s="426"/>
      <c r="H39" s="426"/>
      <c r="I39" s="423">
        <v>0</v>
      </c>
      <c r="J39" s="424"/>
      <c r="K39" s="423">
        <v>0.2</v>
      </c>
      <c r="L39" s="424"/>
    </row>
    <row r="40" spans="3:12" ht="48" customHeight="1">
      <c r="C40" s="426" t="s">
        <v>248</v>
      </c>
      <c r="D40" s="426"/>
      <c r="E40" s="426"/>
      <c r="F40" s="426"/>
      <c r="G40" s="426"/>
      <c r="H40" s="426"/>
      <c r="I40" s="423">
        <v>0</v>
      </c>
      <c r="J40" s="423"/>
      <c r="K40" s="423">
        <v>0.5</v>
      </c>
      <c r="L40" s="424"/>
    </row>
    <row r="41" spans="3:12" ht="36" customHeight="1">
      <c r="C41" s="426" t="s">
        <v>249</v>
      </c>
      <c r="D41" s="426"/>
      <c r="E41" s="426"/>
      <c r="F41" s="426"/>
      <c r="G41" s="426"/>
      <c r="H41" s="426"/>
      <c r="I41" s="423">
        <v>0</v>
      </c>
      <c r="J41" s="424"/>
      <c r="K41" s="427">
        <v>0.3</v>
      </c>
      <c r="L41" s="428"/>
    </row>
    <row r="42" spans="3:12" ht="48" customHeight="1">
      <c r="C42" s="426" t="s">
        <v>250</v>
      </c>
      <c r="D42" s="426"/>
      <c r="E42" s="426"/>
      <c r="F42" s="426"/>
      <c r="G42" s="426"/>
      <c r="H42" s="426"/>
      <c r="I42" s="423">
        <v>0</v>
      </c>
      <c r="J42" s="423"/>
      <c r="K42" s="423">
        <v>0.5</v>
      </c>
      <c r="L42" s="424"/>
    </row>
    <row r="43" spans="3:12" ht="58.2" customHeight="1">
      <c r="C43" s="426" t="s">
        <v>251</v>
      </c>
      <c r="D43" s="426"/>
      <c r="E43" s="426"/>
      <c r="F43" s="426"/>
      <c r="G43" s="426"/>
      <c r="H43" s="426"/>
      <c r="I43" s="423">
        <v>0</v>
      </c>
      <c r="J43" s="424"/>
      <c r="K43" s="423">
        <v>0.5</v>
      </c>
      <c r="L43" s="424"/>
    </row>
    <row r="44" spans="3:12" ht="36" customHeight="1">
      <c r="C44" s="426" t="s">
        <v>252</v>
      </c>
      <c r="D44" s="426"/>
      <c r="E44" s="426"/>
      <c r="F44" s="426"/>
      <c r="G44" s="426"/>
      <c r="H44" s="426"/>
      <c r="I44" s="423">
        <v>0</v>
      </c>
      <c r="J44" s="424"/>
      <c r="K44" s="427">
        <v>0.2</v>
      </c>
      <c r="L44" s="428"/>
    </row>
    <row r="45" spans="3:12" ht="15" customHeight="1">
      <c r="C45" s="289"/>
      <c r="D45" s="289"/>
      <c r="E45" s="289"/>
      <c r="F45" s="289"/>
      <c r="G45" s="289"/>
      <c r="H45" s="289"/>
      <c r="I45" s="290"/>
      <c r="J45" s="291"/>
      <c r="K45" s="291"/>
      <c r="L45" s="291"/>
    </row>
    <row r="46" spans="3:12" ht="66" customHeight="1">
      <c r="C46" s="425" t="s">
        <v>229</v>
      </c>
      <c r="D46" s="425"/>
      <c r="E46" s="425"/>
      <c r="F46" s="425"/>
      <c r="G46" s="425"/>
      <c r="H46" s="425"/>
      <c r="I46" s="425"/>
      <c r="J46" s="425"/>
      <c r="K46" s="425"/>
      <c r="L46" s="425"/>
    </row>
    <row r="47" spans="3:12">
      <c r="C47" s="425" t="s">
        <v>91</v>
      </c>
      <c r="D47" s="425"/>
      <c r="E47" s="425"/>
      <c r="F47" s="425"/>
      <c r="G47" s="425"/>
      <c r="H47" s="425"/>
      <c r="I47" s="425"/>
      <c r="J47" s="425"/>
      <c r="K47" s="425"/>
      <c r="L47" s="425"/>
    </row>
    <row r="48" spans="3:12">
      <c r="C48" s="289"/>
      <c r="D48" s="289"/>
      <c r="E48" s="289"/>
      <c r="F48" s="289"/>
      <c r="G48" s="289"/>
      <c r="H48" s="289"/>
      <c r="I48" s="289"/>
      <c r="J48" s="289"/>
      <c r="K48" s="289"/>
      <c r="L48" s="289"/>
    </row>
    <row r="49" spans="3:14">
      <c r="C49" s="207" t="s">
        <v>139</v>
      </c>
      <c r="D49" s="289"/>
      <c r="E49" s="289"/>
      <c r="F49" s="289"/>
      <c r="G49" s="289"/>
      <c r="H49" s="289"/>
      <c r="I49" s="289"/>
      <c r="J49" s="289"/>
      <c r="K49" s="289"/>
      <c r="L49" s="289"/>
    </row>
    <row r="50" spans="3:14" ht="12" customHeight="1">
      <c r="C50" s="289"/>
      <c r="D50" s="289"/>
      <c r="E50" s="289"/>
      <c r="F50" s="289"/>
      <c r="G50" s="289"/>
      <c r="H50" s="289"/>
      <c r="I50" s="289"/>
      <c r="J50" s="289"/>
      <c r="K50" s="289"/>
      <c r="L50" s="289"/>
    </row>
    <row r="51" spans="3:14" ht="58.2" customHeight="1">
      <c r="C51" s="429" t="s">
        <v>254</v>
      </c>
      <c r="D51" s="429"/>
      <c r="E51" s="429"/>
      <c r="F51" s="429"/>
      <c r="G51" s="429"/>
      <c r="H51" s="429"/>
      <c r="I51" s="429"/>
      <c r="J51" s="429"/>
      <c r="K51" s="429"/>
      <c r="L51" s="429"/>
      <c r="M51" s="429"/>
      <c r="N51" s="429"/>
    </row>
    <row r="52" spans="3:14">
      <c r="C52" s="289"/>
      <c r="D52" s="289"/>
      <c r="E52" s="289"/>
      <c r="F52" s="289"/>
      <c r="G52" s="289"/>
      <c r="H52" s="289"/>
      <c r="I52" s="289"/>
      <c r="J52" s="289"/>
      <c r="K52" s="289"/>
      <c r="L52" s="289"/>
    </row>
    <row r="53" spans="3:14">
      <c r="C53" s="207" t="s">
        <v>140</v>
      </c>
      <c r="D53" s="289"/>
      <c r="E53" s="289"/>
      <c r="F53" s="289"/>
      <c r="G53" s="289"/>
      <c r="H53" s="289"/>
      <c r="I53" s="289"/>
      <c r="J53" s="289"/>
      <c r="K53" s="289"/>
      <c r="L53" s="289"/>
    </row>
    <row r="54" spans="3:14" ht="6.6" customHeight="1">
      <c r="C54" s="289"/>
      <c r="D54" s="289"/>
      <c r="E54" s="289"/>
      <c r="F54" s="289"/>
      <c r="G54" s="289"/>
      <c r="H54" s="289"/>
      <c r="I54" s="289"/>
      <c r="J54" s="289"/>
      <c r="K54" s="289"/>
      <c r="L54" s="289"/>
    </row>
    <row r="55" spans="3:14" ht="58.2" customHeight="1">
      <c r="C55" s="429" t="s">
        <v>255</v>
      </c>
      <c r="D55" s="429"/>
      <c r="E55" s="429"/>
      <c r="F55" s="429"/>
      <c r="G55" s="429"/>
      <c r="H55" s="429"/>
      <c r="I55" s="429"/>
      <c r="J55" s="429"/>
      <c r="K55" s="429"/>
      <c r="L55" s="429"/>
      <c r="M55" s="429"/>
      <c r="N55" s="429"/>
    </row>
    <row r="56" spans="3:14">
      <c r="C56" s="289"/>
      <c r="D56" s="289"/>
      <c r="E56" s="289"/>
      <c r="F56" s="289"/>
      <c r="G56" s="289"/>
      <c r="H56" s="289"/>
      <c r="I56" s="289"/>
      <c r="J56" s="289"/>
      <c r="K56" s="289"/>
      <c r="L56" s="289"/>
    </row>
    <row r="57" spans="3:14">
      <c r="C57" s="207" t="s">
        <v>112</v>
      </c>
    </row>
    <row r="58" spans="3:14">
      <c r="C58" s="207"/>
    </row>
    <row r="59" spans="3:14">
      <c r="C59" s="207" t="s">
        <v>104</v>
      </c>
    </row>
    <row r="60" spans="3:14" ht="76.2" customHeight="1">
      <c r="C60" s="429" t="s">
        <v>256</v>
      </c>
      <c r="D60" s="429"/>
      <c r="E60" s="429"/>
      <c r="F60" s="429"/>
      <c r="G60" s="429"/>
      <c r="H60" s="429"/>
      <c r="I60" s="429"/>
      <c r="J60" s="429"/>
      <c r="K60" s="429"/>
      <c r="L60" s="429"/>
      <c r="M60" s="429"/>
      <c r="N60" s="429"/>
    </row>
    <row r="62" spans="3:14">
      <c r="C62" s="207" t="s">
        <v>54</v>
      </c>
    </row>
    <row r="63" spans="3:14" ht="32.25" customHeight="1">
      <c r="C63" s="425" t="s">
        <v>230</v>
      </c>
      <c r="D63" s="425"/>
      <c r="E63" s="425"/>
      <c r="F63" s="425"/>
      <c r="G63" s="425"/>
      <c r="H63" s="425"/>
      <c r="I63" s="425"/>
      <c r="J63" s="425"/>
      <c r="K63" s="425"/>
      <c r="L63" s="425"/>
      <c r="M63" s="425"/>
      <c r="N63" s="425"/>
    </row>
    <row r="64" spans="3:14" ht="47.4" customHeight="1">
      <c r="C64" s="425" t="s">
        <v>257</v>
      </c>
      <c r="D64" s="425"/>
      <c r="E64" s="425"/>
      <c r="F64" s="425"/>
      <c r="G64" s="425"/>
      <c r="H64" s="425"/>
      <c r="I64" s="425"/>
      <c r="J64" s="425"/>
      <c r="K64" s="425"/>
      <c r="L64" s="425"/>
      <c r="M64" s="425"/>
      <c r="N64" s="425"/>
    </row>
    <row r="65" spans="3:14" ht="32.25" customHeight="1">
      <c r="C65" s="425" t="s">
        <v>231</v>
      </c>
      <c r="D65" s="425"/>
      <c r="E65" s="425"/>
      <c r="F65" s="425"/>
      <c r="G65" s="425"/>
      <c r="H65" s="425"/>
      <c r="I65" s="425"/>
      <c r="J65" s="425"/>
      <c r="K65" s="425"/>
      <c r="L65" s="425"/>
      <c r="M65" s="425"/>
      <c r="N65" s="425"/>
    </row>
    <row r="66" spans="3:14" ht="32.25" customHeight="1">
      <c r="C66" s="425" t="s">
        <v>258</v>
      </c>
      <c r="D66" s="425"/>
      <c r="E66" s="425"/>
      <c r="F66" s="425"/>
      <c r="G66" s="425"/>
      <c r="H66" s="425"/>
      <c r="I66" s="425"/>
      <c r="J66" s="425"/>
      <c r="K66" s="425"/>
      <c r="L66" s="425"/>
      <c r="M66" s="425"/>
      <c r="N66" s="425"/>
    </row>
    <row r="67" spans="3:14" ht="32.25" customHeight="1">
      <c r="C67" s="425" t="s">
        <v>259</v>
      </c>
      <c r="D67" s="425"/>
      <c r="E67" s="425"/>
      <c r="F67" s="425"/>
      <c r="G67" s="425"/>
      <c r="H67" s="425"/>
      <c r="I67" s="425"/>
      <c r="J67" s="425"/>
      <c r="K67" s="425"/>
      <c r="L67" s="425"/>
      <c r="M67" s="425"/>
      <c r="N67" s="425"/>
    </row>
    <row r="70" spans="3:14">
      <c r="C70" s="207" t="s">
        <v>96</v>
      </c>
    </row>
    <row r="71" spans="3:14">
      <c r="C71" s="207"/>
    </row>
    <row r="72" spans="3:14">
      <c r="C72" s="207" t="s">
        <v>97</v>
      </c>
    </row>
    <row r="73" spans="3:14" ht="66.599999999999994" customHeight="1">
      <c r="C73" s="429" t="s">
        <v>260</v>
      </c>
      <c r="D73" s="429"/>
      <c r="E73" s="429"/>
      <c r="F73" s="429"/>
      <c r="G73" s="429"/>
      <c r="H73" s="429"/>
      <c r="I73" s="429"/>
      <c r="J73" s="429"/>
      <c r="K73" s="429"/>
      <c r="L73" s="429"/>
      <c r="M73" s="429"/>
      <c r="N73" s="429"/>
    </row>
    <row r="74" spans="3:14" ht="28.2" customHeight="1">
      <c r="C74" s="429" t="s">
        <v>261</v>
      </c>
      <c r="D74" s="429"/>
      <c r="E74" s="429"/>
      <c r="F74" s="429"/>
      <c r="G74" s="429"/>
      <c r="H74" s="429"/>
      <c r="I74" s="429"/>
      <c r="J74" s="429"/>
      <c r="K74" s="429"/>
      <c r="L74" s="429"/>
      <c r="M74" s="429"/>
      <c r="N74" s="429"/>
    </row>
    <row r="75" spans="3:14">
      <c r="C75" s="289"/>
      <c r="D75" s="289"/>
      <c r="E75" s="289"/>
      <c r="F75" s="289"/>
      <c r="G75" s="289"/>
      <c r="H75" s="289"/>
      <c r="I75" s="289"/>
      <c r="J75" s="289"/>
      <c r="K75" s="289"/>
      <c r="L75" s="289"/>
    </row>
    <row r="76" spans="3:14">
      <c r="C76" s="207" t="s">
        <v>168</v>
      </c>
    </row>
    <row r="77" spans="3:14">
      <c r="C77" s="429" t="s">
        <v>262</v>
      </c>
      <c r="D77" s="429"/>
      <c r="E77" s="429"/>
      <c r="F77" s="429"/>
      <c r="G77" s="429"/>
      <c r="H77" s="429"/>
      <c r="I77" s="429"/>
      <c r="J77" s="429"/>
      <c r="K77" s="429"/>
      <c r="L77" s="429"/>
      <c r="M77" s="429"/>
      <c r="N77" s="429"/>
    </row>
    <row r="79" spans="3:14">
      <c r="C79" s="207" t="s">
        <v>105</v>
      </c>
      <c r="D79" s="289"/>
      <c r="E79" s="289"/>
      <c r="F79" s="289"/>
      <c r="G79" s="289"/>
      <c r="H79" s="289"/>
      <c r="I79" s="289"/>
      <c r="J79" s="289"/>
      <c r="K79" s="289"/>
      <c r="L79" s="289"/>
    </row>
    <row r="80" spans="3:14" ht="52.2" customHeight="1">
      <c r="C80" s="429" t="s">
        <v>232</v>
      </c>
      <c r="D80" s="429"/>
      <c r="E80" s="429"/>
      <c r="F80" s="429"/>
      <c r="G80" s="429"/>
      <c r="H80" s="429"/>
      <c r="I80" s="429"/>
      <c r="J80" s="429"/>
      <c r="K80" s="429"/>
      <c r="L80" s="429"/>
      <c r="M80" s="429"/>
      <c r="N80" s="429"/>
    </row>
    <row r="81" spans="1:14">
      <c r="C81" s="289"/>
      <c r="D81" s="289"/>
      <c r="E81" s="289"/>
      <c r="F81" s="289"/>
      <c r="G81" s="289"/>
      <c r="H81" s="289"/>
      <c r="I81" s="289"/>
      <c r="J81" s="289"/>
      <c r="K81" s="289"/>
      <c r="L81" s="289"/>
    </row>
    <row r="82" spans="1:14">
      <c r="C82" s="207" t="s">
        <v>55</v>
      </c>
      <c r="D82" s="289"/>
      <c r="E82" s="289"/>
      <c r="F82" s="289"/>
      <c r="G82" s="289"/>
      <c r="H82" s="289"/>
      <c r="I82" s="289"/>
      <c r="J82" s="289"/>
      <c r="K82" s="289"/>
      <c r="L82" s="289"/>
    </row>
    <row r="83" spans="1:14" ht="37.200000000000003" customHeight="1">
      <c r="C83" s="429" t="s">
        <v>233</v>
      </c>
      <c r="D83" s="429"/>
      <c r="E83" s="429"/>
      <c r="F83" s="429"/>
      <c r="G83" s="429"/>
      <c r="H83" s="429"/>
      <c r="I83" s="429"/>
      <c r="J83" s="429"/>
      <c r="K83" s="429"/>
      <c r="L83" s="429"/>
      <c r="M83" s="429"/>
      <c r="N83" s="429"/>
    </row>
    <row r="84" spans="1:14" ht="27.6" customHeight="1">
      <c r="C84" s="429" t="s">
        <v>263</v>
      </c>
      <c r="D84" s="429"/>
      <c r="E84" s="429"/>
      <c r="F84" s="429"/>
      <c r="G84" s="429"/>
      <c r="H84" s="429"/>
      <c r="I84" s="429"/>
      <c r="J84" s="429"/>
      <c r="K84" s="429"/>
      <c r="L84" s="429"/>
      <c r="M84" s="429"/>
      <c r="N84" s="429"/>
    </row>
    <row r="85" spans="1:14">
      <c r="C85" s="289"/>
      <c r="D85" s="289"/>
      <c r="E85" s="289"/>
      <c r="F85" s="289"/>
      <c r="G85" s="289"/>
      <c r="H85" s="289"/>
      <c r="I85" s="289"/>
      <c r="J85" s="289"/>
      <c r="K85" s="289"/>
      <c r="L85" s="289"/>
    </row>
    <row r="86" spans="1:14">
      <c r="C86" s="207" t="s">
        <v>141</v>
      </c>
    </row>
    <row r="87" spans="1:14" ht="40.799999999999997" customHeight="1">
      <c r="C87" s="429" t="s">
        <v>264</v>
      </c>
      <c r="D87" s="429"/>
      <c r="E87" s="429"/>
      <c r="F87" s="429"/>
      <c r="G87" s="429"/>
      <c r="H87" s="429"/>
      <c r="I87" s="429"/>
      <c r="J87" s="429"/>
      <c r="K87" s="429"/>
      <c r="L87" s="429"/>
      <c r="M87" s="429"/>
      <c r="N87" s="429"/>
    </row>
    <row r="88" spans="1:14" s="253" customFormat="1">
      <c r="C88" s="289"/>
      <c r="D88" s="289"/>
      <c r="E88" s="289"/>
      <c r="F88" s="289"/>
      <c r="G88" s="289"/>
      <c r="H88" s="289"/>
      <c r="I88" s="289"/>
      <c r="J88" s="289"/>
      <c r="K88" s="289"/>
      <c r="L88" s="289"/>
    </row>
    <row r="89" spans="1:14" s="253" customFormat="1">
      <c r="C89" s="289"/>
      <c r="D89" s="289"/>
      <c r="E89" s="289"/>
      <c r="F89" s="289"/>
      <c r="G89" s="289"/>
      <c r="H89" s="289"/>
      <c r="I89" s="289"/>
      <c r="J89" s="289"/>
      <c r="K89" s="289"/>
      <c r="L89" s="289"/>
    </row>
    <row r="90" spans="1:14" s="253" customFormat="1" ht="15" customHeight="1">
      <c r="C90" s="294" t="s">
        <v>138</v>
      </c>
      <c r="D90" s="289"/>
      <c r="E90" s="289"/>
      <c r="F90" s="289"/>
      <c r="G90" s="289"/>
      <c r="H90" s="289"/>
      <c r="I90" s="289"/>
      <c r="J90" s="289"/>
      <c r="K90" s="289"/>
      <c r="L90" s="289"/>
    </row>
    <row r="92" spans="1:14" ht="15.75" customHeight="1"/>
    <row r="93" spans="1:14" ht="15.75" customHeight="1"/>
    <row r="94" spans="1:14" s="227" customFormat="1">
      <c r="A94" s="229"/>
      <c r="D94" s="230"/>
      <c r="E94" s="294"/>
      <c r="G94" s="230"/>
      <c r="J94" s="231"/>
      <c r="K94" s="206"/>
      <c r="N94" s="232"/>
    </row>
    <row r="95" spans="1:14" s="161" customFormat="1">
      <c r="A95" s="159"/>
      <c r="D95" s="160" t="s">
        <v>302</v>
      </c>
      <c r="E95" s="160"/>
      <c r="H95" s="162" t="s">
        <v>227</v>
      </c>
      <c r="M95" s="163" t="s">
        <v>99</v>
      </c>
    </row>
    <row r="96" spans="1:14" s="161" customFormat="1">
      <c r="A96" s="159"/>
      <c r="D96" s="164" t="s">
        <v>226</v>
      </c>
      <c r="H96" s="164" t="s">
        <v>226</v>
      </c>
      <c r="M96" s="164" t="s">
        <v>28</v>
      </c>
    </row>
    <row r="97" spans="1:14" s="2" customFormat="1">
      <c r="D97" s="157"/>
    </row>
    <row r="98" spans="1:14" s="2" customFormat="1">
      <c r="B98" s="157"/>
      <c r="C98" s="157"/>
      <c r="D98" s="173"/>
      <c r="E98" s="157"/>
      <c r="F98" s="277"/>
    </row>
    <row r="99" spans="1:14" s="227" customFormat="1">
      <c r="A99" s="229"/>
      <c r="D99" s="233"/>
      <c r="E99" s="294"/>
      <c r="G99" s="233"/>
      <c r="J99" s="234"/>
      <c r="K99" s="295"/>
      <c r="M99" s="296"/>
      <c r="N99" s="233"/>
    </row>
    <row r="312" spans="4:4">
      <c r="D312" s="187">
        <f>SUM(D310:D311)</f>
        <v>0</v>
      </c>
    </row>
  </sheetData>
  <customSheetViews>
    <customSheetView guid="{7015FC6D-0680-4B00-AA0E-B83DA1D0B666}" scale="80" showPageBreaks="1" showGridLines="0" printArea="1" view="pageBreakPreview" topLeftCell="A79">
      <selection activeCell="H119" sqref="H119"/>
      <pageMargins left="0.7" right="0.7" top="0.75" bottom="0.75" header="0.3" footer="0.3"/>
      <pageSetup scale="67" orientation="portrait" r:id="rId1"/>
    </customSheetView>
    <customSheetView guid="{5FCC9217-B3E9-4B91-A943-5F21728EBEE9}" scale="80" showPageBreaks="1" showGridLines="0" printArea="1" view="pageBreakPreview" topLeftCell="A79">
      <selection activeCell="H119" sqref="H119"/>
      <pageMargins left="0.7" right="0.7" top="0.75" bottom="0.75" header="0.3" footer="0.3"/>
      <pageSetup scale="67" orientation="portrait" r:id="rId2"/>
    </customSheetView>
    <customSheetView guid="{F3648BCD-1CED-4BBB-AE63-37BDB925883F}" scale="80" showPageBreaks="1" showGridLines="0" printArea="1" view="pageBreakPreview">
      <selection activeCell="G307" sqref="G306:G307"/>
      <pageMargins left="0.7" right="0.7" top="0.75" bottom="0.75" header="0.3" footer="0.3"/>
      <pageSetup scale="67" orientation="portrait" r:id="rId3"/>
    </customSheetView>
  </customSheetViews>
  <mergeCells count="66">
    <mergeCell ref="C87:N87"/>
    <mergeCell ref="C7:N7"/>
    <mergeCell ref="C8:N8"/>
    <mergeCell ref="C77:N77"/>
    <mergeCell ref="C80:N80"/>
    <mergeCell ref="C83:N83"/>
    <mergeCell ref="C84:N84"/>
    <mergeCell ref="C65:N65"/>
    <mergeCell ref="C66:N66"/>
    <mergeCell ref="C67:N67"/>
    <mergeCell ref="C73:N73"/>
    <mergeCell ref="C74:N74"/>
    <mergeCell ref="C51:N51"/>
    <mergeCell ref="C55:N55"/>
    <mergeCell ref="C60:N60"/>
    <mergeCell ref="C63:N63"/>
    <mergeCell ref="C64:N64"/>
    <mergeCell ref="C27:N27"/>
    <mergeCell ref="C30:N30"/>
    <mergeCell ref="C44:H44"/>
    <mergeCell ref="I44:J44"/>
    <mergeCell ref="K44:L44"/>
    <mergeCell ref="C46:L46"/>
    <mergeCell ref="C28:L28"/>
    <mergeCell ref="C43:H43"/>
    <mergeCell ref="I43:J43"/>
    <mergeCell ref="K32:L32"/>
    <mergeCell ref="I32:J32"/>
    <mergeCell ref="C32:H32"/>
    <mergeCell ref="C39:H39"/>
    <mergeCell ref="C35:H35"/>
    <mergeCell ref="I35:J35"/>
    <mergeCell ref="C14:N14"/>
    <mergeCell ref="C15:N15"/>
    <mergeCell ref="C16:N16"/>
    <mergeCell ref="C17:N17"/>
    <mergeCell ref="C21:N21"/>
    <mergeCell ref="C33:H33"/>
    <mergeCell ref="I33:J33"/>
    <mergeCell ref="K33:L33"/>
    <mergeCell ref="C34:H34"/>
    <mergeCell ref="I34:J34"/>
    <mergeCell ref="K34:L34"/>
    <mergeCell ref="C40:H40"/>
    <mergeCell ref="C41:H41"/>
    <mergeCell ref="C42:H42"/>
    <mergeCell ref="K35:L35"/>
    <mergeCell ref="C36:H36"/>
    <mergeCell ref="I36:J36"/>
    <mergeCell ref="K36:L36"/>
    <mergeCell ref="K43:L43"/>
    <mergeCell ref="I39:J39"/>
    <mergeCell ref="K39:L39"/>
    <mergeCell ref="C47:L47"/>
    <mergeCell ref="C37:H37"/>
    <mergeCell ref="I37:J37"/>
    <mergeCell ref="K37:L37"/>
    <mergeCell ref="C38:H38"/>
    <mergeCell ref="I38:J38"/>
    <mergeCell ref="K38:L38"/>
    <mergeCell ref="I40:J40"/>
    <mergeCell ref="K40:L40"/>
    <mergeCell ref="I41:J41"/>
    <mergeCell ref="K41:L41"/>
    <mergeCell ref="I42:J42"/>
    <mergeCell ref="K42:L42"/>
  </mergeCells>
  <hyperlinks>
    <hyperlink ref="N5" location="INDICE!A1" display="Índice" xr:uid="{3060FBE8-C569-4194-8087-C6F96899A512}"/>
  </hyperlinks>
  <pageMargins left="0.7" right="0.7" top="0.75" bottom="0.75" header="0.3" footer="0.3"/>
  <pageSetup paperSize="9" scale="64" fitToHeight="0" orientation="portrait" r:id="rId4"/>
  <drawing r:id="rId5"/>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BfKuMj9Aj15eDOFIMqBCEtRWesRYONmECcAcrrZCV0U=</DigestValue>
    </Reference>
    <Reference Type="http://www.w3.org/2000/09/xmldsig#Object" URI="#idOfficeObject">
      <DigestMethod Algorithm="http://www.w3.org/2001/04/xmlenc#sha256"/>
      <DigestValue>G9IUu8UCBNgmBqSg3O2sQSwq0m/REJAwLyRxh/u9sTQ=</DigestValue>
    </Reference>
    <Reference Type="http://uri.etsi.org/01903#SignedProperties" URI="#idSignedProperties">
      <Transforms>
        <Transform Algorithm="http://www.w3.org/TR/2001/REC-xml-c14n-20010315"/>
      </Transforms>
      <DigestMethod Algorithm="http://www.w3.org/2001/04/xmlenc#sha256"/>
      <DigestValue>XqrmNnkv/YDX1TUzd6zrmpUKrUn+aDwms1cIuHw68AE=</DigestValue>
    </Reference>
    <Reference Type="http://www.w3.org/2000/09/xmldsig#Object" URI="#idValidSigLnImg">
      <DigestMethod Algorithm="http://www.w3.org/2001/04/xmlenc#sha256"/>
      <DigestValue>hvmhAf1yCwqTzM7rvFiC7wTLUieofHui9wQuNU1ck5Y=</DigestValue>
    </Reference>
    <Reference Type="http://www.w3.org/2000/09/xmldsig#Object" URI="#idInvalidSigLnImg">
      <DigestMethod Algorithm="http://www.w3.org/2001/04/xmlenc#sha256"/>
      <DigestValue>kTcJBTsS75reRTQRZp9K7g3ALs4BixClfLQn8B1lPWE=</DigestValue>
    </Reference>
  </SignedInfo>
  <SignatureValue>dG+0kn7YcxUEL1mnw2Vmo2TxfEmbe8n0tMvJMnPTla+/Ynf3eq3v8LvjyL5+6FwnlHHikk5zsX/w
3hAyiZcqcM239D+qEK0AI8xULawHIVZY3QbxLmgvnALxLJxaKl1/BT3Ktt5VUd9RsCD0OXOXtIUo
vRicaz/x7WAme6HWw8cM2GuNb3DvN160yJiFFvIhvRaQ3DmjLUdiBLBBwwc8abTiTEi8wO5tlsE6
YRE7gY0X/zGYgyq4yZ2eMpyA2EqO2HUMv78jDjUEpnxj6adJLeZXSrdWIRqWNCHpbGBWvbGM9be9
npzs1ckMuGiypAwJ2S4OAsJloq9JVGX9rGN6BQ==</SignatureValue>
  <KeyInfo>
    <X509Data>
      <X509Certificate>MIIIADCCBeigAwIBAgIIJABUBHAsPS0wDQYJKoZIhvcNAQELBQAwWzEXMBUGA1UEBRMOUlVDIDgwMDUwMTcyLTExGjAYBgNVBAMTEUNBLURPQ1VNRU5UQSBTLkEuMRcwFQYDVQQKEw5ET0NVTUVOVEEgUy5BLjELMAkGA1UEBhMCUFkwHhcNMjAxMTE2MTIxMjM5WhcNMjIxMTE2MTIyMjM5WjCBpzELMAkGA1UEBhMCUFkxFzAVBgNVBAQMDlZJQ0hJTkkgRlJBTkNPMRIwEAYDVQQFEwlDSTMxOTQwODcxFzAVBgNVBCoMDlNISVJMRVkgUkFRVUVMMRcwFQYDVQQKDA5QRVJTT05BIEZJU0lDQTERMA8GA1UECwwIRklSTUEgRjIxJjAkBgNVBAMMHVNISVJMRVkgUkFRVUVMIFZJQ0hJTkkgRlJBTkNPMIIBIjANBgkqhkiG9w0BAQEFAAOCAQ8AMIIBCgKCAQEAtQdmLambrtlMlx8HLygqladxM0PzS5v8GtvqI6gs/kTQzOF4mVU93nPWLr4wCLs8ZzYSdN1gQNPbof1qaX8QSYW8QtcceAJ6dCD6G66vWPrpvR8BxMEuooY+1IaO56HcDc3QUvIhKFWA22KOils06IcBhYPBMrmxfx07exKcpSFD1G6p/7ZMU6SqPHPg6FkE1xdTUjxvqxtWHdjIp1Jlszh6g5/j8QDqsQ5JWZpAizAegsPg20C+0wW5NP89krQ6aDI42LaBOvvyndkztY60iEe9vO4HTlUBEEloiCfAN/MtArpQICm1MysKiwjHG19uGIi/3jJeCJbhvYVK+zMwxwIDAQABo4IDeTCCA3UwDAYDVR0TAQH/BAIwADAOBgNVHQ8BAf8EBAMCBeAwKgYDVR0lAQH/BCAwHgYIKwYBBQUHAwEGCCsGAQUFBwMCBggrBgEFBQcDBDAdBgNVHQ4EFgQUJMHA2E1lHLJVrInzmC9z3WqROug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B0GA1UdEQQWMBSBEnN2aWNoaW5pQGdtYWlsLmNvb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BISAFPARZa8L8ANfBSWPQYnjmlBdQ8DPYBUm8iwGm9bhzjOhFZAv43qYORPJKP6MTfoX85HEpLJieAkuHKyn60X1Vkl2nDy7iE2hAYaBvj9wz/KYrRcwTuxtXo4T+Ajfeg1VaNree3MYDoCpMaSu3m/+2ihU2Uq1404gBRMZl/Z1Beig2sNuGbbgF9NEuj1Xi038okU6a2etSd8L0X79l9+SDnj/KwAwoqM1U7SWqlkfslnbeGNk41FH8u6cbvS0D2BHe+XAle93ts4F7X502pV6/oz8jb1omHz/j4cfOSlX6QE8qPYOUMmFWlA1T23FSeSAXfmt3CeBmBjUauoCzh21Y8lB0NGxRIu4fVOmIKDtw4vK79mrLcBfLmrI6YgSiimIVOML1Jmu47/q1IwNLKJtDW/LhGQ/qgYXnfyMXfkmJWqOJLp8H/6NlQEH1V0euS5KIWnSbo0PGrRFvNox7i5WcrYCg8mtaWC+WLF0iHJ1g2mrg9eiIuwRh87aeNSaJuEYY2qGmvaqq29xeMZPdmwM/jpN5hLz8C3vaHuujTk0oKOjQswIZYlIj7wlz+S/unM8mvtA4ZzCm7Yy8GyqA5HNpjAm0ErRAU3xY4ZX/aK1MlM8xOSDUMaPHPsCdodyJ69BB0Z7HH3uCerBmhmeaQW7XbhRePzlI/lvNl+5i8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wmLSajn5SC5j+ql/Las8VyenX7I1ueDMYEmhtUoq3kM=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XbvyFcrVvNncNpcJvdBPJyvJF7nd6cK292pXNgJggVw=</DigestValue>
      </Reference>
      <Reference URI="/xl/drawings/drawing10.xml?ContentType=application/vnd.openxmlformats-officedocument.drawing+xml">
        <DigestMethod Algorithm="http://www.w3.org/2001/04/xmlenc#sha256"/>
        <DigestValue>fGUSDqsw3VYz6pdnXuFr28rLl7Dd96mXEbi6if7NLDI=</DigestValue>
      </Reference>
      <Reference URI="/xl/drawings/drawing2.xml?ContentType=application/vnd.openxmlformats-officedocument.drawing+xml">
        <DigestMethod Algorithm="http://www.w3.org/2001/04/xmlenc#sha256"/>
        <DigestValue>pBfzVWcoXvtLsMTPls97D3y/LsVOWZuRGuRH2VpvrF0=</DigestValue>
      </Reference>
      <Reference URI="/xl/drawings/drawing3.xml?ContentType=application/vnd.openxmlformats-officedocument.drawing+xml">
        <DigestMethod Algorithm="http://www.w3.org/2001/04/xmlenc#sha256"/>
        <DigestValue>f1H7fUlYhth5fF+Msf6JpuAFkCnflnN+23oxrTRSNtU=</DigestValue>
      </Reference>
      <Reference URI="/xl/drawings/drawing4.xml?ContentType=application/vnd.openxmlformats-officedocument.drawing+xml">
        <DigestMethod Algorithm="http://www.w3.org/2001/04/xmlenc#sha256"/>
        <DigestValue>DB6HCpn7rc0CDKSm6hks9OPe9ZNHKR33AOapVgaM1Hk=</DigestValue>
      </Reference>
      <Reference URI="/xl/drawings/drawing5.xml?ContentType=application/vnd.openxmlformats-officedocument.drawing+xml">
        <DigestMethod Algorithm="http://www.w3.org/2001/04/xmlenc#sha256"/>
        <DigestValue>9BMQGFnRSfdit8aWkzWi+LteP6FEO6yIlM8p5oTLxGE=</DigestValue>
      </Reference>
      <Reference URI="/xl/drawings/drawing6.xml?ContentType=application/vnd.openxmlformats-officedocument.drawing+xml">
        <DigestMethod Algorithm="http://www.w3.org/2001/04/xmlenc#sha256"/>
        <DigestValue>J824qeS26QYqICLPFBg3gURsroIw6n4d8V7UxsxawiI=</DigestValue>
      </Reference>
      <Reference URI="/xl/drawings/drawing7.xml?ContentType=application/vnd.openxmlformats-officedocument.drawing+xml">
        <DigestMethod Algorithm="http://www.w3.org/2001/04/xmlenc#sha256"/>
        <DigestValue>/+wfx5FhRwWcvz29M8NejCwn96+xU/G65uo9V61KlzU=</DigestValue>
      </Reference>
      <Reference URI="/xl/drawings/drawing8.xml?ContentType=application/vnd.openxmlformats-officedocument.drawing+xml">
        <DigestMethod Algorithm="http://www.w3.org/2001/04/xmlenc#sha256"/>
        <DigestValue>LxI0H6sMbFAFESST04zQgWl3YyiB3voF6hwdjv5lJ0Y=</DigestValue>
      </Reference>
      <Reference URI="/xl/drawings/drawing9.xml?ContentType=application/vnd.openxmlformats-officedocument.drawing+xml">
        <DigestMethod Algorithm="http://www.w3.org/2001/04/xmlenc#sha256"/>
        <DigestValue>zAC6H3Ew/vaGEmcvUQn1jDxvtn/F6JR29CD014y+Hh8=</DigestValue>
      </Reference>
      <Reference URI="/xl/drawings/vmlDrawing1.vml?ContentType=application/vnd.openxmlformats-officedocument.vmlDrawing">
        <DigestMethod Algorithm="http://www.w3.org/2001/04/xmlenc#sha256"/>
        <DigestValue>E8Jce8P0vs8m8NZOxssjxMXaoDYS39soJWFGKst1mb8=</DigestValue>
      </Reference>
      <Reference URI="/xl/media/image1.emf?ContentType=image/x-emf">
        <DigestMethod Algorithm="http://www.w3.org/2001/04/xmlenc#sha256"/>
        <DigestValue>MPkG2u36Tw2axYEDm5Sgriv8/AR6AnN9wSXHtnHyqc4=</DigestValue>
      </Reference>
      <Reference URI="/xl/media/image2.emf?ContentType=image/x-emf">
        <DigestMethod Algorithm="http://www.w3.org/2001/04/xmlenc#sha256"/>
        <DigestValue>6gaGPURcZhQ5qcN/KbgDfl8TAapMjmiocxjaBPaXkTc=</DigestValue>
      </Reference>
      <Reference URI="/xl/media/image3.emf?ContentType=image/x-emf">
        <DigestMethod Algorithm="http://www.w3.org/2001/04/xmlenc#sha256"/>
        <DigestValue>kRZoEJFRgjR0Skf3PMC1s08KSF3oxBwHRbvKsFDL1KI=</DigestValue>
      </Reference>
      <Reference URI="/xl/media/image4.emf?ContentType=image/x-emf">
        <DigestMethod Algorithm="http://www.w3.org/2001/04/xmlenc#sha256"/>
        <DigestValue>DmHJEPcwtWGsgqdjo5iSc3C7SWdlImLC0b62naIC5Uc=</DigestValue>
      </Reference>
      <Reference URI="/xl/printerSettings/printerSettings1.bin?ContentType=application/vnd.openxmlformats-officedocument.spreadsheetml.printerSettings">
        <DigestMethod Algorithm="http://www.w3.org/2001/04/xmlenc#sha256"/>
        <DigestValue>RM7vSymHedknyL9ZBPKS3Yj8NE0Llp11CVmFELOZK6E=</DigestValue>
      </Reference>
      <Reference URI="/xl/printerSettings/printerSettings10.bin?ContentType=application/vnd.openxmlformats-officedocument.spreadsheetml.printerSettings">
        <DigestMethod Algorithm="http://www.w3.org/2001/04/xmlenc#sha256"/>
        <DigestValue>TRrCOIAvgyay9+dOHANtMRhI4Mlj24DaFIyKQoKcdPw=</DigestValue>
      </Reference>
      <Reference URI="/xl/printerSettings/printerSettings11.bin?ContentType=application/vnd.openxmlformats-officedocument.spreadsheetml.printerSettings">
        <DigestMethod Algorithm="http://www.w3.org/2001/04/xmlenc#sha256"/>
        <DigestValue>BCq9O5HHwm91X0cDGi4bjZg0oXnSgv7WGiCfkpesuIU=</DigestValue>
      </Reference>
      <Reference URI="/xl/printerSettings/printerSettings12.bin?ContentType=application/vnd.openxmlformats-officedocument.spreadsheetml.printerSettings">
        <DigestMethod Algorithm="http://www.w3.org/2001/04/xmlenc#sha256"/>
        <DigestValue>TRrCOIAvgyay9+dOHANtMRhI4Mlj24DaFIyKQoKcdPw=</DigestValue>
      </Reference>
      <Reference URI="/xl/printerSettings/printerSettings13.bin?ContentType=application/vnd.openxmlformats-officedocument.spreadsheetml.printerSettings">
        <DigestMethod Algorithm="http://www.w3.org/2001/04/xmlenc#sha256"/>
        <DigestValue>+CD8yXTcV7R0UPktSQ1iysCJtCvCSVF2j80e6m46HpQ=</DigestValue>
      </Reference>
      <Reference URI="/xl/printerSettings/printerSettings14.bin?ContentType=application/vnd.openxmlformats-officedocument.spreadsheetml.printerSettings">
        <DigestMethod Algorithm="http://www.w3.org/2001/04/xmlenc#sha256"/>
        <DigestValue>GyyR84UYFfbFvVrs+ip9vPggIMAXC0nxkmeUVNsGxCc=</DigestValue>
      </Reference>
      <Reference URI="/xl/printerSettings/printerSettings15.bin?ContentType=application/vnd.openxmlformats-officedocument.spreadsheetml.printerSettings">
        <DigestMethod Algorithm="http://www.w3.org/2001/04/xmlenc#sha256"/>
        <DigestValue>ZVxXhJn6XmjT/m1Dw2UhwYZPVXYMSYE+DUFTlsgHV4s=</DigestValue>
      </Reference>
      <Reference URI="/xl/printerSettings/printerSettings16.bin?ContentType=application/vnd.openxmlformats-officedocument.spreadsheetml.printerSettings">
        <DigestMethod Algorithm="http://www.w3.org/2001/04/xmlenc#sha256"/>
        <DigestValue>ZVxXhJn6XmjT/m1Dw2UhwYZPVXYMSYE+DUFTlsgHV4s=</DigestValue>
      </Reference>
      <Reference URI="/xl/printerSettings/printerSettings17.bin?ContentType=application/vnd.openxmlformats-officedocument.spreadsheetml.printerSettings">
        <DigestMethod Algorithm="http://www.w3.org/2001/04/xmlenc#sha256"/>
        <DigestValue>ZVxXhJn6XmjT/m1Dw2UhwYZPVXYMSYE+DUFTlsgHV4s=</DigestValue>
      </Reference>
      <Reference URI="/xl/printerSettings/printerSettings18.bin?ContentType=application/vnd.openxmlformats-officedocument.spreadsheetml.printerSettings">
        <DigestMethod Algorithm="http://www.w3.org/2001/04/xmlenc#sha256"/>
        <DigestValue>vgaglTYY8ldDI3np+fkDPkAMI9Om5H1Khp+orjrXFAQ=</DigestValue>
      </Reference>
      <Reference URI="/xl/printerSettings/printerSettings19.bin?ContentType=application/vnd.openxmlformats-officedocument.spreadsheetml.printerSettings">
        <DigestMethod Algorithm="http://www.w3.org/2001/04/xmlenc#sha256"/>
        <DigestValue>hqnMLvZ6XBY2fH1KhK00vJXWuxlSZRWkoKrdKDrIF2Q=</DigestValue>
      </Reference>
      <Reference URI="/xl/printerSettings/printerSettings2.bin?ContentType=application/vnd.openxmlformats-officedocument.spreadsheetml.printerSettings">
        <DigestMethod Algorithm="http://www.w3.org/2001/04/xmlenc#sha256"/>
        <DigestValue>aKO8XWThzgvGlTVSu23kX37OoqtKGS6PBUkmhsicI1Y=</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aKO8XWThzgvGlTVSu23kX37OoqtKGS6PBUkmhsicI1Y=</DigestValue>
      </Reference>
      <Reference URI="/xl/printerSettings/printerSettings22.bin?ContentType=application/vnd.openxmlformats-officedocument.spreadsheetml.printerSettings">
        <DigestMethod Algorithm="http://www.w3.org/2001/04/xmlenc#sha256"/>
        <DigestValue>TRrCOIAvgyay9+dOHANtMRhI4Mlj24DaFIyKQoKcdPw=</DigestValue>
      </Reference>
      <Reference URI="/xl/printerSettings/printerSettings23.bin?ContentType=application/vnd.openxmlformats-officedocument.spreadsheetml.printerSettings">
        <DigestMethod Algorithm="http://www.w3.org/2001/04/xmlenc#sha256"/>
        <DigestValue>82lw6sm57LAZKDcAOrer8Dq0JuSR9K7a6PanFoORimg=</DigestValue>
      </Reference>
      <Reference URI="/xl/printerSettings/printerSettings24.bin?ContentType=application/vnd.openxmlformats-officedocument.spreadsheetml.printerSettings">
        <DigestMethod Algorithm="http://www.w3.org/2001/04/xmlenc#sha256"/>
        <DigestValue>8ULINyTSns7e3+F/twyhXb2p4OEI5M6paxloUp/0tKM=</DigestValue>
      </Reference>
      <Reference URI="/xl/printerSettings/printerSettings25.bin?ContentType=application/vnd.openxmlformats-officedocument.spreadsheetml.printerSettings">
        <DigestMethod Algorithm="http://www.w3.org/2001/04/xmlenc#sha256"/>
        <DigestValue>8ULINyTSns7e3+F/twyhXb2p4OEI5M6paxloUp/0tKM=</DigestValue>
      </Reference>
      <Reference URI="/xl/printerSettings/printerSettings26.bin?ContentType=application/vnd.openxmlformats-officedocument.spreadsheetml.printerSettings">
        <DigestMethod Algorithm="http://www.w3.org/2001/04/xmlenc#sha256"/>
        <DigestValue>8ULINyTSns7e3+F/twyhXb2p4OEI5M6paxloUp/0tKM=</DigestValue>
      </Reference>
      <Reference URI="/xl/printerSettings/printerSettings27.bin?ContentType=application/vnd.openxmlformats-officedocument.spreadsheetml.printerSettings">
        <DigestMethod Algorithm="http://www.w3.org/2001/04/xmlenc#sha256"/>
        <DigestValue>8ULINyTSns7e3+F/twyhXb2p4OEI5M6paxloUp/0tKM=</DigestValue>
      </Reference>
      <Reference URI="/xl/printerSettings/printerSettings28.bin?ContentType=application/vnd.openxmlformats-officedocument.spreadsheetml.printerSettings">
        <DigestMethod Algorithm="http://www.w3.org/2001/04/xmlenc#sha256"/>
        <DigestValue>NDWrMie8USMeuK4vnTyKRn1lK1b17bBTSTUo7MI+mLs=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uEytLUZB2XUIlp4S1X1OrZfSDIJ97PEGHsjzk1VUV2A=</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ZVxXhJn6XmjT/m1Dw2UhwYZPVXYMSYE+DUFTlsgHV4s=</DigestValue>
      </Reference>
      <Reference URI="/xl/printerSettings/printerSettings32.bin?ContentType=application/vnd.openxmlformats-officedocument.spreadsheetml.printerSettings">
        <DigestMethod Algorithm="http://www.w3.org/2001/04/xmlenc#sha256"/>
        <DigestValue>TaA6KX/SRWPpmiasS8KGCRFI/mFTpQlGqiM07LbibG8=</DigestValue>
      </Reference>
      <Reference URI="/xl/printerSettings/printerSettings33.bin?ContentType=application/vnd.openxmlformats-officedocument.spreadsheetml.printerSettings">
        <DigestMethod Algorithm="http://www.w3.org/2001/04/xmlenc#sha256"/>
        <DigestValue>aKO8XWThzgvGlTVSu23kX37OoqtKGS6PBUkmhsicI1Y=</DigestValue>
      </Reference>
      <Reference URI="/xl/printerSettings/printerSettings34.bin?ContentType=application/vnd.openxmlformats-officedocument.spreadsheetml.printerSettings">
        <DigestMethod Algorithm="http://www.w3.org/2001/04/xmlenc#sha256"/>
        <DigestValue>aKO8XWThzgvGlTVSu23kX37OoqtKGS6PBUkmhsicI1Y=</DigestValue>
      </Reference>
      <Reference URI="/xl/printerSettings/printerSettings35.bin?ContentType=application/vnd.openxmlformats-officedocument.spreadsheetml.printerSettings">
        <DigestMethod Algorithm="http://www.w3.org/2001/04/xmlenc#sha256"/>
        <DigestValue>OGD3iF2+l78gTInlDCWFPycZVuHBpUE02raJ/Wr5XCI=</DigestValue>
      </Reference>
      <Reference URI="/xl/printerSettings/printerSettings36.bin?ContentType=application/vnd.openxmlformats-officedocument.spreadsheetml.printerSettings">
        <DigestMethod Algorithm="http://www.w3.org/2001/04/xmlenc#sha256"/>
        <DigestValue>TaA6KX/SRWPpmiasS8KGCRFI/mFTpQlGqiM07LbibG8=</DigestValue>
      </Reference>
      <Reference URI="/xl/printerSettings/printerSettings37.bin?ContentType=application/vnd.openxmlformats-officedocument.spreadsheetml.printerSettings">
        <DigestMethod Algorithm="http://www.w3.org/2001/04/xmlenc#sha256"/>
        <DigestValue>TaA6KX/SRWPpmiasS8KGCRFI/mFTpQlGqiM07LbibG8=</DigestValue>
      </Reference>
      <Reference URI="/xl/printerSettings/printerSettings38.bin?ContentType=application/vnd.openxmlformats-officedocument.spreadsheetml.printerSettings">
        <DigestMethod Algorithm="http://www.w3.org/2001/04/xmlenc#sha256"/>
        <DigestValue>TaA6KX/SRWPpmiasS8KGCRFI/mFTpQlGqiM07LbibG8=</DigestValue>
      </Reference>
      <Reference URI="/xl/printerSettings/printerSettings39.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aKO8XWThzgvGlTVSu23kX37OoqtKGS6PBUkmhsicI1Y=</DigestValue>
      </Reference>
      <Reference URI="/xl/printerSettings/printerSettings8.bin?ContentType=application/vnd.openxmlformats-officedocument.spreadsheetml.printerSettings">
        <DigestMethod Algorithm="http://www.w3.org/2001/04/xmlenc#sha256"/>
        <DigestValue>+CD8yXTcV7R0UPktSQ1iysCJtCvCSVF2j80e6m46HpQ=</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MlZT9/K1BC4SodQJHwghLOOZKoOm5o+xPqavyuupo6U=</DigestValue>
      </Reference>
      <Reference URI="/xl/styles.xml?ContentType=application/vnd.openxmlformats-officedocument.spreadsheetml.styles+xml">
        <DigestMethod Algorithm="http://www.w3.org/2001/04/xmlenc#sha256"/>
        <DigestValue>bDYoob6At7fQSPOhsjzz9h4BNijR+BaQFDsmbSuwPZw=</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rVVh6JIJaYRobnilnSMiiwCPF9bdE4p9DYbRkTenEW8=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CwQrQbpzdBSeaH91tw4jjXBUXANOtDRMzj2pnzgJxSI=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nDgmxvXtoTZzTB7hc7QKQGqYF80qIXXXF/xm1lD3qbo=</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bXhoJJ1b1mAY6Pin8nimC7ApD3Apa+89cIhJJMr9HZY=</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+Fb3qryQskFzM7xpGftcp8asHYksJjWAt2dTfunBfMs=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EcWymw150jR2LCiUmpAyRHuQJIvCjcSoG+Hxjb9ew70=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dClV1+f4uEWhOtqoMQj+tjGmlky55qPF0AD4glGi/wY=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d2/jSNhhc2kMegPfaqoFmwsoW+qxxk17+AtUF30un7k=</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lGMKoS8YG5Q6MwuvmmpQSuVw1dbPfn0TJGHdb/ohYDE=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b1fZOWTLBX6l52THmSmZwJn+dHc8HvJtJRuiuY+9kds=</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g/Vzt6JqQv8inAKjNwU5QhFxdWOa/gb781DDHr97EmA=</DigestValue>
      </Reference>
      <Reference URI="/xl/worksheets/sheet1.xml?ContentType=application/vnd.openxmlformats-officedocument.spreadsheetml.worksheet+xml">
        <DigestMethod Algorithm="http://www.w3.org/2001/04/xmlenc#sha256"/>
        <DigestValue>1yDgtwsi6DF7CJWCdTtT1eQNzt35nEjwPSGz4mOyYlg=</DigestValue>
      </Reference>
      <Reference URI="/xl/worksheets/sheet10.xml?ContentType=application/vnd.openxmlformats-officedocument.spreadsheetml.worksheet+xml">
        <DigestMethod Algorithm="http://www.w3.org/2001/04/xmlenc#sha256"/>
        <DigestValue>KVX95lNVInLvs8ZObPBFtdOf7PX0t1zKVEejiFt5DrU=</DigestValue>
      </Reference>
      <Reference URI="/xl/worksheets/sheet11.xml?ContentType=application/vnd.openxmlformats-officedocument.spreadsheetml.worksheet+xml">
        <DigestMethod Algorithm="http://www.w3.org/2001/04/xmlenc#sha256"/>
        <DigestValue>d2+MF3Ii89P7EuhX4wRJS3EAMSvtqkYq2RiE2thJTTI=</DigestValue>
      </Reference>
      <Reference URI="/xl/worksheets/sheet12.xml?ContentType=application/vnd.openxmlformats-officedocument.spreadsheetml.worksheet+xml">
        <DigestMethod Algorithm="http://www.w3.org/2001/04/xmlenc#sha256"/>
        <DigestValue>PfipJPZkcMTmjDACfel2Kko6+l7p8TWUqw32eyivyRk=</DigestValue>
      </Reference>
      <Reference URI="/xl/worksheets/sheet13.xml?ContentType=application/vnd.openxmlformats-officedocument.spreadsheetml.worksheet+xml">
        <DigestMethod Algorithm="http://www.w3.org/2001/04/xmlenc#sha256"/>
        <DigestValue>J1ffIdldHpR20d8upafNkhiNywXLU/HwIq8Yoclzvgk=</DigestValue>
      </Reference>
      <Reference URI="/xl/worksheets/sheet2.xml?ContentType=application/vnd.openxmlformats-officedocument.spreadsheetml.worksheet+xml">
        <DigestMethod Algorithm="http://www.w3.org/2001/04/xmlenc#sha256"/>
        <DigestValue>wIpm1kp+mDQ/JgxIc6uI+C8yIm+qC2qupU1Z8fHbakY=</DigestValue>
      </Reference>
      <Reference URI="/xl/worksheets/sheet3.xml?ContentType=application/vnd.openxmlformats-officedocument.spreadsheetml.worksheet+xml">
        <DigestMethod Algorithm="http://www.w3.org/2001/04/xmlenc#sha256"/>
        <DigestValue>mooYSOvA9zmYUuBG9NoZZeCZD9OXeFDj4+cRQl52H2g=</DigestValue>
      </Reference>
      <Reference URI="/xl/worksheets/sheet4.xml?ContentType=application/vnd.openxmlformats-officedocument.spreadsheetml.worksheet+xml">
        <DigestMethod Algorithm="http://www.w3.org/2001/04/xmlenc#sha256"/>
        <DigestValue>Hq2yVa17tAhA52tBOwgsZi3qonDrsyH5ws4ARzWCUy0=</DigestValue>
      </Reference>
      <Reference URI="/xl/worksheets/sheet5.xml?ContentType=application/vnd.openxmlformats-officedocument.spreadsheetml.worksheet+xml">
        <DigestMethod Algorithm="http://www.w3.org/2001/04/xmlenc#sha256"/>
        <DigestValue>1u1aT7RUm+gBrgz4+9q1DnM/QKnUzaI6Tt0YA36a/Ao=</DigestValue>
      </Reference>
      <Reference URI="/xl/worksheets/sheet6.xml?ContentType=application/vnd.openxmlformats-officedocument.spreadsheetml.worksheet+xml">
        <DigestMethod Algorithm="http://www.w3.org/2001/04/xmlenc#sha256"/>
        <DigestValue>RnZiGGn0Jup5bkGUlb+G8Y76uRAGYgKNu1p8G1wuWtc=</DigestValue>
      </Reference>
      <Reference URI="/xl/worksheets/sheet7.xml?ContentType=application/vnd.openxmlformats-officedocument.spreadsheetml.worksheet+xml">
        <DigestMethod Algorithm="http://www.w3.org/2001/04/xmlenc#sha256"/>
        <DigestValue>g1vqY615JPoybbeVdJbKEt4pJfG4mTltgHlUqgs5iBc=</DigestValue>
      </Reference>
      <Reference URI="/xl/worksheets/sheet8.xml?ContentType=application/vnd.openxmlformats-officedocument.spreadsheetml.worksheet+xml">
        <DigestMethod Algorithm="http://www.w3.org/2001/04/xmlenc#sha256"/>
        <DigestValue>iFTpuU7S8JnDeqVh1G6P3LgsTmpBv/gx8R9ChxXXZbA=</DigestValue>
      </Reference>
      <Reference URI="/xl/worksheets/sheet9.xml?ContentType=application/vnd.openxmlformats-officedocument.spreadsheetml.worksheet+xml">
        <DigestMethod Algorithm="http://www.w3.org/2001/04/xmlenc#sha256"/>
        <DigestValue>6K1ZWaQqZAZiChpWHOfBxWzgPEyY5MccrjAEk1Yv420=</DigestValue>
      </Reference>
    </Manifest>
    <SignatureProperties>
      <SignatureProperty Id="idSignatureTime" Target="#idPackageSignature">
        <mdssi:SignatureTime xmlns:mdssi="http://schemas.openxmlformats.org/package/2006/digital-signature">
          <mdssi:Format>YYYY-MM-DDThh:mm:ssTZD</mdssi:Format>
          <mdssi:Value>2022-04-29T18:02:43Z</mdssi:Value>
        </mdssi:SignatureTime>
      </SignatureProperty>
    </SignatureProperties>
  </Object>
  <Object Id="idOfficeObject">
    <SignatureProperties>
      <SignatureProperty Id="idOfficeV1Details" Target="#idPackageSignature">
        <SignatureInfoV1 xmlns="http://schemas.microsoft.com/office/2006/digsig">
          <SetupID>{D32E358B-E5B5-4C1F-8799-D0FB683ECD5F}</SetupID>
          <SignatureText>Shirley Vichini</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2022-04-29T18:02:43Z</xd:SigningTime>
          <xd:SigningCertificate>
            <xd:Cert>
              <xd:CertDigest>
                <DigestMethod Algorithm="http://www.w3.org/2001/04/xmlenc#sha256"/>
                <DigestValue>N0dKsT4EdoXsColTJVvLkxJ3DlWTfesK3f5a4JiEjKg=</DigestValue>
              </xd:CertDigest>
              <xd:IssuerSerial>
                <X509IssuerName>C=PY, O=DOCUMENTA S.A., CN=CA-DOCUMENTA S.A., SERIALNUMBER=RUC 80050172-1</X509IssuerName>
                <X509SerialNumber>2594165763403955501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rBsAAKo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GFHLA9BdBXcYj5YDDlRTYRhRywCoGcsDcNJndczKXQDoXcsDAgAAAEQUAADMyl0AIMddABJUZ3VATcsDAAAAAFAAAAA6AAAAUFRndQAAAAAVhLcXAMddAAA/yAMoTcsD2DHIAxJUZ3X4P8sDAAAAAFAAAAA7AAAAUFRndQAAAADFhbcXMMddAAA/yAPgP8sDtEUAANgxyAOgbcsDfCqRd3DzV3esAAAAAAAAAFTHXQAAP8gDAF9ndaBtywMAAGd1UMddAAA/yAMAX2d1dMddAGmrj3fMIHR1oG3LA4LQwWCwB2h1AQAAAGo5K9vQx10A0dhodQAAAACQ/T8GZHYACAAAAAAlAAAADAAAAAEAAAAYAAAADAAAAAAAAAASAAAADAAAAAEAAAAeAAAAGAAAAPUAAAAFAAAAMgEAABYAAAAlAAAADAAAAAEAAABUAAAAhAAAAPYAAAAFAAAAMAEAABUAAAABAAAAVVWPQSa0j0H2AAAABQAAAAkAAABMAAAAAAAAAAAAAAAAAAAA//////////9gAAAAMgA5AC8ANAAvADIAMAAyADIAAAEHAAAABwAAAAUAAAAHAAAABQAAAAcAAAAHAAAABwAAAAcAAABLAAAAQAAAADAAAAAFAAAAIAAAAAEAAAABAAAAEAAAAAAAAAAAAAAAQAEAAKAAAAAAAAAAAAAAAEABAACgAAAAUgAAAHABAAACAAAAFAAAAAkAAAAAAAAAAAAAALwCAAAAAAAAAQICIlMAeQBzAHQAZQBtAAAAAAAAAAAAAAAAAAAAAAAAAAAAAAAAAAAAAAAAAAAAAAAAAAAAAAAAAAAAAAAAAAAAAAAAAAAAnGGSdyAAAACAOJYDAAAAABiPlgMYj5YD5FNTYQAAAACcR1wAiEdcAAAAAAAAAAAAAAAAAAAAAAAAkJYDAAAAAAAAAAAAAAAAAAAAAAAAAAAAAAAAAAAAAAAAAAAAAAAAAAAAAAAAAAAAAAAAAAAAAAAAAAAAAAAAfhGVdwAAKttYSFwA6NGOdxiPlgPHX251AAAAAPjSjnf//wAAAAAAANvTjnfb0453iEhcAIxIXADkU1NhAAAAAAAAAAAAAAAABwAAAAAAAADRjlZ3CQAAAAcAAADASFwAwEhcAAACAAD8////AQAAAAAAAAAAAAAAAAAAAJD9PwbkxAZ3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BQAAAAAAZQTMAWUEAAAAACAAAACkCmUEAAAAAAAAlgOgCmUEqDptFcxGXADOXY53tEtcAM5djncAAAAAAAAAACAAAABY7W5gdEdcAOhGXAD6t2BhAACWAwAAAAAgAAAA8CVNBmimRBL8RlwAeF4OYCAAAAABAAAAAAAAAHRLXAB4PAlgyDQPYLYEefDwJU0GAAAAAFjtbmCAtK8VEEhcAPAlTQb/////WO1uYPOXF2B8yW9gtEtcAAAAAAAAAAAA0Y5Wd/RdcGAGAAAAZEhcAGRIXAAAAgAA/P///wEAAAAAAAAAAAAAAAAAAAAAAAAAAAAAAJD9PwZ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sAAABWAAAAMAAAADsAAAB8AAAAHAAAACEA8AAAAAAAAAAAAAAAgD8AAAAAAAAAAAAAgD8AAAAAAAAAAAAAAAAAAAAAAAAAAAAAAAAAAAAAAAAAACUAAAAMAAAAAAAAgCgAAAAMAAAABAAAAFIAAABwAQAABAAAAOz///8AAAAAAAAAAAAAAACQAQAAAAAAAQAAAABzAGUAZwBvAGUAIAB1AGkAAAAAAAAAAAAAAAAAAAAAAAAAAAAAAAAAAAAAAAAAAAAAAAAAAAAAAAAAAAAAAAAAAAB0AGUAbQAAAAAAAAAAAAAAAAAAAAAAAAAAANYG9eUAAAAA9EZcABNUUl4BAAAArEdcACANAIQAAAAAA0rQxgBHXABraMlgQFlBBuA5SQbOCHnwAgAAAMBIXACBhS5g/////8xIXACAGBZgDgd58DkAAACgTVwAURQWYEBZQQYAAAAAAAAAAAAAAEIBhS5gAAAAAAAAAEB4QrQVAQAAACxJXAAgAAAAELNxFQAAAAAoSVwAAAAAAAAAAAACAAAAAAAAAAAAAADRjlZ3HHE3EgkAAACUSFwAlEhcAAACAAD8////AQAAAAAAAAAAAAAAAAAAAAAAAAAAAAAAkP0/BmR2AAgAAAAAJQAAAAwAAAAEAAAAGAAAAAwAAAAAAAAAEgAAAAwAAAABAAAAHgAAABgAAAAwAAAAOwAAAKwAAABXAAAAJQAAAAwAAAAEAAAAVAAAAKgAAAAxAAAAOwAAAKoAAABWAAAAAQAAAFVVj0EmtI9BMQAAADsAAAAPAAAATAAAAAAAAAAAAAAAAAAAAP//////////bAAAAFMAaABpAHIAbABlAHkAIABWAGkAYwBoAGkAbgBpAAAACwAAAAsAAAAFAAAABwAAAAUAAAAKAAAACgAAAAUAAAAMAAAABQAAAAkAAAALAAAABQAAAAsAAAAF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KgAAAAPAAAAYQAAAF0AAABxAAAAAQAAAFVVj0EmtI9BDwAAAGEAAAAPAAAATAAAAAAAAAAAAAAAAAAAAP//////////bAAAAFMAaABpAHIAbABlAHkAIABWAGkAYwBoAGkAbgBpAAAABwAAAAcAAAADAAAABQAAAAMAAAAHAAAABgAAAAQAAAAIAAAAAwAAAAYAAAAHAAAAAwAAAAcAAAAD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hAAAAA8AAAB2AAAATAAAAIYAAAABAAAAVVWPQSa0j0EPAAAAdgAAAAkAAABMAAAAAAAAAAAAAAAAAAAA//////////9gAAAAQwBvAG4AdABhAGQAbwByAGEAAAAIAAAACAAAAAcAAAAEAAAABwAAAAgAAAAIAAAABQAAAAcAAABLAAAAQAAAADAAAAAFAAAAIAAAAAEAAAABAAAAEAAAAAAAAAAAAAAAQAEAAKAAAAAAAAAAAAAAAEABAACgAAAAJQAAAAwAAAACAAAAJwAAABgAAAAFAAAAAAAAAP///wAAAAAAJQAAAAwAAAAFAAAATAAAAGQAAAAOAAAAiwAAACgBAACbAAAADgAAAIsAAAAbAQAAEQAAACEA8AAAAAAAAAAAAAAAgD8AAAAAAAAAAAAAgD8AAAAAAAAAAAAAAAAAAAAAAAAAAAAAAAAAAAAAAAAAACUAAAAMAAAAAAAAgCgAAAAMAAAABQAAACUAAAAMAAAAAQAAABgAAAAMAAAAAAAAABIAAAAMAAAAAQAAABYAAAAMAAAAAAAAAFQAAABIAQAADwAAAIsAAAAnAQAAmwAAAAEAAABVVY9BJrSPQQ8AAACLAAAAKgAAAEwAAAAEAAAADgAAAIsAAAApAQAAnAAAAKAAAABGAGkAcgBtAGEAZABvACAAcABvAHIAOgAgAFMASABJAFIATABFAFkAIABSAEEAUQBVAEUATAAgAFYASQBDAEgASQBOAEkAIABGAFIAQQBOAEMATwAGAAAAAwAAAAUAAAALAAAABwAAAAgAAAAIAAAABAAAAAgAAAAIAAAABQAAAAMAAAAEAAAABwAAAAkAAAADAAAACAAAAAYAAAAHAAAABwAAAAQAAAAIAAAACAAAAAoAAAAJAAAABwAAAAYAAAAEAAAACAAAAAMAAAAIAAAACQAAAAMAAAAKAAAAAwAAAAQAAAAGAAAACAAAAAgAAAAKAAAACAAAAAoAAAAWAAAADAAAAAAAAAAlAAAADAAAAAIAAAAOAAAAFAAAAAAAAAAQAAAAFAAAAA==</Object>
  <Object Id="idInvalidSigLnImg">AQAAAGwAAAAAAAAAAAAAAD8BAACfAAAAAAAAAAAAAABmFgAAOwsAACBFTUYAAAEALCIAALE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YUcsD0F0FdxiPlgMOVFNhGFHLAKgZywNw0md1zMpdAOhdywMCAAAARBQAAMzKXQAgx10AElRndUBNywMAAAAAUAAAADoAAABQVGd1AAAAABWEtxcAx10AAD/IAyhNywPYMcgDElRndfg/ywMAAAAAUAAAADsAAABQVGd1AAAAAMWFtxcwx10AAD/IA+A/ywO0RQAA2DHIA6BtywN8KpF3cPNXd6wAAAAAAAAAVMddAAA/yAMAX2d1oG3LAwAAZ3VQx10AAD/IAwBfZ3V0x10AaauPd8wgdHWgbcsDgtDBYLAHaHUBAAAAajkr29DHXQDR2Gh1AAAAAJD9PwZkdgAIAAAAACUAAAAMAAAAAQAAABgAAAAMAAAA/wAAABIAAAAMAAAAAQAAAB4AAAAYAAAAMAAAAAUAAACLAAAAFgAAACUAAAAMAAAAAQAAAFQAAACoAAAAMQAAAAUAAACJAAAAFQAAAAEAAABVVY9BJrSPQTEAAAAFAAAADwAAAEwAAAAAAAAAAAAAAAAAAAD//////////2wAAABGAGkAcgBtAGEAIABuAG8AIAB2AOEAbABpAGQAYQCcJw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CcYZJ3IAAAAIA4lgMAAAAAGI+WAxiPlgPkU1NhAAAAAJxHXACIR1wAAAAAAAAAAAAAAAAAAAAAAACQlgMAAAAAAAAAAAAAAAAAAAAAAAAAAAAAAAAAAAAAAAAAAAAAAAAAAAAAAAAAAAAAAAAAAAAAAAAAAAAAAAB+EZV3AAAq21hIXADo0Y53GI+WA8dfbnUAAAAA+NKOd///AAAAAAAA29OOd9vTjneISFwAjEhcAORTU2EAAAAAAAAAAAAAAAAHAAAAAAAAANGOVncJAAAABwAAAMBIXADASFwAAAIAAPz///8BAAAAAAAAAAAAAAAAAAAAkP0/BuTEBnd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FAAAAAABlBMwBZQQAAAAAIAAAAKQKZQQAAAAAAACWA6AKZQSoOm0VzEZcAM5djne0S1wAzl2OdwAAAAAAAAAAIAAAAFjtbmB0R1wA6EZcAPq3YGEAAJYDAAAAACAAAADwJU0GaKZEEvxGXAB4Xg5gIAAAAAEAAAAAAAAAdEtcAHg8CWDINA9gtgR58PAlTQYAAAAAWO1uYIC0rxUQSFwA8CVNBv////9Y7W5g85cXYHzJb2C0S1wAAAAAAAAAAADRjlZ39F1wYAYAAABkSFwAZEhcAAACAAD8////AQAAAAAAAAAAAAAAAAAAAAAAAAAAAAAAkP0/BmR2AAgAAAAAJQAAAAwAAAADAAAAGAAAAAwAAAAAAAAAEgAAAAwAAAABAAAAFgAAAAwAAAAIAAAAVAAAAFQAAAAMAAAANwAAACAAAABaAAAAAQAAAFVVj0EmtI9BDAAAAFsAAAABAAAATAAAAAQAAAALAAAANwAAACIAAABbAAAAUAAAAFgAcj8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qwAAAFYAAAAwAAAAOwAAAHwAAAAcAAAAIQDwAAAAAAAAAAAAAACAPwAAAAAAAAAAAACAPwAAAAAAAAAAAAAAAAAAAAAAAAAAAAAAAAAAAAAAAAAAJQAAAAwAAAAAAACAKAAAAAwAAAAEAAAAUgAAAHABAAAEAAAA7P///wAAAAAAAAAAAAAAAJABAAAAAAABAAAAAHMAZQBnAG8AZQAgAHUAaQAAAAAAAAAAAAAAAAAAAAAAAAAAAAAAAAAAAAAAAAAAAAAAAAAAAAAAAAAAAAAAAAAAAHQAZQBtAAAAAAAAAAAAAAAAAAAAAAAAAAAA1gb15QAAAAD0RlwAE1RSXgEAAACsR1wAIA0AhAAAAAADStDGAEdcAGtoyWBAWUEG4DlJBs4IefACAAAAwEhcAIGFLmD/////zEhcAIAYFmAOB3nwOQAAAKBNXABRFBZgQFlBBgAAAAAAAAAAAAAAQgGFLmAAAAAAAAAAQHhCtBUBAAAALElcACAAAAAQs3EVAAAAAChJXAAAAAAAAAAAAAIAAAAAAAAAAAAAANGOVncccTcSCQAAAJRIXACUSFwAAAIAAPz///8BAAAAAAAAAAAAAAAAAAAAAAAAAAAAAACQ/T8GZHYACAAAAAAlAAAADAAAAAQAAAAYAAAADAAAAAAAAAASAAAADAAAAAEAAAAeAAAAGAAAADAAAAA7AAAArAAAAFcAAAAlAAAADAAAAAQAAABUAAAAqAAAADEAAAA7AAAAqgAAAFYAAAABAAAAVVWPQSa0j0ExAAAAOwAAAA8AAABMAAAAAAAAAAAAAAAAAAAA//////////9sAAAAUwBoAGkAcgBsAGUAeQAgAFYAaQBjAGgAaQBuAGkAAAALAAAACwAAAAUAAAAHAAAABQAAAAoAAAAKAAAABQAAAAwAAAAFAAAACQAAAAsAAAAFAAAACwAAAAU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qAAAAA8AAABhAAAAXQAAAHEAAAABAAAAVVWPQSa0j0EPAAAAYQAAAA8AAABMAAAAAAAAAAAAAAAAAAAA//////////9sAAAAUwBoAGkAcgBsAGUAeQAgAFYAaQBjAGgAaQBuAGkAAAAHAAAABwAAAAMAAAAFAAAAAwAAAAcAAAAGAAAABAAAAAgAAAADAAAABgAAAAcAAAADAAAABwAAAAM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CEAAAADwAAAHYAAABMAAAAhgAAAAEAAABVVY9BJrSPQQ8AAAB2AAAACQAAAEwAAAAAAAAAAAAAAAAAAAD//////////2AAAABDAG8AbgB0AGEAZABvAHIAYQAAAAgAAAAIAAAABwAAAAQAAAAHAAAACAAAAAgAAAAFAAAABwAAAEsAAABAAAAAMAAAAAUAAAAgAAAAAQAAAAEAAAAQAAAAAAAAAAAAAABAAQAAoAAAAAAAAAAAAAAAQAEAAKAAAAAlAAAADAAAAAIAAAAnAAAAGAAAAAUAAAAAAAAA////AAAAAAAlAAAADAAAAAUAAABMAAAAZAAAAA4AAACLAAAAKAEAAJsAAAAOAAAAiwAAABsBAAARAAAAIQDwAAAAAAAAAAAAAACAPwAAAAAAAAAAAACAPwAAAAAAAAAAAAAAAAAAAAAAAAAAAAAAAAAAAAAAAAAAJQAAAAwAAAAAAACAKAAAAAwAAAAFAAAAJQAAAAwAAAABAAAAGAAAAAwAAAAAAAAAEgAAAAwAAAABAAAAFgAAAAwAAAAAAAAAVAAAAEgBAAAPAAAAiwAAACcBAACbAAAAAQAAAFVVj0EmtI9BDwAAAIsAAAAqAAAATAAAAAQAAAAOAAAAiwAAACkBAACcAAAAoAAAAEYAaQByAG0AYQBkAG8AIABwAG8AcgA6ACAAUwBIAEkAUgBMAEUAWQAgAFIAQQBRAFUARQBMACAAVgBJAEMASABJAE4ASQAgAEYAUgBBAE4AQwBPAAYAAAADAAAABQAAAAsAAAAHAAAACAAAAAgAAAAEAAAACAAAAAgAAAAFAAAAAwAAAAQAAAAHAAAACQAAAAMAAAAIAAAABgAAAAcAAAAHAAAABAAAAAgAAAAIAAAACgAAAAkAAAAHAAAABgAAAAQAAAAIAAAAAwAAAAgAAAAJAAAAAwAAAAoAAAADAAAABAAAAAYAAAAIAAAACAAAAAoAAAAIAAAAC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CqiqNzPhmdY9hlJSyG5k+95M+Hx+kjxyZ5hK2ag/Lzw=</DigestValue>
    </Reference>
    <Reference Type="http://www.w3.org/2000/09/xmldsig#Object" URI="#idOfficeObject">
      <DigestMethod Algorithm="http://www.w3.org/2001/04/xmlenc#sha256"/>
      <DigestValue>WFOT0PQfwJg8V5B0PDNJsTYlJTqjd5FAYloi5jgUkhM=</DigestValue>
    </Reference>
    <Reference Type="http://uri.etsi.org/01903#SignedProperties" URI="#idSignedProperties">
      <Transforms>
        <Transform Algorithm="http://www.w3.org/TR/2001/REC-xml-c14n-20010315"/>
      </Transforms>
      <DigestMethod Algorithm="http://www.w3.org/2001/04/xmlenc#sha256"/>
      <DigestValue>25/IOgRgUJ9QVuM96c1rFnvDVbf+UNW5AlvKxj2TPvg=</DigestValue>
    </Reference>
    <Reference Type="http://www.w3.org/2000/09/xmldsig#Object" URI="#idValidSigLnImg">
      <DigestMethod Algorithm="http://www.w3.org/2001/04/xmlenc#sha256"/>
      <DigestValue>8NHLqeANI+ggC5RHOaPs+KSsPopBMNxMGRXDzm8e9uE=</DigestValue>
    </Reference>
    <Reference Type="http://www.w3.org/2000/09/xmldsig#Object" URI="#idInvalidSigLnImg">
      <DigestMethod Algorithm="http://www.w3.org/2001/04/xmlenc#sha256"/>
      <DigestValue>FB0kXrXJXG6OMnopTRYruOmIU9fG4oUaXqDxgvctYrw=</DigestValue>
    </Reference>
  </SignedInfo>
  <SignatureValue>eu38S+667d1KhV69seFftoUflDpOIwTEPTiRZ/jWzOExetfi4K1lK1uE8liaic2kT53RkCyrUGrp
E7d7Bte0VrWtZuyuy7669nBNTIOBCWqQqikk/B8Xf01o8aJoo0qIXc3tdaoCZRPCyk3gfd78Lkuo
z0qspat9q0XPKlyIBPd6bPoMNEfNk1w6JclrT07I3TQj3hJv62Qq54Tqq8Iztu+8phZVUIM5710g
RyMQH0Z3QJaL/NF8Nu1JV+YX8FCfda/osTVIY5AF2puunXCa8doBfH/FLeujouMKdc2FEG8oGrBl
uNKK0b7f6rxFfL/lmzq2iS1R4WaSFHw/Jb3gvw==</SignatureValue>
  <KeyInfo>
    <X509Data>
      <X509Certificate>MIIHvzCCBaegAwIBAgIQZ2Z8b+drEM9iA/mcqH0Y2jANBgkqhkiG9w0BAQsFADBPMRcwFQYDVQQFEw5SVUMgODAwODAwOTktMDELMAkGA1UEBhMCUFkxETAPBgNVBAoMCFZJVCBTLkEuMRQwEgYDVQQDEwtDQS1WSVQgUy5BLjAeFw0yMjAyMDkxNzI3NTZaFw0yNDAyMDkxNzI3NTZaMIGdMRUwEwYDVQQqDAxKT1JHRSBEQU5JRUwxFDASBgNVBAQMC1VTQU5ESVZBUkFTMRIwEAYDVQQFEwlDSTgyMDk5MDkxITAfBgNVBAMMGEpPUkdFIERBTklFTCBVU0FORElWQVJBUzERMA8GA1UECwwIRklSTUEgRjIxFzAVBgNVBAoMDlBFUlNPTkEgRklTSUNBMQswCQYDVQQGEwJQWTCCASIwDQYJKoZIhvcNAQEBBQADggEPADCCAQoCggEBALvusLdqVX5tjaxIgLTH2XOLpC9VVOIOtd/290F/eyEM0XsKYWf8xY6h3dHgj7eI90YZy3HYbvz3xncCigsaw2ZHMNC/mqD/+jhir2ol6napu50yb5Uq1wqn6l2tIxJPHWuDTPzoBu6o6yeF646Lh1Pvqi4q196aTS9VmthQxOu23otSC615IvYfsUmgq+h3zqtg7m40alyJL8Bp2XKbcYxidPI3AKqaULrxaCPdVgTT9dG6ReJktVMAD4+U2y9Hvblm9o//b9Ni4oKsjrmhofWixPw1T5TuJrA4vpO5sIAGQyuXV45qhk0foAK65AgetkKnU8JMsGLvBW5ToW5ArCkCAwEAAaOCA0YwggNCMAwGA1UdEwEB/wQCMAAwDgYDVR0PAQH/BAQDAgXgMCwGA1UdJQEB/wQiMCAGCCsGAQUFBwMEBggrBgEFBQcDAgYKKwYBBAGCNxQCAjAdBgNVHQ4EFgQUKUTa27k1xibQNAFVlIGbSFnixAgwHwYDVR0jBBgwFoAUA2N8n21acqVTkbTb7JH7A198fJ0wggHYBgNVHSAEggHPMIIByzCCAccGDCsGAQQBgtlKAQEBBzCCAbUwMQYIKwYBBQUHAgEWJWh0dHBzOi8vd3d3LmVmaXJtYS5jb20ucHkvcmVwb3NpdG9yaW8wgcYGCCsGAQUFBwICMIG5GoG2RXN0ZSBlcyB1biBjZXJ0aWZpY2FkbyBUaXBvIEYyIGRlIHBlcnNvbmEgZu1zaWNhIGN1eWEgY2xhdmUgcHJpdmFkYSBlc3ThIGFsbWFjZW5hZGEgZW4gdW4gbfNkdWxvIGRlIGhhcmR3YXJlIHkgc29uIHV0aWxpemFkYXMgcGFyYSBhdXRlbnRpY2FyIGEgc3UgdGl0dWxhciB5IGdlbmVyYXIgZmlybWFzIGRpZ2l0YWxlcy4wgbYGCCsGAQUFBwICMIGpGoGmVGhpcyBpcyBhIFR5cGUgRjIgY2VydGlmaWNhdGUgb2YgcGh5c2ljYWwgcGVyc29uIHdob3NlIHByaXZhdGUga2V5IGlzIHN0b3JlZCBpbiBhIGhhcmR3YXJlIG1vZHVsZSBhbmQgdXNlZCB0byBhdXRoZW50aWNhdGUgdGhlIGhvbGRlciBhbmQgZ2VuZXJhdGUgZGlnaXRhbCBzaWduYXR1cmVzLjAcBgNVHREEFTATgRFKT1JHRUBWRVJCQU5LLk5FVDB2BggrBgEFBQcBAQRqMGgwKAYIKwYBBQUHMAGGHGh0dHBzOi8vd3d3LmVmaXJtYS5jb20ucHkvdmEwPAYIKwYBBQUHMAKGMGh0dHBzOi8vd3d3LmVmaXJtYS5jb20ucHkvcmVwb3NpdG9yaW8vZWZpcm1hLmNydDBCBgNVHR8EOzA5MDegNaAzhjFodHRwczovL3d3dy5lZmlybWEuY29tLnB5L3JlcG9zaXRvcmlvL2VmaXJtYTEuY3JsMA0GCSqGSIb3DQEBCwUAA4ICAQAH/GKIRdI0ObvRq/EeKDz70FzVRyziTODA1QaouBEBxIL1SaaJ9xLdnH28mddpj7hTxcmvX94+OU4+HXy+7epFbhsP/74FxjmNRC9KXuZ06z3aF9SVMhWcF0FPrRWOw1aVPooIKVLZ/q8I4ZNDuwCPchRdnImubkviKbKYWxHvdhHCZwQ2d2PJ6q9z4l2UUkXz6zcHBbe5iVhqpQ4Ie3V7YyMz1iPjyoGBo1VvFO+U5eSdQb0aVUqwuhj8t35hcFzH3WvaaJkKr9QPe3VTyapTwMSL5ofjGOu2cjRbdsJX6itEqFXuOjkC/V4elLaKQN85CL79bX6FdZpzasM8ELwZyx1tL+FXEQBN2z74byddMs6Ct3P0/TNkgORAb7komwlQQSxQVzbkTEKnh47o0ICoy8hejOTdQMaf/6CICxz2qSmfJR1maqjpahu6w21S7EAxEbqjn2mOYSrw+6MVto18i/DUlpda2DwHsgX5skA1TfIENZ/7CNm7wVUDg9bmNsFe/JzMR6ZkefO6dUyAg11YM7oBuUToR+L8902z0yHHFsHjMPpFLZtACqt22+BZbF+KeFX0B8z0fy+m4m9xFCJOUER1CMqLxwrV3BpUvJq/tbxuF1/0rGKzdGcwgvPQxKkusq7J4EK782KUadgASyC9nbzR9RISvnyjqmblnf/ZK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wmLSajn5SC5j+ql/Las8VyenX7I1ueDMYEmhtUoq3kM=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XbvyFcrVvNncNpcJvdBPJyvJF7nd6cK292pXNgJggVw=</DigestValue>
      </Reference>
      <Reference URI="/xl/drawings/drawing10.xml?ContentType=application/vnd.openxmlformats-officedocument.drawing+xml">
        <DigestMethod Algorithm="http://www.w3.org/2001/04/xmlenc#sha256"/>
        <DigestValue>fGUSDqsw3VYz6pdnXuFr28rLl7Dd96mXEbi6if7NLDI=</DigestValue>
      </Reference>
      <Reference URI="/xl/drawings/drawing2.xml?ContentType=application/vnd.openxmlformats-officedocument.drawing+xml">
        <DigestMethod Algorithm="http://www.w3.org/2001/04/xmlenc#sha256"/>
        <DigestValue>pBfzVWcoXvtLsMTPls97D3y/LsVOWZuRGuRH2VpvrF0=</DigestValue>
      </Reference>
      <Reference URI="/xl/drawings/drawing3.xml?ContentType=application/vnd.openxmlformats-officedocument.drawing+xml">
        <DigestMethod Algorithm="http://www.w3.org/2001/04/xmlenc#sha256"/>
        <DigestValue>f1H7fUlYhth5fF+Msf6JpuAFkCnflnN+23oxrTRSNtU=</DigestValue>
      </Reference>
      <Reference URI="/xl/drawings/drawing4.xml?ContentType=application/vnd.openxmlformats-officedocument.drawing+xml">
        <DigestMethod Algorithm="http://www.w3.org/2001/04/xmlenc#sha256"/>
        <DigestValue>DB6HCpn7rc0CDKSm6hks9OPe9ZNHKR33AOapVgaM1Hk=</DigestValue>
      </Reference>
      <Reference URI="/xl/drawings/drawing5.xml?ContentType=application/vnd.openxmlformats-officedocument.drawing+xml">
        <DigestMethod Algorithm="http://www.w3.org/2001/04/xmlenc#sha256"/>
        <DigestValue>9BMQGFnRSfdit8aWkzWi+LteP6FEO6yIlM8p5oTLxGE=</DigestValue>
      </Reference>
      <Reference URI="/xl/drawings/drawing6.xml?ContentType=application/vnd.openxmlformats-officedocument.drawing+xml">
        <DigestMethod Algorithm="http://www.w3.org/2001/04/xmlenc#sha256"/>
        <DigestValue>J824qeS26QYqICLPFBg3gURsroIw6n4d8V7UxsxawiI=</DigestValue>
      </Reference>
      <Reference URI="/xl/drawings/drawing7.xml?ContentType=application/vnd.openxmlformats-officedocument.drawing+xml">
        <DigestMethod Algorithm="http://www.w3.org/2001/04/xmlenc#sha256"/>
        <DigestValue>/+wfx5FhRwWcvz29M8NejCwn96+xU/G65uo9V61KlzU=</DigestValue>
      </Reference>
      <Reference URI="/xl/drawings/drawing8.xml?ContentType=application/vnd.openxmlformats-officedocument.drawing+xml">
        <DigestMethod Algorithm="http://www.w3.org/2001/04/xmlenc#sha256"/>
        <DigestValue>LxI0H6sMbFAFESST04zQgWl3YyiB3voF6hwdjv5lJ0Y=</DigestValue>
      </Reference>
      <Reference URI="/xl/drawings/drawing9.xml?ContentType=application/vnd.openxmlformats-officedocument.drawing+xml">
        <DigestMethod Algorithm="http://www.w3.org/2001/04/xmlenc#sha256"/>
        <DigestValue>zAC6H3Ew/vaGEmcvUQn1jDxvtn/F6JR29CD014y+Hh8=</DigestValue>
      </Reference>
      <Reference URI="/xl/drawings/vmlDrawing1.vml?ContentType=application/vnd.openxmlformats-officedocument.vmlDrawing">
        <DigestMethod Algorithm="http://www.w3.org/2001/04/xmlenc#sha256"/>
        <DigestValue>E8Jce8P0vs8m8NZOxssjxMXaoDYS39soJWFGKst1mb8=</DigestValue>
      </Reference>
      <Reference URI="/xl/media/image1.emf?ContentType=image/x-emf">
        <DigestMethod Algorithm="http://www.w3.org/2001/04/xmlenc#sha256"/>
        <DigestValue>MPkG2u36Tw2axYEDm5Sgriv8/AR6AnN9wSXHtnHyqc4=</DigestValue>
      </Reference>
      <Reference URI="/xl/media/image2.emf?ContentType=image/x-emf">
        <DigestMethod Algorithm="http://www.w3.org/2001/04/xmlenc#sha256"/>
        <DigestValue>6gaGPURcZhQ5qcN/KbgDfl8TAapMjmiocxjaBPaXkTc=</DigestValue>
      </Reference>
      <Reference URI="/xl/media/image3.emf?ContentType=image/x-emf">
        <DigestMethod Algorithm="http://www.w3.org/2001/04/xmlenc#sha256"/>
        <DigestValue>kRZoEJFRgjR0Skf3PMC1s08KSF3oxBwHRbvKsFDL1KI=</DigestValue>
      </Reference>
      <Reference URI="/xl/media/image4.emf?ContentType=image/x-emf">
        <DigestMethod Algorithm="http://www.w3.org/2001/04/xmlenc#sha256"/>
        <DigestValue>DmHJEPcwtWGsgqdjo5iSc3C7SWdlImLC0b62naIC5Uc=</DigestValue>
      </Reference>
      <Reference URI="/xl/printerSettings/printerSettings1.bin?ContentType=application/vnd.openxmlformats-officedocument.spreadsheetml.printerSettings">
        <DigestMethod Algorithm="http://www.w3.org/2001/04/xmlenc#sha256"/>
        <DigestValue>RM7vSymHedknyL9ZBPKS3Yj8NE0Llp11CVmFELOZK6E=</DigestValue>
      </Reference>
      <Reference URI="/xl/printerSettings/printerSettings10.bin?ContentType=application/vnd.openxmlformats-officedocument.spreadsheetml.printerSettings">
        <DigestMethod Algorithm="http://www.w3.org/2001/04/xmlenc#sha256"/>
        <DigestValue>TRrCOIAvgyay9+dOHANtMRhI4Mlj24DaFIyKQoKcdPw=</DigestValue>
      </Reference>
      <Reference URI="/xl/printerSettings/printerSettings11.bin?ContentType=application/vnd.openxmlformats-officedocument.spreadsheetml.printerSettings">
        <DigestMethod Algorithm="http://www.w3.org/2001/04/xmlenc#sha256"/>
        <DigestValue>BCq9O5HHwm91X0cDGi4bjZg0oXnSgv7WGiCfkpesuIU=</DigestValue>
      </Reference>
      <Reference URI="/xl/printerSettings/printerSettings12.bin?ContentType=application/vnd.openxmlformats-officedocument.spreadsheetml.printerSettings">
        <DigestMethod Algorithm="http://www.w3.org/2001/04/xmlenc#sha256"/>
        <DigestValue>TRrCOIAvgyay9+dOHANtMRhI4Mlj24DaFIyKQoKcdPw=</DigestValue>
      </Reference>
      <Reference URI="/xl/printerSettings/printerSettings13.bin?ContentType=application/vnd.openxmlformats-officedocument.spreadsheetml.printerSettings">
        <DigestMethod Algorithm="http://www.w3.org/2001/04/xmlenc#sha256"/>
        <DigestValue>+CD8yXTcV7R0UPktSQ1iysCJtCvCSVF2j80e6m46HpQ=</DigestValue>
      </Reference>
      <Reference URI="/xl/printerSettings/printerSettings14.bin?ContentType=application/vnd.openxmlformats-officedocument.spreadsheetml.printerSettings">
        <DigestMethod Algorithm="http://www.w3.org/2001/04/xmlenc#sha256"/>
        <DigestValue>GyyR84UYFfbFvVrs+ip9vPggIMAXC0nxkmeUVNsGxCc=</DigestValue>
      </Reference>
      <Reference URI="/xl/printerSettings/printerSettings15.bin?ContentType=application/vnd.openxmlformats-officedocument.spreadsheetml.printerSettings">
        <DigestMethod Algorithm="http://www.w3.org/2001/04/xmlenc#sha256"/>
        <DigestValue>ZVxXhJn6XmjT/m1Dw2UhwYZPVXYMSYE+DUFTlsgHV4s=</DigestValue>
      </Reference>
      <Reference URI="/xl/printerSettings/printerSettings16.bin?ContentType=application/vnd.openxmlformats-officedocument.spreadsheetml.printerSettings">
        <DigestMethod Algorithm="http://www.w3.org/2001/04/xmlenc#sha256"/>
        <DigestValue>ZVxXhJn6XmjT/m1Dw2UhwYZPVXYMSYE+DUFTlsgHV4s=</DigestValue>
      </Reference>
      <Reference URI="/xl/printerSettings/printerSettings17.bin?ContentType=application/vnd.openxmlformats-officedocument.spreadsheetml.printerSettings">
        <DigestMethod Algorithm="http://www.w3.org/2001/04/xmlenc#sha256"/>
        <DigestValue>ZVxXhJn6XmjT/m1Dw2UhwYZPVXYMSYE+DUFTlsgHV4s=</DigestValue>
      </Reference>
      <Reference URI="/xl/printerSettings/printerSettings18.bin?ContentType=application/vnd.openxmlformats-officedocument.spreadsheetml.printerSettings">
        <DigestMethod Algorithm="http://www.w3.org/2001/04/xmlenc#sha256"/>
        <DigestValue>vgaglTYY8ldDI3np+fkDPkAMI9Om5H1Khp+orjrXFAQ=</DigestValue>
      </Reference>
      <Reference URI="/xl/printerSettings/printerSettings19.bin?ContentType=application/vnd.openxmlformats-officedocument.spreadsheetml.printerSettings">
        <DigestMethod Algorithm="http://www.w3.org/2001/04/xmlenc#sha256"/>
        <DigestValue>hqnMLvZ6XBY2fH1KhK00vJXWuxlSZRWkoKrdKDrIF2Q=</DigestValue>
      </Reference>
      <Reference URI="/xl/printerSettings/printerSettings2.bin?ContentType=application/vnd.openxmlformats-officedocument.spreadsheetml.printerSettings">
        <DigestMethod Algorithm="http://www.w3.org/2001/04/xmlenc#sha256"/>
        <DigestValue>aKO8XWThzgvGlTVSu23kX37OoqtKGS6PBUkmhsicI1Y=</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aKO8XWThzgvGlTVSu23kX37OoqtKGS6PBUkmhsicI1Y=</DigestValue>
      </Reference>
      <Reference URI="/xl/printerSettings/printerSettings22.bin?ContentType=application/vnd.openxmlformats-officedocument.spreadsheetml.printerSettings">
        <DigestMethod Algorithm="http://www.w3.org/2001/04/xmlenc#sha256"/>
        <DigestValue>TRrCOIAvgyay9+dOHANtMRhI4Mlj24DaFIyKQoKcdPw=</DigestValue>
      </Reference>
      <Reference URI="/xl/printerSettings/printerSettings23.bin?ContentType=application/vnd.openxmlformats-officedocument.spreadsheetml.printerSettings">
        <DigestMethod Algorithm="http://www.w3.org/2001/04/xmlenc#sha256"/>
        <DigestValue>82lw6sm57LAZKDcAOrer8Dq0JuSR9K7a6PanFoORimg=</DigestValue>
      </Reference>
      <Reference URI="/xl/printerSettings/printerSettings24.bin?ContentType=application/vnd.openxmlformats-officedocument.spreadsheetml.printerSettings">
        <DigestMethod Algorithm="http://www.w3.org/2001/04/xmlenc#sha256"/>
        <DigestValue>8ULINyTSns7e3+F/twyhXb2p4OEI5M6paxloUp/0tKM=</DigestValue>
      </Reference>
      <Reference URI="/xl/printerSettings/printerSettings25.bin?ContentType=application/vnd.openxmlformats-officedocument.spreadsheetml.printerSettings">
        <DigestMethod Algorithm="http://www.w3.org/2001/04/xmlenc#sha256"/>
        <DigestValue>8ULINyTSns7e3+F/twyhXb2p4OEI5M6paxloUp/0tKM=</DigestValue>
      </Reference>
      <Reference URI="/xl/printerSettings/printerSettings26.bin?ContentType=application/vnd.openxmlformats-officedocument.spreadsheetml.printerSettings">
        <DigestMethod Algorithm="http://www.w3.org/2001/04/xmlenc#sha256"/>
        <DigestValue>8ULINyTSns7e3+F/twyhXb2p4OEI5M6paxloUp/0tKM=</DigestValue>
      </Reference>
      <Reference URI="/xl/printerSettings/printerSettings27.bin?ContentType=application/vnd.openxmlformats-officedocument.spreadsheetml.printerSettings">
        <DigestMethod Algorithm="http://www.w3.org/2001/04/xmlenc#sha256"/>
        <DigestValue>8ULINyTSns7e3+F/twyhXb2p4OEI5M6paxloUp/0tKM=</DigestValue>
      </Reference>
      <Reference URI="/xl/printerSettings/printerSettings28.bin?ContentType=application/vnd.openxmlformats-officedocument.spreadsheetml.printerSettings">
        <DigestMethod Algorithm="http://www.w3.org/2001/04/xmlenc#sha256"/>
        <DigestValue>NDWrMie8USMeuK4vnTyKRn1lK1b17bBTSTUo7MI+mLs=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uEytLUZB2XUIlp4S1X1OrZfSDIJ97PEGHsjzk1VUV2A=</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ZVxXhJn6XmjT/m1Dw2UhwYZPVXYMSYE+DUFTlsgHV4s=</DigestValue>
      </Reference>
      <Reference URI="/xl/printerSettings/printerSettings32.bin?ContentType=application/vnd.openxmlformats-officedocument.spreadsheetml.printerSettings">
        <DigestMethod Algorithm="http://www.w3.org/2001/04/xmlenc#sha256"/>
        <DigestValue>TaA6KX/SRWPpmiasS8KGCRFI/mFTpQlGqiM07LbibG8=</DigestValue>
      </Reference>
      <Reference URI="/xl/printerSettings/printerSettings33.bin?ContentType=application/vnd.openxmlformats-officedocument.spreadsheetml.printerSettings">
        <DigestMethod Algorithm="http://www.w3.org/2001/04/xmlenc#sha256"/>
        <DigestValue>aKO8XWThzgvGlTVSu23kX37OoqtKGS6PBUkmhsicI1Y=</DigestValue>
      </Reference>
      <Reference URI="/xl/printerSettings/printerSettings34.bin?ContentType=application/vnd.openxmlformats-officedocument.spreadsheetml.printerSettings">
        <DigestMethod Algorithm="http://www.w3.org/2001/04/xmlenc#sha256"/>
        <DigestValue>aKO8XWThzgvGlTVSu23kX37OoqtKGS6PBUkmhsicI1Y=</DigestValue>
      </Reference>
      <Reference URI="/xl/printerSettings/printerSettings35.bin?ContentType=application/vnd.openxmlformats-officedocument.spreadsheetml.printerSettings">
        <DigestMethod Algorithm="http://www.w3.org/2001/04/xmlenc#sha256"/>
        <DigestValue>OGD3iF2+l78gTInlDCWFPycZVuHBpUE02raJ/Wr5XCI=</DigestValue>
      </Reference>
      <Reference URI="/xl/printerSettings/printerSettings36.bin?ContentType=application/vnd.openxmlformats-officedocument.spreadsheetml.printerSettings">
        <DigestMethod Algorithm="http://www.w3.org/2001/04/xmlenc#sha256"/>
        <DigestValue>TaA6KX/SRWPpmiasS8KGCRFI/mFTpQlGqiM07LbibG8=</DigestValue>
      </Reference>
      <Reference URI="/xl/printerSettings/printerSettings37.bin?ContentType=application/vnd.openxmlformats-officedocument.spreadsheetml.printerSettings">
        <DigestMethod Algorithm="http://www.w3.org/2001/04/xmlenc#sha256"/>
        <DigestValue>TaA6KX/SRWPpmiasS8KGCRFI/mFTpQlGqiM07LbibG8=</DigestValue>
      </Reference>
      <Reference URI="/xl/printerSettings/printerSettings38.bin?ContentType=application/vnd.openxmlformats-officedocument.spreadsheetml.printerSettings">
        <DigestMethod Algorithm="http://www.w3.org/2001/04/xmlenc#sha256"/>
        <DigestValue>TaA6KX/SRWPpmiasS8KGCRFI/mFTpQlGqiM07LbibG8=</DigestValue>
      </Reference>
      <Reference URI="/xl/printerSettings/printerSettings39.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aKO8XWThzgvGlTVSu23kX37OoqtKGS6PBUkmhsicI1Y=</DigestValue>
      </Reference>
      <Reference URI="/xl/printerSettings/printerSettings8.bin?ContentType=application/vnd.openxmlformats-officedocument.spreadsheetml.printerSettings">
        <DigestMethod Algorithm="http://www.w3.org/2001/04/xmlenc#sha256"/>
        <DigestValue>+CD8yXTcV7R0UPktSQ1iysCJtCvCSVF2j80e6m46HpQ=</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MlZT9/K1BC4SodQJHwghLOOZKoOm5o+xPqavyuupo6U=</DigestValue>
      </Reference>
      <Reference URI="/xl/styles.xml?ContentType=application/vnd.openxmlformats-officedocument.spreadsheetml.styles+xml">
        <DigestMethod Algorithm="http://www.w3.org/2001/04/xmlenc#sha256"/>
        <DigestValue>bDYoob6At7fQSPOhsjzz9h4BNijR+BaQFDsmbSuwPZw=</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rVVh6JIJaYRobnilnSMiiwCPF9bdE4p9DYbRkTenEW8=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CwQrQbpzdBSeaH91tw4jjXBUXANOtDRMzj2pnzgJxSI=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nDgmxvXtoTZzTB7hc7QKQGqYF80qIXXXF/xm1lD3qbo=</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bXhoJJ1b1mAY6Pin8nimC7ApD3Apa+89cIhJJMr9HZY=</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+Fb3qryQskFzM7xpGftcp8asHYksJjWAt2dTfunBfMs=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EcWymw150jR2LCiUmpAyRHuQJIvCjcSoG+Hxjb9ew70=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dClV1+f4uEWhOtqoMQj+tjGmlky55qPF0AD4glGi/wY=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d2/jSNhhc2kMegPfaqoFmwsoW+qxxk17+AtUF30un7k=</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lGMKoS8YG5Q6MwuvmmpQSuVw1dbPfn0TJGHdb/ohYDE=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b1fZOWTLBX6l52THmSmZwJn+dHc8HvJtJRuiuY+9kds=</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g/Vzt6JqQv8inAKjNwU5QhFxdWOa/gb781DDHr97EmA=</DigestValue>
      </Reference>
      <Reference URI="/xl/worksheets/sheet1.xml?ContentType=application/vnd.openxmlformats-officedocument.spreadsheetml.worksheet+xml">
        <DigestMethod Algorithm="http://www.w3.org/2001/04/xmlenc#sha256"/>
        <DigestValue>1yDgtwsi6DF7CJWCdTtT1eQNzt35nEjwPSGz4mOyYlg=</DigestValue>
      </Reference>
      <Reference URI="/xl/worksheets/sheet10.xml?ContentType=application/vnd.openxmlformats-officedocument.spreadsheetml.worksheet+xml">
        <DigestMethod Algorithm="http://www.w3.org/2001/04/xmlenc#sha256"/>
        <DigestValue>KVX95lNVInLvs8ZObPBFtdOf7PX0t1zKVEejiFt5DrU=</DigestValue>
      </Reference>
      <Reference URI="/xl/worksheets/sheet11.xml?ContentType=application/vnd.openxmlformats-officedocument.spreadsheetml.worksheet+xml">
        <DigestMethod Algorithm="http://www.w3.org/2001/04/xmlenc#sha256"/>
        <DigestValue>d2+MF3Ii89P7EuhX4wRJS3EAMSvtqkYq2RiE2thJTTI=</DigestValue>
      </Reference>
      <Reference URI="/xl/worksheets/sheet12.xml?ContentType=application/vnd.openxmlformats-officedocument.spreadsheetml.worksheet+xml">
        <DigestMethod Algorithm="http://www.w3.org/2001/04/xmlenc#sha256"/>
        <DigestValue>PfipJPZkcMTmjDACfel2Kko6+l7p8TWUqw32eyivyRk=</DigestValue>
      </Reference>
      <Reference URI="/xl/worksheets/sheet13.xml?ContentType=application/vnd.openxmlformats-officedocument.spreadsheetml.worksheet+xml">
        <DigestMethod Algorithm="http://www.w3.org/2001/04/xmlenc#sha256"/>
        <DigestValue>J1ffIdldHpR20d8upafNkhiNywXLU/HwIq8Yoclzvgk=</DigestValue>
      </Reference>
      <Reference URI="/xl/worksheets/sheet2.xml?ContentType=application/vnd.openxmlformats-officedocument.spreadsheetml.worksheet+xml">
        <DigestMethod Algorithm="http://www.w3.org/2001/04/xmlenc#sha256"/>
        <DigestValue>wIpm1kp+mDQ/JgxIc6uI+C8yIm+qC2qupU1Z8fHbakY=</DigestValue>
      </Reference>
      <Reference URI="/xl/worksheets/sheet3.xml?ContentType=application/vnd.openxmlformats-officedocument.spreadsheetml.worksheet+xml">
        <DigestMethod Algorithm="http://www.w3.org/2001/04/xmlenc#sha256"/>
        <DigestValue>mooYSOvA9zmYUuBG9NoZZeCZD9OXeFDj4+cRQl52H2g=</DigestValue>
      </Reference>
      <Reference URI="/xl/worksheets/sheet4.xml?ContentType=application/vnd.openxmlformats-officedocument.spreadsheetml.worksheet+xml">
        <DigestMethod Algorithm="http://www.w3.org/2001/04/xmlenc#sha256"/>
        <DigestValue>Hq2yVa17tAhA52tBOwgsZi3qonDrsyH5ws4ARzWCUy0=</DigestValue>
      </Reference>
      <Reference URI="/xl/worksheets/sheet5.xml?ContentType=application/vnd.openxmlformats-officedocument.spreadsheetml.worksheet+xml">
        <DigestMethod Algorithm="http://www.w3.org/2001/04/xmlenc#sha256"/>
        <DigestValue>1u1aT7RUm+gBrgz4+9q1DnM/QKnUzaI6Tt0YA36a/Ao=</DigestValue>
      </Reference>
      <Reference URI="/xl/worksheets/sheet6.xml?ContentType=application/vnd.openxmlformats-officedocument.spreadsheetml.worksheet+xml">
        <DigestMethod Algorithm="http://www.w3.org/2001/04/xmlenc#sha256"/>
        <DigestValue>RnZiGGn0Jup5bkGUlb+G8Y76uRAGYgKNu1p8G1wuWtc=</DigestValue>
      </Reference>
      <Reference URI="/xl/worksheets/sheet7.xml?ContentType=application/vnd.openxmlformats-officedocument.spreadsheetml.worksheet+xml">
        <DigestMethod Algorithm="http://www.w3.org/2001/04/xmlenc#sha256"/>
        <DigestValue>g1vqY615JPoybbeVdJbKEt4pJfG4mTltgHlUqgs5iBc=</DigestValue>
      </Reference>
      <Reference URI="/xl/worksheets/sheet8.xml?ContentType=application/vnd.openxmlformats-officedocument.spreadsheetml.worksheet+xml">
        <DigestMethod Algorithm="http://www.w3.org/2001/04/xmlenc#sha256"/>
        <DigestValue>iFTpuU7S8JnDeqVh1G6P3LgsTmpBv/gx8R9ChxXXZbA=</DigestValue>
      </Reference>
      <Reference URI="/xl/worksheets/sheet9.xml?ContentType=application/vnd.openxmlformats-officedocument.spreadsheetml.worksheet+xml">
        <DigestMethod Algorithm="http://www.w3.org/2001/04/xmlenc#sha256"/>
        <DigestValue>6K1ZWaQqZAZiChpWHOfBxWzgPEyY5MccrjAEk1Yv420=</DigestValue>
      </Reference>
    </Manifest>
    <SignatureProperties>
      <SignatureProperty Id="idSignatureTime" Target="#idPackageSignature">
        <mdssi:SignatureTime xmlns:mdssi="http://schemas.openxmlformats.org/package/2006/digital-signature">
          <mdssi:Format>YYYY-MM-DDThh:mm:ssTZD</mdssi:Format>
          <mdssi:Value>2022-05-02T00:27:39Z</mdssi:Value>
        </mdssi:SignatureTime>
      </SignatureProperty>
    </SignatureProperties>
  </Object>
  <Object Id="idOfficeObject">
    <SignatureProperties>
      <SignatureProperty Id="idOfficeV1Details" Target="#idPackageSignature">
        <SignatureInfoV1 xmlns="http://schemas.microsoft.com/office/2006/digsig">
          <SetupID>{C1956F0F-7B89-412A-B41F-44FA6978AF19}</SetupID>
          <SignatureText>Jorge Usandivaras</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2022-05-02T00:27:39Z</xd:SigningTime>
          <xd:SigningCertificate>
            <xd:Cert>
              <xd:CertDigest>
                <DigestMethod Algorithm="http://www.w3.org/2001/04/xmlenc#sha256"/>
                <DigestValue>eJSnSqN0sAOaevwRwjZppmDJ+TYwDhAbk2BZUxltAXw=</DigestValue>
              </xd:CertDigest>
              <xd:IssuerSerial>
                <X509IssuerName>CN=CA-VIT S.A., O=VIT S.A., C=PY, SERIALNUMBER=RUC 80080099-0</X509IssuerName>
                <X509SerialNumber>137442621730154250932508268638196537562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ijCCBXKgAwIBAgIQXL4SbP2TKxBT/OhdyTIpDzANBgkqhkiG9w0BAQsFADBvMQswCQYDVQQGEwJQWTErMCkGA1UECgwiTWluaXN0ZXJpbyBkZSBJbmR1c3RyaWEgeSBDb21lcmNpbzEzMDEGA1UEAwwqQXV0b3JpZGFkIENlcnRpZmljYWRvcmEgUmHDrXogZGVsIFBhcmFndWF5MB4XDTE0MDgyNjIwMDQ0NVoXDTI0MDgyNjIwMDQ0NVowTzEXMBUGA1UEBRMOUlVDIDgwMDgwMDk5LTAxCzAJBgNVBAYTAlBZMREwDwYDVQQKDAhWSVQgUy5BLjEUMBIGA1UEAxMLQ0EtVklUIFMuQS4wggIiMA0GCSqGSIb3DQEBAQUAA4ICDwAwggIKAoICAQCyOnoVlv3qt86WImszb9Ms2ye1xlzPM3cvoMVvcLXsKgK0Fuhkq4o+F56rRUuqIRjjbbPKENoAxRohZX/5ydv4Oyaws61j+dCw2OAhf3YAgQx6tBS9svuZfg7ikuMUdTgOYVxBjDJpjNgd5nwcLKD4BUyKyzZD6limUTES/nRWV6dPOa/zPx2EnJXL5hXFMj20ozkApBDmIdHEeKpX7zETMADtU9fkEDPHnI81VpyswTOa35yMKa/oPx+3pMYONxBMLbSc9CJgSxeTfpty/pSO/aEW2FVj1c8HvDIawYDHDc+e6le/2wNwD/JF2pmyEm+DD2jT63ZUfdPpW6LG1BnbRL008hAjoL6JUZIynBjv8I7Jk6s4SsmhrSvv5M11+LTSrX60T7/iFlsE5gcNXE7RppwJBagNUQmhZa5gedyemRk6D7lN/v59IvIE4vDLEX5odzhXjA2DGtoG3yW/J6SEUMBCBZ5ZdTF2Y6cA798/tg41QjDYfXQO70xmvW4O7ZHMzrvqsSJf6PlMQpRZsSwVzdvfnlBQp2pbUYCRUACahsrgvkpM6ouU1CsxK1QkgGJdXsvq1u94PayCs24skrf2i1WhkwPCew83EUJnU/DIgcLXkEXagHAavllLE5+VWREEntGpgwu33Vo3S6kwudQVQ0RbCj4xv56StHDXSQAp3QIDAQABo4ICQDCCAjwwEgYDVR0TAQH/BAgwBgEB/wIBADAOBgNVHQ8BAf8EBAMCAQYwHQYDVR0OBBYEFANjfJ9tWnKlU5G02+yR+wNffHydMB8GA1UdIwQYMBaAFMLEEfIqaEQMACjsTNYp25L7Xr3WMHcGCCsGAQUFBwEBBGswaTA+BggrBgEFBQcwAoYyaHR0cDovL3d3dy5hY3JhaXouZ292LnB5L2NydC9hY19yYWl6X3B5X3NoYTI1Ni5jcnQwJwYIKwYBBQUHMAGGG2h0dHA6Ly93d3cuZWZpcm1hLmNvbS5weS92YT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Xj5dl1RQoEIEdBPQmdth34vuZsTvsc0ZziDuK8YnGKDPEgzUu2CoyMfAmCbPB7bcQ+gP5hHKJJsurWsXB5A4n0yB7em+9o9ORPxjM+B+2zPQQk7qKlvVmM+0fXwVJgOqdMOSm5gbgPfX/1a7teUtbedLbnCxcPLu32RInDiwLctKYi1lhCNCcjpMhjpkzbIfQkSUieZYOVeQMbMkloAxigpJIgn94aeA739zQfKDFhBKclum4xt2H0vQvIPUNwwONvb3MNO/FtdYNyOAW+RMCApCuZ/0Ylh4OzDGJoqZevs0jmL4EdUYxzjbQ99ebxYqOnnBGoxhyVEwlzyHdaeYxqqtCmSDTptl7d9cP+T/o/RLteARfbwOtfU9cR0s/6H4S0hZOHUCpJXzKPs634BPXLx8Za+tq9YgLRdo++wcZT4LmmNY8r38tJQzg37Bc+Cayrel2QV5Cp3emum+aq1TGT6QFM55RQvNqS5yfettn+NiFPUaEUMotbaO7Mor7f+opjeuk2QUF+WaWZEQxgYhiW0IthZCQdjIHh+Qxx0AaW6e9IKwhQY/oNltQqlTQWM/G23aebdYu2bhSxvx/8XGaFdjbqDERPNLWr6cTIBMSXfVO0wH9JrgjB/sM6S/1zKprTfvidbiUX3lFcGsqVJAb3Vli2O5NpX3E8iTJtHLpYE=</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H8BAAC/AAAAAAAAAAAAAAAkGAAAFgwAACBFTUYAAAEAvBsAAKoAAAAG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CcBAAAGAAAAagEAABoAAAAnAQAABgAAAEQAAAAVAAAAIQDwAAAAAAAAAAAAAACAPwAAAAAAAAAAAACAPwAAAAAAAAAAAAAAAAAAAAAAAAAAAAAAAAAAAAAAAAAAJQAAAAwAAAAAAACAKAAAAAwAAAABAAAAUgAAAHABAAABAAAA8P///wAAAAAAAAAAAAAAAJABAAAAAAABAAAAAHMAZQBnAG8AZQAgAHUAaQAAAAAAAAAAAAAAAAAAAAAAAAAAAAAAAAAAAAAAAAAAAAAAAAAAAAAAAAAAAAAAAAAAAAAAACAAAAAAAAAAMCFO+38AAAAwIU77fwAAnDoETvt/AAAAAP/W+38AAOHOdE37fwAAMBb/1vt/AACcOgRO+38AAMgWAAAAAAAAQAAAwPt/AAAAAP/W+38AALHRdE37fwAABAAAAAAAAAAwFv/W+38AAOC0XEmTAAAAnDoETgAAAABIAAAAAAAAAJw6BE77fwAAqDMhTvt/AADAPgRO+38AAAEAAAAAAAAAPmQETvt/AAAAAP/W+38AAAAAAAAAAAAAAAAAAAAAAAAAAAAAAAAAAFAKk+r5AQAAW6a61ft/AADAtVxJkwAAAFm2XEmTAAAAAAAAAAAAAAAAAAAAZHYACAAAAAAlAAAADAAAAAEAAAAYAAAADAAAAAAAAAASAAAADAAAAAEAAAAeAAAAGAAAACcBAAAGAAAAawEAABsAAAAlAAAADAAAAAEAAABUAAAAfAAAACgBAAAGAAAAaQEAABoAAAABAAAAAMCAQY7jgEEoAQAABgAAAAgAAABMAAAAAAAAAAAAAAAAAAAA//////////9cAAAANQAvADEALwAyADAAMgAyAAkAAAAGAAAACQAAAAYAAAAJAAAACQAAAAkAAAAJAAAASwAAAEAAAAAwAAAABQAAACAAAAABAAAAAQAAABAAAAAAAAAAAAAAAIABAADAAAAAAAAAAAAAAACAAQAAwAAAAFIAAABwAQAAAgAAABQAAAAJAAAAAAAAAAAAAAC8AgAAAAAAAAECAiJTAHkAcwB0AGUAbQAAAAAAAAAAAAAAAAAAAAAAAAAAAAAAAAAAAAAAAAAAAAAAAAAAAAAAAAAAAAAAAAAAAAAAAAAAADDZZuj5AQAAAAAAAAAAAAABAAAA+QEAAIiu3dX7fwAAAAAAAAAAAACAP//W+38AAAkAAAABAAAACQAAAAAAAAAAAAAAAAAAAAAAAAAAAAAACniZe4ISAAARAAAAAAAAAICDrfv5AQAAEJYl+fkBAABQCpPq+QEAAMDUXEkAAAAAAAAAAAAAAAAHAAAAAAAAAAAAAAAAAAAA/NNcSZMAAAA51FxJkwAAAGG3ttX7fwAAAAAAAAAAAADwVQK3AAAAAICDrfv5AQAAAAAAAAAAAABQCpPq+QEAAFumutX7fwAAoNNcSZMAAAA51FxJkwAAAEBqT/n5AQ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CD6PkBAAABAAAA+QEAACgAAAAAAAAAiK7d1ft/AAAAAAAAAAAAAGiXYUn7fwAA/////wIAAACQimOD+QEAAAAAAAAAAAAAAAAAAAAAAABq8p57ghIAAAAAAAAAAAAAAAAAAPt/AADg////AAAAAFAKk+r5AQAAOF9bSQAAAAAAAAAAAAAAAAYAAAAAAAAAAAAAAAAAAABcXltJkwAAAJleW0mTAAAAYbe21ft/AAABAAAAAAAAANAxZYMAAAAASHuISft/AABwtWOD+QEAAFAKk+r5AQAAW6a61ft/AAAAXltJkwAAAJleW0mTAAAAYGVP+fkBAAAAAAAAZHYACAAAAAAlAAAADAAAAAMAAAAYAAAADAAAAAAAAAASAAAADAAAAAEAAAAWAAAADAAAAAgAAABUAAAAVAAAAA8AAABHAAAAIwAAAGoAAAABAAAAAMCAQY7jgEEPAAAAawAAAAEAAABMAAAABAAAAA4AAABHAAAAJQAAAGsAAABQAAAAWABAo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EYAAAD6AAAAZQAAADoAAABGAAAAwQAAACAAAAAhAPAAAAAAAAAAAAAAAIA/AAAAAAAAAAAAAIA/AAAAAAAAAAAAAAAAAAAAAAAAAAAAAAAAAAAAAAAAAAAlAAAADAAAAAAAAIAoAAAADAAAAAQAAABSAAAAcAEAAAQAAADo////AAAAAAAAAAAAAAAAkAEAAAAAAAEAAAAAcwBlAGcAbwBlACAAdQBpAAAAAAAAAAAAAAAAAAAAAAAAAAAAAAAAAAAAAAAAAAAAAAAAAAAAAAAAAAAAAAAAAAAAAAAQu2FJ+38AAAAAAAD7fwAAELthSft/AACIrt3V+38AAAAAAAAAAAAAAAAAAAAAAACwRWWD+QEAAAAAAAAAAAAAAAAAAAAAAAAAAAAAAAAAANrynnuCEgAA5mrYSPt/AADIs2FJ+38AAOj///8AAAAAUAqT6vkBAACoX1tJAAAAAAAAAAAAAAAACQAAAAAAAAAAAAAAAAAAAMxeW0mTAAAACV9bSZMAAABht7bV+38AABC7YUn7fwAAZDLhSAAAAAAAZ1tJkwAAAAAAAAAAAAAAUAqT6vkBAABbprrV+38AAHBeW0mTAAAACV9bSZMAAABguAD5+QEAAAAAAABkdgAIAAAAACUAAAAMAAAABAAAABgAAAAMAAAAAAAAABIAAAAMAAAAAQAAAB4AAAAYAAAAOgAAAEYAAAD7AAAAZgAAACUAAAAMAAAABAAAAFQAAAC0AAAAOwAAAEYAAAD5AAAAZQAAAAEAAAAAwIBBjuOAQTsAAABGAAAAEQAAAEwAAAAAAAAAAAAAAAAAAAD//////////3AAAABKAG8AcgBnAGUAIABVAHMAYQBuAGQAaQB2AGEAcgBhAHMAXQ0JAAAADgAAAAgAAAAOAAAADQAAAAcAAAAQAAAACgAAAAwAAAAOAAAADgAAAAYAAAAMAAAADAAAAAgAAAAMAAAACgAAAEsAAABAAAAAMAAAAAUAAAAgAAAAAQAAAAEAAAAQAAAAAAAAAAAAAACAAQAAwAAAAAAAAAAAAAAAgAEAAMAAAAAlAAAADAAAAAIAAAAnAAAAGAAAAAUAAAAAAAAA////AAAAAAAlAAAADAAAAAUAAABMAAAAZAAAAAAAAAByAAAAfwEAALoAAAAAAAAAcgAAAIABAABJAAAAIQDwAAAAAAAAAAAAAACAPwAAAAAAAAAAAACAPwAAAAAAAAAAAAAAAAAAAAAAAAAAAAAAAAAAAAAAAAAAJQAAAAwAAAAAAACAKAAAAAwAAAAFAAAAJwAAABgAAAAFAAAAAAAAAP///wAAAAAAJQAAAAwAAAAFAAAATAAAAGQAAAAVAAAAcgAAAGoBAACGAAAAFQAAAHIAAABWAQAAFQAAACEA8AAAAAAAAAAAAAAAgD8AAAAAAAAAAAAAgD8AAAAAAAAAAAAAAAAAAAAAAAAAAAAAAAAAAAAAAAAAACUAAAAMAAAAAAAAgCgAAAAMAAAABQAAACUAAAAMAAAAAQAAABgAAAAMAAAAAAAAABIAAAAMAAAAAQAAAB4AAAAYAAAAFQAAAHIAAABrAQAAhwAAACUAAAAMAAAAAQAAAFQAAAC0AAAAFgAAAHIAAACUAAAAhgAAAAEAAAAAwIBBjuOAQRYAAAByAAAAEQAAAEwAAAAAAAAAAAAAAAAAAAD//////////3AAAABKAG8AcgBnAGUAIABVAHMAYQBuAGQAaQB2AGEAcgBhAHMAHMwGAAAACQAAAAYAAAAJAAAACAAAAAQAAAALAAAABwAAAAgAAAAJAAAACQAAAAQAAAAIAAAACAAAAAYAAAAIAAAABwAAAEsAAABAAAAAMAAAAAUAAAAgAAAAAQAAAAEAAAAQAAAAAAAAAAAAAACAAQAAwAAAAAAAAAAAAAAAgAEAAMAAAAAlAAAADAAAAAIAAAAnAAAAGAAAAAUAAAAAAAAA////AAAAAAAlAAAADAAAAAUAAABMAAAAZAAAABUAAACMAAAAagEAAKAAAAAVAAAAjAAAAFYBAAAVAAAAIQDwAAAAAAAAAAAAAACAPwAAAAAAAAAAAACAPwAAAAAAAAAAAAAAAAAAAAAAAAAAAAAAAAAAAAAAAAAAJQAAAAwAAAAAAACAKAAAAAwAAAAFAAAAJQAAAAwAAAABAAAAGAAAAAwAAAAAAAAAEgAAAAwAAAABAAAAHgAAABgAAAAVAAAAjAAAAGsBAAChAAAAJQAAAAwAAAABAAAAVAAAAKwAAAAWAAAAjAAAAH0AAACgAAAAAQAAAADAgEGO44BBFgAAAIwAAAAQAAAATAAAAAAAAAAAAAAAAAAAAP//////////bAAAAEQAaQByAGUAYwB0AG8AcgAgAFQAaQB0AHUAbABhAHIACwAAAAQAAAAGAAAACAAAAAcAAAAFAAAACQAAAAYAAAAEAAAACAAAAAQAAAAFAAAACQAAAAQAAAAIAAAABgAAAEsAAABAAAAAMAAAAAUAAAAgAAAAAQAAAAEAAAAQAAAAAAAAAAAAAACAAQAAwAAAAAAAAAAAAAAAgAEAAMAAAAAlAAAADAAAAAIAAAAnAAAAGAAAAAUAAAAAAAAA////AAAAAAAlAAAADAAAAAUAAABMAAAAZAAAABUAAACmAAAAOAEAALoAAAAVAAAApgAAACQBAAAVAAAAIQDwAAAAAAAAAAAAAACAPwAAAAAAAAAAAACAPwAAAAAAAAAAAAAAAAAAAAAAAAAAAAAAAAAAAAAAAAAAJQAAAAwAAAAAAACAKAAAAAwAAAAFAAAAJQAAAAwAAAABAAAAGAAAAAwAAAAAAAAAEgAAAAwAAAABAAAAFgAAAAwAAAAAAAAAVAAAACABAAAWAAAApgAAADcBAAC6AAAAAQAAAADAgEGO44BBFgAAAKYAAAAjAAAATAAAAAQAAAAVAAAApgAAADkBAAC7AAAAlAAAAFMAaQBnAG4AZQBkACAAYgB5ADoAIABKAE8AUgBHAEUAIABEAEEATgBJAEUATAAgAFUAUwBBAE4ARABJAFYAQQBSAEEAUwCVKwkAAAAEAAAACQAAAAkAAAAIAAAACQAAAAQAAAAJAAAACAAAAAMAAAAEAAAABgAAAAwAAAAKAAAACwAAAAgAAAAEAAAACwAAAAoAAAAMAAAABAAAAAgAAAAIAAAABAAAAAsAAAAJAAAACgAAAAwAAAALAAAABAAAAAoAAAAKAAAACgAAAAoAAAAJAAAAFgAAAAwAAAAAAAAAJQAAAAwAAAACAAAADgAAABQAAAAAAAAAEAAAABQAAAA=</Object>
  <Object Id="idInvalidSigLnImg">AQAAAGwAAAAAAAAAAAAAAH8BAAC/AAAAAAAAAAAAAAAkGAAAFgwAACBFTUYAAAEAgCMAALEAAAAG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CAAAAAAAAAAMCFO+38AAAAwIU77fwAAnDoETvt/AAAAAP/W+38AAOHOdE37fwAAMBb/1vt/AACcOgRO+38AAMgWAAAAAAAAQAAAwPt/AAAAAP/W+38AALHRdE37fwAABAAAAAAAAAAwFv/W+38AAOC0XEmTAAAAnDoETgAAAABIAAAAAAAAAJw6BE77fwAAqDMhTvt/AADAPgRO+38AAAEAAAAAAAAAPmQETvt/AAAAAP/W+38AAAAAAAAAAAAAAAAAAAAAAAAAAAAAAAAAAFAKk+r5AQAAW6a61ft/AADAtVxJkwAAAFm2XEmTAAAAAAAAAAAAAAAAAAAAZHYACAAAAAAlAAAADAAAAAEAAAAYAAAADAAAAP8AAAASAAAADAAAAAEAAAAeAAAAGAAAAEIAAAAGAAAAtwAAABsAAAAlAAAADAAAAAEAAABUAAAAtAAAAEMAAAAGAAAAtQAAABoAAAABAAAAAMCAQY7jgEFDAAAABgAAABEAAABMAAAAAAAAAAAAAAAAAAAA//////////9wAAAASQBuAHYAYQBsAGkAZAAgAHMAaQBnAG4AYQB0AHUAcgBlAERh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MNlm6PkBAAAAAAAAAAAAAAEAAAD5AQAAiK7d1ft/AAAAAAAAAAAAAIA//9b7fwAACQAAAAEAAAAJAAAAAAAAAAAAAAAAAAAAAAAAAAAAAAAKeJl7ghIAABEAAAAAAAAAgIOt+/kBAAAQliX5+QEAAFAKk+r5AQAAwNRcSQAAAAAAAAAAAAAAAAcAAAAAAAAAAAAAAAAAAAD801xJkwAAADnUXEmTAAAAYbe21ft/AAAAAAAAAAAAAPBVArcAAAAAgIOt+/kBAAAAAAAAAAAAAFAKk+r5AQAAW6a61ft/AACg01xJkwAAADnUXEmTAAAAQGpP+fkB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IPo+QEAAAEAAAD5AQAAKAAAAAAAAACIrt3V+38AAAAAAAAAAAAAaJdhSft/AAD/////AgAAAJCKY4P5AQAAAAAAAAAAAAAAAAAAAAAAAGrynnuCEgAAAAAAAAAAAAAAAAAA+38AAOD///8AAAAAUAqT6vkBAAA4X1tJAAAAAAAAAAAAAAAABgAAAAAAAAAAAAAAAAAAAFxeW0mTAAAAmV5bSZMAAABht7bV+38AAAEAAAAAAAAA0DFlgwAAAABIe4hJ+38AAHC1Y4P5AQAAUAqT6vkBAABbprrV+38AAABeW0mTAAAAmV5bSZMAAABgZU/5+QEAAAAAAABkdgAIAAAAACUAAAAMAAAAAwAAABgAAAAMAAAAAAAAABIAAAAMAAAAAQAAABYAAAAMAAAACAAAAFQAAABUAAAADwAAAEcAAAAjAAAAagAAAAEAAAAAwIBBjuOAQQ8AAABrAAAAAQAAAEwAAAAEAAAADgAAAEcAAAAlAAAAawAAAFAAAABYAGF0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RgAAAPoAAABlAAAAOgAAAEYAAADBAAAAIAAAACEA8AAAAAAAAAAAAAAAgD8AAAAAAAAAAAAAgD8AAAAAAAAAAAAAAAAAAAAAAAAAAAAAAAAAAAAAAAAAACUAAAAMAAAAAAAAgCgAAAAMAAAABAAAAFIAAABwAQAABAAAAOj///8AAAAAAAAAAAAAAACQAQAAAAAAAQAAAABzAGUAZwBvAGUAIAB1AGkAAAAAAAAAAAAAAAAAAAAAAAAAAAAAAAAAAAAAAAAAAAAAAAAAAAAAAAAAAAAAAAAAAAAAABC7YUn7fwAAAAAAAPt/AAAQu2FJ+38AAIiu3dX7fwAAAAAAAAAAAAAAAAAAAAAAALBFZYP5AQAAAAAAAAAAAAAAAAAAAAAAAAAAAAAAAAAA2vKee4ISAADmathI+38AAMizYUn7fwAA6P///wAAAABQCpPq+QEAAKhfW0kAAAAAAAAAAAAAAAAJAAAAAAAAAAAAAAAAAAAAzF5bSZMAAAAJX1tJkwAAAGG3ttX7fwAAELthSft/AABkMuFIAAAAAABnW0mTAAAAAAAAAAAAAABQCpPq+QEAAFumutX7fwAAcF5bSZMAAAAJX1tJkwAAAGC4APn5AQAAAAAAAGR2AAgAAAAAJQAAAAwAAAAEAAAAGAAAAAwAAAAAAAAAEgAAAAwAAAABAAAAHgAAABgAAAA6AAAARgAAAPsAAABmAAAAJQAAAAwAAAAEAAAAVAAAALQAAAA7AAAARgAAAPkAAABlAAAAAQAAAADAgEGO44BBOwAAAEYAAAARAAAATAAAAAAAAAAAAAAAAAAAAP//////////cAAAAEoAbwByAGcAZQAgAFUAcwBhAG4AZABpAHYAYQByAGEAcwByeQkAAAAOAAAACAAAAA4AAAANAAAABwAAABAAAAAKAAAADAAAAA4AAAAOAAAABgAAAAwAAAAMAAAACAAAAAwAAAAKAAAASwAAAEAAAAAwAAAABQAAACAAAAABAAAAAQAAABAAAAAAAAAAAAAAAIABAADAAAAAAAAAAAAAAACAAQAAwAAAACUAAAAMAAAAAgAAACcAAAAYAAAABQAAAAAAAAD///8AAAAAACUAAAAMAAAABQAAAEwAAABkAAAAAAAAAHIAAAB/AQAAugAAAAAAAAByAAAAgAEAAEkAAAAhAPAAAAAAAAAAAAAAAIA/AAAAAAAAAAAAAIA/AAAAAAAAAAAAAAAAAAAAAAAAAAAAAAAAAAAAAAAAAAAlAAAADAAAAAAAAIAoAAAADAAAAAUAAAAnAAAAGAAAAAUAAAAAAAAA////AAAAAAAlAAAADAAAAAUAAABMAAAAZAAAABUAAAByAAAAagEAAIYAAAAVAAAAcgAAAFYBAAAVAAAAIQDwAAAAAAAAAAAAAACAPwAAAAAAAAAAAACAPwAAAAAAAAAAAAAAAAAAAAAAAAAAAAAAAAAAAAAAAAAAJQAAAAwAAAAAAACAKAAAAAwAAAAFAAAAJQAAAAwAAAABAAAAGAAAAAwAAAAAAAAAEgAAAAwAAAABAAAAHgAAABgAAAAVAAAAcgAAAGsBAACHAAAAJQAAAAwAAAABAAAAVAAAALQAAAAWAAAAcgAAAJQAAACGAAAAAQAAAADAgEGO44BBFgAAAHIAAAARAAAATAAAAAAAAAAAAAAAAAAAAP//////////cAAAAEoAbwByAGcAZQAgAFUAcwBhAG4AZABpAHYAYQByAGEAcwBEYQYAAAAJAAAABgAAAAkAAAAIAAAABAAAAAsAAAAHAAAACAAAAAkAAAAJAAAABAAAAAgAAAAIAAAABgAAAAgAAAAHAAAASwAAAEAAAAAwAAAABQAAACAAAAABAAAAAQAAABAAAAAAAAAAAAAAAIABAADAAAAAAAAAAAAAAACAAQAAwAAAACUAAAAMAAAAAgAAACcAAAAYAAAABQAAAAAAAAD///8AAAAAACUAAAAMAAAABQAAAEwAAABkAAAAFQAAAIwAAABqAQAAoAAAABUAAACMAAAAVgEAABUAAAAhAPAAAAAAAAAAAAAAAIA/AAAAAAAAAAAAAIA/AAAAAAAAAAAAAAAAAAAAAAAAAAAAAAAAAAAAAAAAAAAlAAAADAAAAAAAAIAoAAAADAAAAAUAAAAlAAAADAAAAAEAAAAYAAAADAAAAAAAAAASAAAADAAAAAEAAAAeAAAAGAAAABUAAACMAAAAawEAAKEAAAAlAAAADAAAAAEAAABUAAAArAAAABYAAACMAAAAfQAAAKAAAAABAAAAAMCAQY7jgEEWAAAAjAAAABAAAABMAAAAAAAAAAAAAAAAAAAA//////////9sAAAARABpAHIAZQBjAHQAbwByACAAVABpAHQAdQBsAGEAcgALAAAABAAAAAYAAAAIAAAABwAAAAUAAAAJAAAABgAAAAQAAAAIAAAABAAAAAUAAAAJAAAABAAAAAgAAAAGAAAASwAAAEAAAAAwAAAABQAAACAAAAABAAAAAQAAABAAAAAAAAAAAAAAAIABAADAAAAAAAAAAAAAAACAAQAAwAAAACUAAAAMAAAAAgAAACcAAAAYAAAABQAAAAAAAAD///8AAAAAACUAAAAMAAAABQAAAEwAAABkAAAAFQAAAKYAAAA4AQAAugAAABUAAACmAAAAJAEAABUAAAAhAPAAAAAAAAAAAAAAAIA/AAAAAAAAAAAAAIA/AAAAAAAAAAAAAAAAAAAAAAAAAAAAAAAAAAAAAAAAAAAlAAAADAAAAAAAAIAoAAAADAAAAAUAAAAlAAAADAAAAAEAAAAYAAAADAAAAAAAAAASAAAADAAAAAEAAAAWAAAADAAAAAAAAABUAAAAIAEAABYAAACmAAAANwEAALoAAAABAAAAAMCAQY7jgEEWAAAApgAAACMAAABMAAAABAAAABUAAACmAAAAOQEAALsAAACUAAAAUwBpAGcAbgBlAGQAIABiAHkAOgAgAEoATwBSAEcARQAgAEQAQQBOAEkARQBMACAAVQBTAEEATgBEAEkAVgBBAFIAQQBTAGFkCQAAAAQAAAAJAAAACQAAAAgAAAAJAAAABAAAAAkAAAAIAAAAAwAAAAQAAAAGAAAADAAAAAoAAAALAAAACAAAAAQAAAALAAAACgAAAAwAAAAEAAAACAAAAAgAAAAEAAAACwAAAAkAAAAKAAAADAAAAAsAAAAEAAAACgAAAAoAAAAKAAAACgAAAAk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1wMiGdyJNKgY+048Ec4m0MxV3g85/Zba2HKopL+KPVw=</DigestValue>
    </Reference>
    <Reference Type="http://www.w3.org/2000/09/xmldsig#Object" URI="#idOfficeObject">
      <DigestMethod Algorithm="http://www.w3.org/2001/04/xmlenc#sha256"/>
      <DigestValue>hLlE9ilaYASjz+v5oKQ1s5/jMdMPZGRPumbaaaYst+8=</DigestValue>
    </Reference>
    <Reference Type="http://uri.etsi.org/01903#SignedProperties" URI="#idSignedProperties">
      <Transforms>
        <Transform Algorithm="http://www.w3.org/TR/2001/REC-xml-c14n-20010315"/>
      </Transforms>
      <DigestMethod Algorithm="http://www.w3.org/2001/04/xmlenc#sha256"/>
      <DigestValue>xWZWhmM0VJkuFzfKjAH+Ll2mPRZsNE7by90ACc9/qdw=</DigestValue>
    </Reference>
  </SignedInfo>
  <SignatureValue>aPmy7uMfzulWGwiN7S1jIGJjdTNV+ZQmlXtxnJv/qALIunVYDbQwUFCt6JTmVlOzEYbyGZQ7eJ9x
oNM3SUTmNe0D9Tpp33g/wAsMY0R0g/cvVqDLPIPkgAaH3aAuJLPJvR9dYzSstPinlZ8BDjyjaplW
1uRVee3hdpEtwDz9TWq2OXs4+pec9VytXZoPBcOaMQmFaMBxQCN7rLh9GHYpaxWM8w+7VbF6jEix
znI20CRP1KH2x8tBEH6sLeBvwcnp72lX/CQYV7VdZ/q/Pi7o4swQojdhKG4ILdd7NOINeZ+Miywj
UiGWPdrmyuuUF50avc2SEb70r7NyRik5n+3wag==</SignatureValue>
  <KeyInfo>
    <X509Data>
      <X509Certificate>MIIH1TCCBb2gAwIBAgIQR0H6yIfXogBh1Zx/69pT3zANBgkqhkiG9w0BAQsFADBPMRcwFQYDVQQFEw5SVUMgODAwODAwOTktMDELMAkGA1UEBhMCUFkxETAPBgNVBAoMCFZJVCBTLkEuMRQwEgYDVQQDEwtDQS1WSVQgUy5BLjAeFw0yMjAxMDUxMzI2MjNaFw0yNDAxMDUxMzI2MjNaMIGnMRYwFAYDVQQqDA1BRFJJQU5BIE1BUklBMRgwFgYDVQQEDA9GSUxJWlpPTEEgU0VSUkExEjAQBgNVBAUTCUNJMTA1MzM3OTEmMCQGA1UEAwwdQURSSUFOQSBNQVJJQSBGSUxJWlpPTEEgU0VSUkExETAPBgNVBAsMCEZJUk1BIEYyMRcwFQYDVQQKDA5QRVJTT05BIEZJU0lDQTELMAkGA1UEBhMCUFkwggEiMA0GCSqGSIb3DQEBAQUAA4IBDwAwggEKAoIBAQDgLrwkO1ANY7exT8gMlkhjzd769OomyBBgb8iXANFKDpUapHmlBtcE2LPnRYoiaoYFpCp5WiYj30tPEAbabq/cW2xfgu6Q8V2is3I2ikbqZ0vQe40y71Ji16INWc5N4H7SqgebXbqs42D7uTzYbJ6WL4pyjV19KtfE+DLTKgXJOKBnB7dljDkyxAmu9RvpgLkooDxnMCTecWl9G4AajzWQXlyOpE4Z7TeMku1jtGeHAb+C37u+VgWcB27SdOfGXsjKRjne56EG00GWTVeoSeyoJHj+PFdK7UWcNzatMCpHFlNRRr0toutiL3DMRZjxTR50XpGjVjbsXIiVAqdtkEYxAgMBAAGjggNSMIIDTjAMBgNVHRMBAf8EAjAAMA4GA1UdDwEB/wQEAwIF4DAsBgNVHSUBAf8EIjAgBggrBgEFBQcDBAYIKwYBBQUHAwIGCisGAQQBgjcUAgIwHQYDVR0OBBYEFOfF6NUZRzwRIkjxex0nxg8XnXVmMB8GA1UdIwQYMBaAFANjfJ9tWnKlU5G02+yR+wNffHydMIIB2AYDVR0gBIIBzzCCAcswggHHBgwrBgEEAYLZSgEBAQcwggG1MDEGCCsGAQUFBwIBFiVodHRwczovL3d3dy5lZmlybWEuY29tLnB5L3JlcG9zaXRvcmlvMIHGBggrBgEFBQcCAjCBuRqBtkVzdGUgZXMgdW4gY2VydGlmaWNhZG8gVGlwbyBGMiBkZSBwZXJzb25hIGbtc2ljYSBjdXlhIGNsYXZlIHByaXZhZGEgZXN04SBhbG1hY2VuYWRhIGVuIHVuIG3zZHVsbyBkZSBoYXJkd2FyZSB5IHNvbiB1dGlsaXphZGFzIHBhcmEgYXV0ZW50aWNhciBhIHN1IHRpdHVsYXIgeSBnZW5lcmFyIGZpcm1hcyBkaWdpdGFsZXMuMIG2BggrBgEFBQcCAjCBqRqBplRoaXMgaXMgYSBUeXBlIEYyIGNlcnRpZmljYXRlIG9mIHBoeXNpY2FsIHBlcnNvbiB3aG9zZSBwcml2YXRlIGtleSBpcyBzdG9yZWQgaW4gYSBoYXJkd2FyZSBtb2R1bGUgYW5kIHVzZWQgdG8gYXV0aGVudGljYXRlIHRoZSBob2xkZXIgYW5kIGdlbmVyYXRlIGRpZ2l0YWwgc2lnbmF0dXJlcy4wKAYDVR0RBCEwH4EdQURSSUFOQS5GSUxJWlpPTEFASVRBVS5DT00uUFkwdgYIKwYBBQUHAQEEajBoMCgGCCsGAQUFBzABhhxodHRwczovL3d3dy5lZmlybWEuY29tLnB5L3ZhMDwGCCsGAQUFBzAChjBodHRwczovL3d3dy5lZmlybWEuY29tLnB5L3JlcG9zaXRvcmlvL2VmaXJtYS5jcnQwQgYDVR0fBDswOTA3oDWgM4YxaHR0cHM6Ly93d3cuZWZpcm1hLmNvbS5weS9yZXBvc2l0b3Jpby9lZmlybWExLmNybDANBgkqhkiG9w0BAQsFAAOCAgEACyQ+Sadb8y1tuFYHfQ166SZgkTv4jGyeN/1uajA9a5wFXuHXtSSeCHQSTCIC3ydd+0lq3vbNi1YOnCCb74P8zR1/K8jl+oKnzj+neOReYOhCcW2w3io2/GQfsLpww0fJGqteTIyCU4D+MF0CpXT9MJDcfOrmQ8EG66vslknLkdfeSgkrc66KjH8hJh7coqh8Up8JcXxEedqUpuPNNjnzktG7BfaXd2TyqE7bz6EnU5ZuTAopjkiGL0sh6SPm1pIpdQagbplsXHSctL7An/fb06jqxfywnKkdZJO0aqUJ50vHmvs74YECez801Naz3H63OVdSCcbFiEb9danC2lhxZWhVqZL/8/EGOLZDzBppN4VhW6LzkORlOjfR0aSUO8e9puRCcKL1Vhb2KPs4wWz7JJRlYy4mfvtJMG5RURAjrYEqVR/ypZLaYsrlTj8WqaDBi1AGpOcqczGIW5y7k5DvUoLUKPiX9nok92PkvXNJ5PdQqVShO4whqeVMYLNE/Kcq47cf59pdePhRJL7lMCgWRiPDP0Eb1nukG25hh5Gb20VGt+fSiI4KHCG17IMw4hMZ6GEf9X8+cYfiIMijVlOEYHBaZ70OaLWN/z/QDTeoYjoYaB5Ha7BzS+r5nxMyg9RSPK8Edgi6GVl971NaZDQ3enNLO0ofXx0IZ+PGY9/Qfqo=</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wmLSajn5SC5j+ql/Las8VyenX7I1ueDMYEmhtUoq3kM=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XbvyFcrVvNncNpcJvdBPJyvJF7nd6cK292pXNgJggVw=</DigestValue>
      </Reference>
      <Reference URI="/xl/drawings/drawing10.xml?ContentType=application/vnd.openxmlformats-officedocument.drawing+xml">
        <DigestMethod Algorithm="http://www.w3.org/2001/04/xmlenc#sha256"/>
        <DigestValue>fGUSDqsw3VYz6pdnXuFr28rLl7Dd96mXEbi6if7NLDI=</DigestValue>
      </Reference>
      <Reference URI="/xl/drawings/drawing2.xml?ContentType=application/vnd.openxmlformats-officedocument.drawing+xml">
        <DigestMethod Algorithm="http://www.w3.org/2001/04/xmlenc#sha256"/>
        <DigestValue>pBfzVWcoXvtLsMTPls97D3y/LsVOWZuRGuRH2VpvrF0=</DigestValue>
      </Reference>
      <Reference URI="/xl/drawings/drawing3.xml?ContentType=application/vnd.openxmlformats-officedocument.drawing+xml">
        <DigestMethod Algorithm="http://www.w3.org/2001/04/xmlenc#sha256"/>
        <DigestValue>f1H7fUlYhth5fF+Msf6JpuAFkCnflnN+23oxrTRSNtU=</DigestValue>
      </Reference>
      <Reference URI="/xl/drawings/drawing4.xml?ContentType=application/vnd.openxmlformats-officedocument.drawing+xml">
        <DigestMethod Algorithm="http://www.w3.org/2001/04/xmlenc#sha256"/>
        <DigestValue>DB6HCpn7rc0CDKSm6hks9OPe9ZNHKR33AOapVgaM1Hk=</DigestValue>
      </Reference>
      <Reference URI="/xl/drawings/drawing5.xml?ContentType=application/vnd.openxmlformats-officedocument.drawing+xml">
        <DigestMethod Algorithm="http://www.w3.org/2001/04/xmlenc#sha256"/>
        <DigestValue>9BMQGFnRSfdit8aWkzWi+LteP6FEO6yIlM8p5oTLxGE=</DigestValue>
      </Reference>
      <Reference URI="/xl/drawings/drawing6.xml?ContentType=application/vnd.openxmlformats-officedocument.drawing+xml">
        <DigestMethod Algorithm="http://www.w3.org/2001/04/xmlenc#sha256"/>
        <DigestValue>J824qeS26QYqICLPFBg3gURsroIw6n4d8V7UxsxawiI=</DigestValue>
      </Reference>
      <Reference URI="/xl/drawings/drawing7.xml?ContentType=application/vnd.openxmlformats-officedocument.drawing+xml">
        <DigestMethod Algorithm="http://www.w3.org/2001/04/xmlenc#sha256"/>
        <DigestValue>/+wfx5FhRwWcvz29M8NejCwn96+xU/G65uo9V61KlzU=</DigestValue>
      </Reference>
      <Reference URI="/xl/drawings/drawing8.xml?ContentType=application/vnd.openxmlformats-officedocument.drawing+xml">
        <DigestMethod Algorithm="http://www.w3.org/2001/04/xmlenc#sha256"/>
        <DigestValue>LxI0H6sMbFAFESST04zQgWl3YyiB3voF6hwdjv5lJ0Y=</DigestValue>
      </Reference>
      <Reference URI="/xl/drawings/drawing9.xml?ContentType=application/vnd.openxmlformats-officedocument.drawing+xml">
        <DigestMethod Algorithm="http://www.w3.org/2001/04/xmlenc#sha256"/>
        <DigestValue>zAC6H3Ew/vaGEmcvUQn1jDxvtn/F6JR29CD014y+Hh8=</DigestValue>
      </Reference>
      <Reference URI="/xl/drawings/vmlDrawing1.vml?ContentType=application/vnd.openxmlformats-officedocument.vmlDrawing">
        <DigestMethod Algorithm="http://www.w3.org/2001/04/xmlenc#sha256"/>
        <DigestValue>E8Jce8P0vs8m8NZOxssjxMXaoDYS39soJWFGKst1mb8=</DigestValue>
      </Reference>
      <Reference URI="/xl/media/image1.emf?ContentType=image/x-emf">
        <DigestMethod Algorithm="http://www.w3.org/2001/04/xmlenc#sha256"/>
        <DigestValue>MPkG2u36Tw2axYEDm5Sgriv8/AR6AnN9wSXHtnHyqc4=</DigestValue>
      </Reference>
      <Reference URI="/xl/media/image2.emf?ContentType=image/x-emf">
        <DigestMethod Algorithm="http://www.w3.org/2001/04/xmlenc#sha256"/>
        <DigestValue>6gaGPURcZhQ5qcN/KbgDfl8TAapMjmiocxjaBPaXkTc=</DigestValue>
      </Reference>
      <Reference URI="/xl/media/image3.emf?ContentType=image/x-emf">
        <DigestMethod Algorithm="http://www.w3.org/2001/04/xmlenc#sha256"/>
        <DigestValue>kRZoEJFRgjR0Skf3PMC1s08KSF3oxBwHRbvKsFDL1KI=</DigestValue>
      </Reference>
      <Reference URI="/xl/media/image4.emf?ContentType=image/x-emf">
        <DigestMethod Algorithm="http://www.w3.org/2001/04/xmlenc#sha256"/>
        <DigestValue>DmHJEPcwtWGsgqdjo5iSc3C7SWdlImLC0b62naIC5Uc=</DigestValue>
      </Reference>
      <Reference URI="/xl/printerSettings/printerSettings1.bin?ContentType=application/vnd.openxmlformats-officedocument.spreadsheetml.printerSettings">
        <DigestMethod Algorithm="http://www.w3.org/2001/04/xmlenc#sha256"/>
        <DigestValue>RM7vSymHedknyL9ZBPKS3Yj8NE0Llp11CVmFELOZK6E=</DigestValue>
      </Reference>
      <Reference URI="/xl/printerSettings/printerSettings10.bin?ContentType=application/vnd.openxmlformats-officedocument.spreadsheetml.printerSettings">
        <DigestMethod Algorithm="http://www.w3.org/2001/04/xmlenc#sha256"/>
        <DigestValue>TRrCOIAvgyay9+dOHANtMRhI4Mlj24DaFIyKQoKcdPw=</DigestValue>
      </Reference>
      <Reference URI="/xl/printerSettings/printerSettings11.bin?ContentType=application/vnd.openxmlformats-officedocument.spreadsheetml.printerSettings">
        <DigestMethod Algorithm="http://www.w3.org/2001/04/xmlenc#sha256"/>
        <DigestValue>BCq9O5HHwm91X0cDGi4bjZg0oXnSgv7WGiCfkpesuIU=</DigestValue>
      </Reference>
      <Reference URI="/xl/printerSettings/printerSettings12.bin?ContentType=application/vnd.openxmlformats-officedocument.spreadsheetml.printerSettings">
        <DigestMethod Algorithm="http://www.w3.org/2001/04/xmlenc#sha256"/>
        <DigestValue>TRrCOIAvgyay9+dOHANtMRhI4Mlj24DaFIyKQoKcdPw=</DigestValue>
      </Reference>
      <Reference URI="/xl/printerSettings/printerSettings13.bin?ContentType=application/vnd.openxmlformats-officedocument.spreadsheetml.printerSettings">
        <DigestMethod Algorithm="http://www.w3.org/2001/04/xmlenc#sha256"/>
        <DigestValue>+CD8yXTcV7R0UPktSQ1iysCJtCvCSVF2j80e6m46HpQ=</DigestValue>
      </Reference>
      <Reference URI="/xl/printerSettings/printerSettings14.bin?ContentType=application/vnd.openxmlformats-officedocument.spreadsheetml.printerSettings">
        <DigestMethod Algorithm="http://www.w3.org/2001/04/xmlenc#sha256"/>
        <DigestValue>GyyR84UYFfbFvVrs+ip9vPggIMAXC0nxkmeUVNsGxCc=</DigestValue>
      </Reference>
      <Reference URI="/xl/printerSettings/printerSettings15.bin?ContentType=application/vnd.openxmlformats-officedocument.spreadsheetml.printerSettings">
        <DigestMethod Algorithm="http://www.w3.org/2001/04/xmlenc#sha256"/>
        <DigestValue>ZVxXhJn6XmjT/m1Dw2UhwYZPVXYMSYE+DUFTlsgHV4s=</DigestValue>
      </Reference>
      <Reference URI="/xl/printerSettings/printerSettings16.bin?ContentType=application/vnd.openxmlformats-officedocument.spreadsheetml.printerSettings">
        <DigestMethod Algorithm="http://www.w3.org/2001/04/xmlenc#sha256"/>
        <DigestValue>ZVxXhJn6XmjT/m1Dw2UhwYZPVXYMSYE+DUFTlsgHV4s=</DigestValue>
      </Reference>
      <Reference URI="/xl/printerSettings/printerSettings17.bin?ContentType=application/vnd.openxmlformats-officedocument.spreadsheetml.printerSettings">
        <DigestMethod Algorithm="http://www.w3.org/2001/04/xmlenc#sha256"/>
        <DigestValue>ZVxXhJn6XmjT/m1Dw2UhwYZPVXYMSYE+DUFTlsgHV4s=</DigestValue>
      </Reference>
      <Reference URI="/xl/printerSettings/printerSettings18.bin?ContentType=application/vnd.openxmlformats-officedocument.spreadsheetml.printerSettings">
        <DigestMethod Algorithm="http://www.w3.org/2001/04/xmlenc#sha256"/>
        <DigestValue>vgaglTYY8ldDI3np+fkDPkAMI9Om5H1Khp+orjrXFAQ=</DigestValue>
      </Reference>
      <Reference URI="/xl/printerSettings/printerSettings19.bin?ContentType=application/vnd.openxmlformats-officedocument.spreadsheetml.printerSettings">
        <DigestMethod Algorithm="http://www.w3.org/2001/04/xmlenc#sha256"/>
        <DigestValue>hqnMLvZ6XBY2fH1KhK00vJXWuxlSZRWkoKrdKDrIF2Q=</DigestValue>
      </Reference>
      <Reference URI="/xl/printerSettings/printerSettings2.bin?ContentType=application/vnd.openxmlformats-officedocument.spreadsheetml.printerSettings">
        <DigestMethod Algorithm="http://www.w3.org/2001/04/xmlenc#sha256"/>
        <DigestValue>aKO8XWThzgvGlTVSu23kX37OoqtKGS6PBUkmhsicI1Y=</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aKO8XWThzgvGlTVSu23kX37OoqtKGS6PBUkmhsicI1Y=</DigestValue>
      </Reference>
      <Reference URI="/xl/printerSettings/printerSettings22.bin?ContentType=application/vnd.openxmlformats-officedocument.spreadsheetml.printerSettings">
        <DigestMethod Algorithm="http://www.w3.org/2001/04/xmlenc#sha256"/>
        <DigestValue>TRrCOIAvgyay9+dOHANtMRhI4Mlj24DaFIyKQoKcdPw=</DigestValue>
      </Reference>
      <Reference URI="/xl/printerSettings/printerSettings23.bin?ContentType=application/vnd.openxmlformats-officedocument.spreadsheetml.printerSettings">
        <DigestMethod Algorithm="http://www.w3.org/2001/04/xmlenc#sha256"/>
        <DigestValue>82lw6sm57LAZKDcAOrer8Dq0JuSR9K7a6PanFoORimg=</DigestValue>
      </Reference>
      <Reference URI="/xl/printerSettings/printerSettings24.bin?ContentType=application/vnd.openxmlformats-officedocument.spreadsheetml.printerSettings">
        <DigestMethod Algorithm="http://www.w3.org/2001/04/xmlenc#sha256"/>
        <DigestValue>8ULINyTSns7e3+F/twyhXb2p4OEI5M6paxloUp/0tKM=</DigestValue>
      </Reference>
      <Reference URI="/xl/printerSettings/printerSettings25.bin?ContentType=application/vnd.openxmlformats-officedocument.spreadsheetml.printerSettings">
        <DigestMethod Algorithm="http://www.w3.org/2001/04/xmlenc#sha256"/>
        <DigestValue>8ULINyTSns7e3+F/twyhXb2p4OEI5M6paxloUp/0tKM=</DigestValue>
      </Reference>
      <Reference URI="/xl/printerSettings/printerSettings26.bin?ContentType=application/vnd.openxmlformats-officedocument.spreadsheetml.printerSettings">
        <DigestMethod Algorithm="http://www.w3.org/2001/04/xmlenc#sha256"/>
        <DigestValue>8ULINyTSns7e3+F/twyhXb2p4OEI5M6paxloUp/0tKM=</DigestValue>
      </Reference>
      <Reference URI="/xl/printerSettings/printerSettings27.bin?ContentType=application/vnd.openxmlformats-officedocument.spreadsheetml.printerSettings">
        <DigestMethod Algorithm="http://www.w3.org/2001/04/xmlenc#sha256"/>
        <DigestValue>8ULINyTSns7e3+F/twyhXb2p4OEI5M6paxloUp/0tKM=</DigestValue>
      </Reference>
      <Reference URI="/xl/printerSettings/printerSettings28.bin?ContentType=application/vnd.openxmlformats-officedocument.spreadsheetml.printerSettings">
        <DigestMethod Algorithm="http://www.w3.org/2001/04/xmlenc#sha256"/>
        <DigestValue>NDWrMie8USMeuK4vnTyKRn1lK1b17bBTSTUo7MI+mLs=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uEytLUZB2XUIlp4S1X1OrZfSDIJ97PEGHsjzk1VUV2A=</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ZVxXhJn6XmjT/m1Dw2UhwYZPVXYMSYE+DUFTlsgHV4s=</DigestValue>
      </Reference>
      <Reference URI="/xl/printerSettings/printerSettings32.bin?ContentType=application/vnd.openxmlformats-officedocument.spreadsheetml.printerSettings">
        <DigestMethod Algorithm="http://www.w3.org/2001/04/xmlenc#sha256"/>
        <DigestValue>TaA6KX/SRWPpmiasS8KGCRFI/mFTpQlGqiM07LbibG8=</DigestValue>
      </Reference>
      <Reference URI="/xl/printerSettings/printerSettings33.bin?ContentType=application/vnd.openxmlformats-officedocument.spreadsheetml.printerSettings">
        <DigestMethod Algorithm="http://www.w3.org/2001/04/xmlenc#sha256"/>
        <DigestValue>aKO8XWThzgvGlTVSu23kX37OoqtKGS6PBUkmhsicI1Y=</DigestValue>
      </Reference>
      <Reference URI="/xl/printerSettings/printerSettings34.bin?ContentType=application/vnd.openxmlformats-officedocument.spreadsheetml.printerSettings">
        <DigestMethod Algorithm="http://www.w3.org/2001/04/xmlenc#sha256"/>
        <DigestValue>aKO8XWThzgvGlTVSu23kX37OoqtKGS6PBUkmhsicI1Y=</DigestValue>
      </Reference>
      <Reference URI="/xl/printerSettings/printerSettings35.bin?ContentType=application/vnd.openxmlformats-officedocument.spreadsheetml.printerSettings">
        <DigestMethod Algorithm="http://www.w3.org/2001/04/xmlenc#sha256"/>
        <DigestValue>OGD3iF2+l78gTInlDCWFPycZVuHBpUE02raJ/Wr5XCI=</DigestValue>
      </Reference>
      <Reference URI="/xl/printerSettings/printerSettings36.bin?ContentType=application/vnd.openxmlformats-officedocument.spreadsheetml.printerSettings">
        <DigestMethod Algorithm="http://www.w3.org/2001/04/xmlenc#sha256"/>
        <DigestValue>TaA6KX/SRWPpmiasS8KGCRFI/mFTpQlGqiM07LbibG8=</DigestValue>
      </Reference>
      <Reference URI="/xl/printerSettings/printerSettings37.bin?ContentType=application/vnd.openxmlformats-officedocument.spreadsheetml.printerSettings">
        <DigestMethod Algorithm="http://www.w3.org/2001/04/xmlenc#sha256"/>
        <DigestValue>TaA6KX/SRWPpmiasS8KGCRFI/mFTpQlGqiM07LbibG8=</DigestValue>
      </Reference>
      <Reference URI="/xl/printerSettings/printerSettings38.bin?ContentType=application/vnd.openxmlformats-officedocument.spreadsheetml.printerSettings">
        <DigestMethod Algorithm="http://www.w3.org/2001/04/xmlenc#sha256"/>
        <DigestValue>TaA6KX/SRWPpmiasS8KGCRFI/mFTpQlGqiM07LbibG8=</DigestValue>
      </Reference>
      <Reference URI="/xl/printerSettings/printerSettings39.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aKO8XWThzgvGlTVSu23kX37OoqtKGS6PBUkmhsicI1Y=</DigestValue>
      </Reference>
      <Reference URI="/xl/printerSettings/printerSettings8.bin?ContentType=application/vnd.openxmlformats-officedocument.spreadsheetml.printerSettings">
        <DigestMethod Algorithm="http://www.w3.org/2001/04/xmlenc#sha256"/>
        <DigestValue>+CD8yXTcV7R0UPktSQ1iysCJtCvCSVF2j80e6m46HpQ=</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MlZT9/K1BC4SodQJHwghLOOZKoOm5o+xPqavyuupo6U=</DigestValue>
      </Reference>
      <Reference URI="/xl/styles.xml?ContentType=application/vnd.openxmlformats-officedocument.spreadsheetml.styles+xml">
        <DigestMethod Algorithm="http://www.w3.org/2001/04/xmlenc#sha256"/>
        <DigestValue>bDYoob6At7fQSPOhsjzz9h4BNijR+BaQFDsmbSuwPZw=</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rVVh6JIJaYRobnilnSMiiwCPF9bdE4p9DYbRkTenEW8=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CwQrQbpzdBSeaH91tw4jjXBUXANOtDRMzj2pnzgJxSI=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nDgmxvXtoTZzTB7hc7QKQGqYF80qIXXXF/xm1lD3qbo=</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bXhoJJ1b1mAY6Pin8nimC7ApD3Apa+89cIhJJMr9HZY=</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+Fb3qryQskFzM7xpGftcp8asHYksJjWAt2dTfunBfMs=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EcWymw150jR2LCiUmpAyRHuQJIvCjcSoG+Hxjb9ew70=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dClV1+f4uEWhOtqoMQj+tjGmlky55qPF0AD4glGi/wY=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d2/jSNhhc2kMegPfaqoFmwsoW+qxxk17+AtUF30un7k=</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lGMKoS8YG5Q6MwuvmmpQSuVw1dbPfn0TJGHdb/ohYDE=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b1fZOWTLBX6l52THmSmZwJn+dHc8HvJtJRuiuY+9kds=</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g/Vzt6JqQv8inAKjNwU5QhFxdWOa/gb781DDHr97EmA=</DigestValue>
      </Reference>
      <Reference URI="/xl/worksheets/sheet1.xml?ContentType=application/vnd.openxmlformats-officedocument.spreadsheetml.worksheet+xml">
        <DigestMethod Algorithm="http://www.w3.org/2001/04/xmlenc#sha256"/>
        <DigestValue>1yDgtwsi6DF7CJWCdTtT1eQNzt35nEjwPSGz4mOyYlg=</DigestValue>
      </Reference>
      <Reference URI="/xl/worksheets/sheet10.xml?ContentType=application/vnd.openxmlformats-officedocument.spreadsheetml.worksheet+xml">
        <DigestMethod Algorithm="http://www.w3.org/2001/04/xmlenc#sha256"/>
        <DigestValue>KVX95lNVInLvs8ZObPBFtdOf7PX0t1zKVEejiFt5DrU=</DigestValue>
      </Reference>
      <Reference URI="/xl/worksheets/sheet11.xml?ContentType=application/vnd.openxmlformats-officedocument.spreadsheetml.worksheet+xml">
        <DigestMethod Algorithm="http://www.w3.org/2001/04/xmlenc#sha256"/>
        <DigestValue>d2+MF3Ii89P7EuhX4wRJS3EAMSvtqkYq2RiE2thJTTI=</DigestValue>
      </Reference>
      <Reference URI="/xl/worksheets/sheet12.xml?ContentType=application/vnd.openxmlformats-officedocument.spreadsheetml.worksheet+xml">
        <DigestMethod Algorithm="http://www.w3.org/2001/04/xmlenc#sha256"/>
        <DigestValue>PfipJPZkcMTmjDACfel2Kko6+l7p8TWUqw32eyivyRk=</DigestValue>
      </Reference>
      <Reference URI="/xl/worksheets/sheet13.xml?ContentType=application/vnd.openxmlformats-officedocument.spreadsheetml.worksheet+xml">
        <DigestMethod Algorithm="http://www.w3.org/2001/04/xmlenc#sha256"/>
        <DigestValue>J1ffIdldHpR20d8upafNkhiNywXLU/HwIq8Yoclzvgk=</DigestValue>
      </Reference>
      <Reference URI="/xl/worksheets/sheet2.xml?ContentType=application/vnd.openxmlformats-officedocument.spreadsheetml.worksheet+xml">
        <DigestMethod Algorithm="http://www.w3.org/2001/04/xmlenc#sha256"/>
        <DigestValue>wIpm1kp+mDQ/JgxIc6uI+C8yIm+qC2qupU1Z8fHbakY=</DigestValue>
      </Reference>
      <Reference URI="/xl/worksheets/sheet3.xml?ContentType=application/vnd.openxmlformats-officedocument.spreadsheetml.worksheet+xml">
        <DigestMethod Algorithm="http://www.w3.org/2001/04/xmlenc#sha256"/>
        <DigestValue>mooYSOvA9zmYUuBG9NoZZeCZD9OXeFDj4+cRQl52H2g=</DigestValue>
      </Reference>
      <Reference URI="/xl/worksheets/sheet4.xml?ContentType=application/vnd.openxmlformats-officedocument.spreadsheetml.worksheet+xml">
        <DigestMethod Algorithm="http://www.w3.org/2001/04/xmlenc#sha256"/>
        <DigestValue>Hq2yVa17tAhA52tBOwgsZi3qonDrsyH5ws4ARzWCUy0=</DigestValue>
      </Reference>
      <Reference URI="/xl/worksheets/sheet5.xml?ContentType=application/vnd.openxmlformats-officedocument.spreadsheetml.worksheet+xml">
        <DigestMethod Algorithm="http://www.w3.org/2001/04/xmlenc#sha256"/>
        <DigestValue>1u1aT7RUm+gBrgz4+9q1DnM/QKnUzaI6Tt0YA36a/Ao=</DigestValue>
      </Reference>
      <Reference URI="/xl/worksheets/sheet6.xml?ContentType=application/vnd.openxmlformats-officedocument.spreadsheetml.worksheet+xml">
        <DigestMethod Algorithm="http://www.w3.org/2001/04/xmlenc#sha256"/>
        <DigestValue>RnZiGGn0Jup5bkGUlb+G8Y76uRAGYgKNu1p8G1wuWtc=</DigestValue>
      </Reference>
      <Reference URI="/xl/worksheets/sheet7.xml?ContentType=application/vnd.openxmlformats-officedocument.spreadsheetml.worksheet+xml">
        <DigestMethod Algorithm="http://www.w3.org/2001/04/xmlenc#sha256"/>
        <DigestValue>g1vqY615JPoybbeVdJbKEt4pJfG4mTltgHlUqgs5iBc=</DigestValue>
      </Reference>
      <Reference URI="/xl/worksheets/sheet8.xml?ContentType=application/vnd.openxmlformats-officedocument.spreadsheetml.worksheet+xml">
        <DigestMethod Algorithm="http://www.w3.org/2001/04/xmlenc#sha256"/>
        <DigestValue>iFTpuU7S8JnDeqVh1G6P3LgsTmpBv/gx8R9ChxXXZbA=</DigestValue>
      </Reference>
      <Reference URI="/xl/worksheets/sheet9.xml?ContentType=application/vnd.openxmlformats-officedocument.spreadsheetml.worksheet+xml">
        <DigestMethod Algorithm="http://www.w3.org/2001/04/xmlenc#sha256"/>
        <DigestValue>6K1ZWaQqZAZiChpWHOfBxWzgPEyY5MccrjAEk1Yv420=</DigestValue>
      </Reference>
    </Manifest>
    <SignatureProperties>
      <SignatureProperty Id="idSignatureTime" Target="#idPackageSignature">
        <mdssi:SignatureTime xmlns:mdssi="http://schemas.openxmlformats.org/package/2006/digital-signature">
          <mdssi:Format>YYYY-MM-DDThh:mm:ssTZD</mdssi:Format>
          <mdssi:Value>2022-05-03T16:07:58Z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2022-05-03T16:07:58Z</xd:SigningTime>
          <xd:SigningCertificate>
            <xd:Cert>
              <xd:CertDigest>
                <DigestMethod Algorithm="http://www.w3.org/2001/04/xmlenc#sha256"/>
                <DigestValue>kHn0V3TbihcygVFn0uiG+Eql026Fu6qBslrfvhzjVD8=</DigestValue>
              </xd:CertDigest>
              <xd:IssuerSerial>
                <X509IssuerName>CN=CA-VIT S.A., O=VIT S.A., C=PY, SERIALNUMBER=RUC 80080099-0</X509IssuerName>
                <X509SerialNumber>94717773486608366950016956360797344735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ijCCBXKgAwIBAgIQXL4SbP2TKxBT/OhdyTIpDzANBgkqhkiG9w0BAQsFADBvMQswCQYDVQQGEwJQWTErMCkGA1UECgwiTWluaXN0ZXJpbyBkZSBJbmR1c3RyaWEgeSBDb21lcmNpbzEzMDEGA1UEAwwqQXV0b3JpZGFkIENlcnRpZmljYWRvcmEgUmHDrXogZGVsIFBhcmFndWF5MB4XDTE0MDgyNjIwMDQ0NVoXDTI0MDgyNjIwMDQ0NVowTzEXMBUGA1UEBRMOUlVDIDgwMDgwMDk5LTAxCzAJBgNVBAYTAlBZMREwDwYDVQQKDAhWSVQgUy5BLjEUMBIGA1UEAxMLQ0EtVklUIFMuQS4wggIiMA0GCSqGSIb3DQEBAQUAA4ICDwAwggIKAoICAQCyOnoVlv3qt86WImszb9Ms2ye1xlzPM3cvoMVvcLXsKgK0Fuhkq4o+F56rRUuqIRjjbbPKENoAxRohZX/5ydv4Oyaws61j+dCw2OAhf3YAgQx6tBS9svuZfg7ikuMUdTgOYVxBjDJpjNgd5nwcLKD4BUyKyzZD6limUTES/nRWV6dPOa/zPx2EnJXL5hXFMj20ozkApBDmIdHEeKpX7zETMADtU9fkEDPHnI81VpyswTOa35yMKa/oPx+3pMYONxBMLbSc9CJgSxeTfpty/pSO/aEW2FVj1c8HvDIawYDHDc+e6le/2wNwD/JF2pmyEm+DD2jT63ZUfdPpW6LG1BnbRL008hAjoL6JUZIynBjv8I7Jk6s4SsmhrSvv5M11+LTSrX60T7/iFlsE5gcNXE7RppwJBagNUQmhZa5gedyemRk6D7lN/v59IvIE4vDLEX5odzhXjA2DGtoG3yW/J6SEUMBCBZ5ZdTF2Y6cA798/tg41QjDYfXQO70xmvW4O7ZHMzrvqsSJf6PlMQpRZsSwVzdvfnlBQp2pbUYCRUACahsrgvkpM6ouU1CsxK1QkgGJdXsvq1u94PayCs24skrf2i1WhkwPCew83EUJnU/DIgcLXkEXagHAavllLE5+VWREEntGpgwu33Vo3S6kwudQVQ0RbCj4xv56StHDXSQAp3QIDAQABo4ICQDCCAjwwEgYDVR0TAQH/BAgwBgEB/wIBADAOBgNVHQ8BAf8EBAMCAQYwHQYDVR0OBBYEFANjfJ9tWnKlU5G02+yR+wNffHydMB8GA1UdIwQYMBaAFMLEEfIqaEQMACjsTNYp25L7Xr3WMHcGCCsGAQUFBwEBBGswaTA+BggrBgEFBQcwAoYyaHR0cDovL3d3dy5hY3JhaXouZ292LnB5L2NydC9hY19yYWl6X3B5X3NoYTI1Ni5jcnQwJwYIKwYBBQUHMAGGG2h0dHA6Ly93d3cuZWZpcm1hLmNvbS5weS92YT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Xj5dl1RQoEIEdBPQmdth34vuZsTvsc0ZziDuK8YnGKDPEgzUu2CoyMfAmCbPB7bcQ+gP5hHKJJsurWsXB5A4n0yB7em+9o9ORPxjM+B+2zPQQk7qKlvVmM+0fXwVJgOqdMOSm5gbgPfX/1a7teUtbedLbnCxcPLu32RInDiwLctKYi1lhCNCcjpMhjpkzbIfQkSUieZYOVeQMbMkloAxigpJIgn94aeA739zQfKDFhBKclum4xt2H0vQvIPUNwwONvb3MNO/FtdYNyOAW+RMCApCuZ/0Ylh4OzDGJoqZevs0jmL4EdUYxzjbQ99ebxYqOnnBGoxhyVEwlzyHdaeYxqqtCmSDTptl7d9cP+T/o/RLteARfbwOtfU9cR0s/6H4S0hZOHUCpJXzKPs634BPXLx8Za+tq9YgLRdo++wcZT4LmmNY8r38tJQzg37Bc+Cayrel2QV5Cp3emum+aq1TGT6QFM55RQvNqS5yfettn+NiFPUaEUMotbaO7Mor7f+opjeuk2QUF+WaWZEQxgYhiW0IthZCQdjIHh+Qxx0AaW6e9IKwhQY/oNltQqlTQWM/G23aebdYu2bhSxvx/8XGaFdjbqDERPNLWr6cTIBMSXfVO0wH9JrgjB/sM6S/1zKprTfvidbiUX3lFcGsqVJAb3Vli2O5NpX3E8iTJtHLpYE=</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iWL62gkx79t/uo9b4dSsSYdwLjEr2PbJNgVZbcZWk8g=</DigestValue>
    </Reference>
    <Reference Type="http://www.w3.org/2000/09/xmldsig#Object" URI="#idOfficeObject">
      <DigestMethod Algorithm="http://www.w3.org/2001/04/xmlenc#sha256"/>
      <DigestValue>+k0OWAWEKKkR9yOC1IzWVW+XJQXmF9d/BlJzwZ33UWc=</DigestValue>
    </Reference>
    <Reference Type="http://uri.etsi.org/01903#SignedProperties" URI="#idSignedProperties">
      <Transforms>
        <Transform Algorithm="http://www.w3.org/TR/2001/REC-xml-c14n-20010315"/>
      </Transforms>
      <DigestMethod Algorithm="http://www.w3.org/2001/04/xmlenc#sha256"/>
      <DigestValue>05ZL5/VZLhKSBQWtknHEBjOIeEqioGbA1lo/x7eLyOw=</DigestValue>
    </Reference>
    <Reference Type="http://www.w3.org/2000/09/xmldsig#Object" URI="#idValidSigLnImg">
      <DigestMethod Algorithm="http://www.w3.org/2001/04/xmlenc#sha256"/>
      <DigestValue>xxeESudpGzZfeS8xnVzg5BZTwpt3o+UI9F4gRq2vM+Y=</DigestValue>
    </Reference>
    <Reference Type="http://www.w3.org/2000/09/xmldsig#Object" URI="#idInvalidSigLnImg">
      <DigestMethod Algorithm="http://www.w3.org/2001/04/xmlenc#sha256"/>
      <DigestValue>wy6qlPAZzk7fq9jxo6ROE4kLEvXXiq6mAz6yKHyFBds=</DigestValue>
    </Reference>
  </SignedInfo>
  <SignatureValue>rtZ4MRJV/b+fdeEdYnGcdLqLZLp5iQSRkG+H29UOmzb4WSnkhcui80SM/TYcoH2Zgx2X71mVI19h
1YSVrJSqEDcMyUrB6zP1jbQvVQwHKyoZRqE1f4bOLFs4exQIkQrWUdm1uINVwbhDCyOZJfQYIEhN
H8S3ra1zzYQrCWsJaizsUr+Ap64BqVADzT//J9DNMq+ZF7mGYV64DdtSdFro1LOoJBLhz08kFdmk
+H7ksNCXj/2FH9N3D2NDTaCdRkccOOhkxWBrOt+KTh7Yj4TDywUlonYho6PskT72KZ0qZJZFk/2/
ijOOIyqaE4mm3iMNu9RmZI+mK0qeCSbaNI7ZEg==</SignatureValue>
  <KeyInfo>
    <X509Data>
      <X509Certificate>MIIH1TCCBb2gAwIBAgIQR0H6yIfXogBh1Zx/69pT3zANBgkqhkiG9w0BAQsFADBPMRcwFQYDVQQFEw5SVUMgODAwODAwOTktMDELMAkGA1UEBhMCUFkxETAPBgNVBAoMCFZJVCBTLkEuMRQwEgYDVQQDEwtDQS1WSVQgUy5BLjAeFw0yMjAxMDUxMzI2MjNaFw0yNDAxMDUxMzI2MjNaMIGnMRYwFAYDVQQqDA1BRFJJQU5BIE1BUklBMRgwFgYDVQQEDA9GSUxJWlpPTEEgU0VSUkExEjAQBgNVBAUTCUNJMTA1MzM3OTEmMCQGA1UEAwwdQURSSUFOQSBNQVJJQSBGSUxJWlpPTEEgU0VSUkExETAPBgNVBAsMCEZJUk1BIEYyMRcwFQYDVQQKDA5QRVJTT05BIEZJU0lDQTELMAkGA1UEBhMCUFkwggEiMA0GCSqGSIb3DQEBAQUAA4IBDwAwggEKAoIBAQDgLrwkO1ANY7exT8gMlkhjzd769OomyBBgb8iXANFKDpUapHmlBtcE2LPnRYoiaoYFpCp5WiYj30tPEAbabq/cW2xfgu6Q8V2is3I2ikbqZ0vQe40y71Ji16INWc5N4H7SqgebXbqs42D7uTzYbJ6WL4pyjV19KtfE+DLTKgXJOKBnB7dljDkyxAmu9RvpgLkooDxnMCTecWl9G4AajzWQXlyOpE4Z7TeMku1jtGeHAb+C37u+VgWcB27SdOfGXsjKRjne56EG00GWTVeoSeyoJHj+PFdK7UWcNzatMCpHFlNRRr0toutiL3DMRZjxTR50XpGjVjbsXIiVAqdtkEYxAgMBAAGjggNSMIIDTjAMBgNVHRMBAf8EAjAAMA4GA1UdDwEB/wQEAwIF4DAsBgNVHSUBAf8EIjAgBggrBgEFBQcDBAYIKwYBBQUHAwIGCisGAQQBgjcUAgIwHQYDVR0OBBYEFOfF6NUZRzwRIkjxex0nxg8XnXVmMB8GA1UdIwQYMBaAFANjfJ9tWnKlU5G02+yR+wNffHydMIIB2AYDVR0gBIIBzzCCAcswggHHBgwrBgEEAYLZSgEBAQcwggG1MDEGCCsGAQUFBwIBFiVodHRwczovL3d3dy5lZmlybWEuY29tLnB5L3JlcG9zaXRvcmlvMIHGBggrBgEFBQcCAjCBuRqBtkVzdGUgZXMgdW4gY2VydGlmaWNhZG8gVGlwbyBGMiBkZSBwZXJzb25hIGbtc2ljYSBjdXlhIGNsYXZlIHByaXZhZGEgZXN04SBhbG1hY2VuYWRhIGVuIHVuIG3zZHVsbyBkZSBoYXJkd2FyZSB5IHNvbiB1dGlsaXphZGFzIHBhcmEgYXV0ZW50aWNhciBhIHN1IHRpdHVsYXIgeSBnZW5lcmFyIGZpcm1hcyBkaWdpdGFsZXMuMIG2BggrBgEFBQcCAjCBqRqBplRoaXMgaXMgYSBUeXBlIEYyIGNlcnRpZmljYXRlIG9mIHBoeXNpY2FsIHBlcnNvbiB3aG9zZSBwcml2YXRlIGtleSBpcyBzdG9yZWQgaW4gYSBoYXJkd2FyZSBtb2R1bGUgYW5kIHVzZWQgdG8gYXV0aGVudGljYXRlIHRoZSBob2xkZXIgYW5kIGdlbmVyYXRlIGRpZ2l0YWwgc2lnbmF0dXJlcy4wKAYDVR0RBCEwH4EdQURSSUFOQS5GSUxJWlpPTEFASVRBVS5DT00uUFkwdgYIKwYBBQUHAQEEajBoMCgGCCsGAQUFBzABhhxodHRwczovL3d3dy5lZmlybWEuY29tLnB5L3ZhMDwGCCsGAQUFBzAChjBodHRwczovL3d3dy5lZmlybWEuY29tLnB5L3JlcG9zaXRvcmlvL2VmaXJtYS5jcnQwQgYDVR0fBDswOTA3oDWgM4YxaHR0cHM6Ly93d3cuZWZpcm1hLmNvbS5weS9yZXBvc2l0b3Jpby9lZmlybWExLmNybDANBgkqhkiG9w0BAQsFAAOCAgEACyQ+Sadb8y1tuFYHfQ166SZgkTv4jGyeN/1uajA9a5wFXuHXtSSeCHQSTCIC3ydd+0lq3vbNi1YOnCCb74P8zR1/K8jl+oKnzj+neOReYOhCcW2w3io2/GQfsLpww0fJGqteTIyCU4D+MF0CpXT9MJDcfOrmQ8EG66vslknLkdfeSgkrc66KjH8hJh7coqh8Up8JcXxEedqUpuPNNjnzktG7BfaXd2TyqE7bz6EnU5ZuTAopjkiGL0sh6SPm1pIpdQagbplsXHSctL7An/fb06jqxfywnKkdZJO0aqUJ50vHmvs74YECez801Naz3H63OVdSCcbFiEb9danC2lhxZWhVqZL/8/EGOLZDzBppN4VhW6LzkORlOjfR0aSUO8e9puRCcKL1Vhb2KPs4wWz7JJRlYy4mfvtJMG5RURAjrYEqVR/ypZLaYsrlTj8WqaDBi1AGpOcqczGIW5y7k5DvUoLUKPiX9nok92PkvXNJ5PdQqVShO4whqeVMYLNE/Kcq47cf59pdePhRJL7lMCgWRiPDP0Eb1nukG25hh5Gb20VGt+fSiI4KHCG17IMw4hMZ6GEf9X8+cYfiIMijVlOEYHBaZ70OaLWN/z/QDTeoYjoYaB5Ha7BzS+r5nxMyg9RSPK8Edgi6GVl971NaZDQ3enNLO0ofXx0IZ+PGY9/Qfqo=</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wmLSajn5SC5j+ql/Las8VyenX7I1ueDMYEmhtUoq3kM=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XbvyFcrVvNncNpcJvdBPJyvJF7nd6cK292pXNgJggVw=</DigestValue>
      </Reference>
      <Reference URI="/xl/drawings/drawing10.xml?ContentType=application/vnd.openxmlformats-officedocument.drawing+xml">
        <DigestMethod Algorithm="http://www.w3.org/2001/04/xmlenc#sha256"/>
        <DigestValue>fGUSDqsw3VYz6pdnXuFr28rLl7Dd96mXEbi6if7NLDI=</DigestValue>
      </Reference>
      <Reference URI="/xl/drawings/drawing2.xml?ContentType=application/vnd.openxmlformats-officedocument.drawing+xml">
        <DigestMethod Algorithm="http://www.w3.org/2001/04/xmlenc#sha256"/>
        <DigestValue>pBfzVWcoXvtLsMTPls97D3y/LsVOWZuRGuRH2VpvrF0=</DigestValue>
      </Reference>
      <Reference URI="/xl/drawings/drawing3.xml?ContentType=application/vnd.openxmlformats-officedocument.drawing+xml">
        <DigestMethod Algorithm="http://www.w3.org/2001/04/xmlenc#sha256"/>
        <DigestValue>f1H7fUlYhth5fF+Msf6JpuAFkCnflnN+23oxrTRSNtU=</DigestValue>
      </Reference>
      <Reference URI="/xl/drawings/drawing4.xml?ContentType=application/vnd.openxmlformats-officedocument.drawing+xml">
        <DigestMethod Algorithm="http://www.w3.org/2001/04/xmlenc#sha256"/>
        <DigestValue>DB6HCpn7rc0CDKSm6hks9OPe9ZNHKR33AOapVgaM1Hk=</DigestValue>
      </Reference>
      <Reference URI="/xl/drawings/drawing5.xml?ContentType=application/vnd.openxmlformats-officedocument.drawing+xml">
        <DigestMethod Algorithm="http://www.w3.org/2001/04/xmlenc#sha256"/>
        <DigestValue>9BMQGFnRSfdit8aWkzWi+LteP6FEO6yIlM8p5oTLxGE=</DigestValue>
      </Reference>
      <Reference URI="/xl/drawings/drawing6.xml?ContentType=application/vnd.openxmlformats-officedocument.drawing+xml">
        <DigestMethod Algorithm="http://www.w3.org/2001/04/xmlenc#sha256"/>
        <DigestValue>J824qeS26QYqICLPFBg3gURsroIw6n4d8V7UxsxawiI=</DigestValue>
      </Reference>
      <Reference URI="/xl/drawings/drawing7.xml?ContentType=application/vnd.openxmlformats-officedocument.drawing+xml">
        <DigestMethod Algorithm="http://www.w3.org/2001/04/xmlenc#sha256"/>
        <DigestValue>/+wfx5FhRwWcvz29M8NejCwn96+xU/G65uo9V61KlzU=</DigestValue>
      </Reference>
      <Reference URI="/xl/drawings/drawing8.xml?ContentType=application/vnd.openxmlformats-officedocument.drawing+xml">
        <DigestMethod Algorithm="http://www.w3.org/2001/04/xmlenc#sha256"/>
        <DigestValue>LxI0H6sMbFAFESST04zQgWl3YyiB3voF6hwdjv5lJ0Y=</DigestValue>
      </Reference>
      <Reference URI="/xl/drawings/drawing9.xml?ContentType=application/vnd.openxmlformats-officedocument.drawing+xml">
        <DigestMethod Algorithm="http://www.w3.org/2001/04/xmlenc#sha256"/>
        <DigestValue>zAC6H3Ew/vaGEmcvUQn1jDxvtn/F6JR29CD014y+Hh8=</DigestValue>
      </Reference>
      <Reference URI="/xl/drawings/vmlDrawing1.vml?ContentType=application/vnd.openxmlformats-officedocument.vmlDrawing">
        <DigestMethod Algorithm="http://www.w3.org/2001/04/xmlenc#sha256"/>
        <DigestValue>E8Jce8P0vs8m8NZOxssjxMXaoDYS39soJWFGKst1mb8=</DigestValue>
      </Reference>
      <Reference URI="/xl/media/image1.emf?ContentType=image/x-emf">
        <DigestMethod Algorithm="http://www.w3.org/2001/04/xmlenc#sha256"/>
        <DigestValue>MPkG2u36Tw2axYEDm5Sgriv8/AR6AnN9wSXHtnHyqc4=</DigestValue>
      </Reference>
      <Reference URI="/xl/media/image2.emf?ContentType=image/x-emf">
        <DigestMethod Algorithm="http://www.w3.org/2001/04/xmlenc#sha256"/>
        <DigestValue>6gaGPURcZhQ5qcN/KbgDfl8TAapMjmiocxjaBPaXkTc=</DigestValue>
      </Reference>
      <Reference URI="/xl/media/image3.emf?ContentType=image/x-emf">
        <DigestMethod Algorithm="http://www.w3.org/2001/04/xmlenc#sha256"/>
        <DigestValue>kRZoEJFRgjR0Skf3PMC1s08KSF3oxBwHRbvKsFDL1KI=</DigestValue>
      </Reference>
      <Reference URI="/xl/media/image4.emf?ContentType=image/x-emf">
        <DigestMethod Algorithm="http://www.w3.org/2001/04/xmlenc#sha256"/>
        <DigestValue>DmHJEPcwtWGsgqdjo5iSc3C7SWdlImLC0b62naIC5Uc=</DigestValue>
      </Reference>
      <Reference URI="/xl/printerSettings/printerSettings1.bin?ContentType=application/vnd.openxmlformats-officedocument.spreadsheetml.printerSettings">
        <DigestMethod Algorithm="http://www.w3.org/2001/04/xmlenc#sha256"/>
        <DigestValue>RM7vSymHedknyL9ZBPKS3Yj8NE0Llp11CVmFELOZK6E=</DigestValue>
      </Reference>
      <Reference URI="/xl/printerSettings/printerSettings10.bin?ContentType=application/vnd.openxmlformats-officedocument.spreadsheetml.printerSettings">
        <DigestMethod Algorithm="http://www.w3.org/2001/04/xmlenc#sha256"/>
        <DigestValue>TRrCOIAvgyay9+dOHANtMRhI4Mlj24DaFIyKQoKcdPw=</DigestValue>
      </Reference>
      <Reference URI="/xl/printerSettings/printerSettings11.bin?ContentType=application/vnd.openxmlformats-officedocument.spreadsheetml.printerSettings">
        <DigestMethod Algorithm="http://www.w3.org/2001/04/xmlenc#sha256"/>
        <DigestValue>BCq9O5HHwm91X0cDGi4bjZg0oXnSgv7WGiCfkpesuIU=</DigestValue>
      </Reference>
      <Reference URI="/xl/printerSettings/printerSettings12.bin?ContentType=application/vnd.openxmlformats-officedocument.spreadsheetml.printerSettings">
        <DigestMethod Algorithm="http://www.w3.org/2001/04/xmlenc#sha256"/>
        <DigestValue>TRrCOIAvgyay9+dOHANtMRhI4Mlj24DaFIyKQoKcdPw=</DigestValue>
      </Reference>
      <Reference URI="/xl/printerSettings/printerSettings13.bin?ContentType=application/vnd.openxmlformats-officedocument.spreadsheetml.printerSettings">
        <DigestMethod Algorithm="http://www.w3.org/2001/04/xmlenc#sha256"/>
        <DigestValue>+CD8yXTcV7R0UPktSQ1iysCJtCvCSVF2j80e6m46HpQ=</DigestValue>
      </Reference>
      <Reference URI="/xl/printerSettings/printerSettings14.bin?ContentType=application/vnd.openxmlformats-officedocument.spreadsheetml.printerSettings">
        <DigestMethod Algorithm="http://www.w3.org/2001/04/xmlenc#sha256"/>
        <DigestValue>GyyR84UYFfbFvVrs+ip9vPggIMAXC0nxkmeUVNsGxCc=</DigestValue>
      </Reference>
      <Reference URI="/xl/printerSettings/printerSettings15.bin?ContentType=application/vnd.openxmlformats-officedocument.spreadsheetml.printerSettings">
        <DigestMethod Algorithm="http://www.w3.org/2001/04/xmlenc#sha256"/>
        <DigestValue>ZVxXhJn6XmjT/m1Dw2UhwYZPVXYMSYE+DUFTlsgHV4s=</DigestValue>
      </Reference>
      <Reference URI="/xl/printerSettings/printerSettings16.bin?ContentType=application/vnd.openxmlformats-officedocument.spreadsheetml.printerSettings">
        <DigestMethod Algorithm="http://www.w3.org/2001/04/xmlenc#sha256"/>
        <DigestValue>ZVxXhJn6XmjT/m1Dw2UhwYZPVXYMSYE+DUFTlsgHV4s=</DigestValue>
      </Reference>
      <Reference URI="/xl/printerSettings/printerSettings17.bin?ContentType=application/vnd.openxmlformats-officedocument.spreadsheetml.printerSettings">
        <DigestMethod Algorithm="http://www.w3.org/2001/04/xmlenc#sha256"/>
        <DigestValue>ZVxXhJn6XmjT/m1Dw2UhwYZPVXYMSYE+DUFTlsgHV4s=</DigestValue>
      </Reference>
      <Reference URI="/xl/printerSettings/printerSettings18.bin?ContentType=application/vnd.openxmlformats-officedocument.spreadsheetml.printerSettings">
        <DigestMethod Algorithm="http://www.w3.org/2001/04/xmlenc#sha256"/>
        <DigestValue>vgaglTYY8ldDI3np+fkDPkAMI9Om5H1Khp+orjrXFAQ=</DigestValue>
      </Reference>
      <Reference URI="/xl/printerSettings/printerSettings19.bin?ContentType=application/vnd.openxmlformats-officedocument.spreadsheetml.printerSettings">
        <DigestMethod Algorithm="http://www.w3.org/2001/04/xmlenc#sha256"/>
        <DigestValue>hqnMLvZ6XBY2fH1KhK00vJXWuxlSZRWkoKrdKDrIF2Q=</DigestValue>
      </Reference>
      <Reference URI="/xl/printerSettings/printerSettings2.bin?ContentType=application/vnd.openxmlformats-officedocument.spreadsheetml.printerSettings">
        <DigestMethod Algorithm="http://www.w3.org/2001/04/xmlenc#sha256"/>
        <DigestValue>aKO8XWThzgvGlTVSu23kX37OoqtKGS6PBUkmhsicI1Y=</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aKO8XWThzgvGlTVSu23kX37OoqtKGS6PBUkmhsicI1Y=</DigestValue>
      </Reference>
      <Reference URI="/xl/printerSettings/printerSettings22.bin?ContentType=application/vnd.openxmlformats-officedocument.spreadsheetml.printerSettings">
        <DigestMethod Algorithm="http://www.w3.org/2001/04/xmlenc#sha256"/>
        <DigestValue>TRrCOIAvgyay9+dOHANtMRhI4Mlj24DaFIyKQoKcdPw=</DigestValue>
      </Reference>
      <Reference URI="/xl/printerSettings/printerSettings23.bin?ContentType=application/vnd.openxmlformats-officedocument.spreadsheetml.printerSettings">
        <DigestMethod Algorithm="http://www.w3.org/2001/04/xmlenc#sha256"/>
        <DigestValue>82lw6sm57LAZKDcAOrer8Dq0JuSR9K7a6PanFoORimg=</DigestValue>
      </Reference>
      <Reference URI="/xl/printerSettings/printerSettings24.bin?ContentType=application/vnd.openxmlformats-officedocument.spreadsheetml.printerSettings">
        <DigestMethod Algorithm="http://www.w3.org/2001/04/xmlenc#sha256"/>
        <DigestValue>8ULINyTSns7e3+F/twyhXb2p4OEI5M6paxloUp/0tKM=</DigestValue>
      </Reference>
      <Reference URI="/xl/printerSettings/printerSettings25.bin?ContentType=application/vnd.openxmlformats-officedocument.spreadsheetml.printerSettings">
        <DigestMethod Algorithm="http://www.w3.org/2001/04/xmlenc#sha256"/>
        <DigestValue>8ULINyTSns7e3+F/twyhXb2p4OEI5M6paxloUp/0tKM=</DigestValue>
      </Reference>
      <Reference URI="/xl/printerSettings/printerSettings26.bin?ContentType=application/vnd.openxmlformats-officedocument.spreadsheetml.printerSettings">
        <DigestMethod Algorithm="http://www.w3.org/2001/04/xmlenc#sha256"/>
        <DigestValue>8ULINyTSns7e3+F/twyhXb2p4OEI5M6paxloUp/0tKM=</DigestValue>
      </Reference>
      <Reference URI="/xl/printerSettings/printerSettings27.bin?ContentType=application/vnd.openxmlformats-officedocument.spreadsheetml.printerSettings">
        <DigestMethod Algorithm="http://www.w3.org/2001/04/xmlenc#sha256"/>
        <DigestValue>8ULINyTSns7e3+F/twyhXb2p4OEI5M6paxloUp/0tKM=</DigestValue>
      </Reference>
      <Reference URI="/xl/printerSettings/printerSettings28.bin?ContentType=application/vnd.openxmlformats-officedocument.spreadsheetml.printerSettings">
        <DigestMethod Algorithm="http://www.w3.org/2001/04/xmlenc#sha256"/>
        <DigestValue>NDWrMie8USMeuK4vnTyKRn1lK1b17bBTSTUo7MI+mLs=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uEytLUZB2XUIlp4S1X1OrZfSDIJ97PEGHsjzk1VUV2A=</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ZVxXhJn6XmjT/m1Dw2UhwYZPVXYMSYE+DUFTlsgHV4s=</DigestValue>
      </Reference>
      <Reference URI="/xl/printerSettings/printerSettings32.bin?ContentType=application/vnd.openxmlformats-officedocument.spreadsheetml.printerSettings">
        <DigestMethod Algorithm="http://www.w3.org/2001/04/xmlenc#sha256"/>
        <DigestValue>TaA6KX/SRWPpmiasS8KGCRFI/mFTpQlGqiM07LbibG8=</DigestValue>
      </Reference>
      <Reference URI="/xl/printerSettings/printerSettings33.bin?ContentType=application/vnd.openxmlformats-officedocument.spreadsheetml.printerSettings">
        <DigestMethod Algorithm="http://www.w3.org/2001/04/xmlenc#sha256"/>
        <DigestValue>aKO8XWThzgvGlTVSu23kX37OoqtKGS6PBUkmhsicI1Y=</DigestValue>
      </Reference>
      <Reference URI="/xl/printerSettings/printerSettings34.bin?ContentType=application/vnd.openxmlformats-officedocument.spreadsheetml.printerSettings">
        <DigestMethod Algorithm="http://www.w3.org/2001/04/xmlenc#sha256"/>
        <DigestValue>aKO8XWThzgvGlTVSu23kX37OoqtKGS6PBUkmhsicI1Y=</DigestValue>
      </Reference>
      <Reference URI="/xl/printerSettings/printerSettings35.bin?ContentType=application/vnd.openxmlformats-officedocument.spreadsheetml.printerSettings">
        <DigestMethod Algorithm="http://www.w3.org/2001/04/xmlenc#sha256"/>
        <DigestValue>OGD3iF2+l78gTInlDCWFPycZVuHBpUE02raJ/Wr5XCI=</DigestValue>
      </Reference>
      <Reference URI="/xl/printerSettings/printerSettings36.bin?ContentType=application/vnd.openxmlformats-officedocument.spreadsheetml.printerSettings">
        <DigestMethod Algorithm="http://www.w3.org/2001/04/xmlenc#sha256"/>
        <DigestValue>TaA6KX/SRWPpmiasS8KGCRFI/mFTpQlGqiM07LbibG8=</DigestValue>
      </Reference>
      <Reference URI="/xl/printerSettings/printerSettings37.bin?ContentType=application/vnd.openxmlformats-officedocument.spreadsheetml.printerSettings">
        <DigestMethod Algorithm="http://www.w3.org/2001/04/xmlenc#sha256"/>
        <DigestValue>TaA6KX/SRWPpmiasS8KGCRFI/mFTpQlGqiM07LbibG8=</DigestValue>
      </Reference>
      <Reference URI="/xl/printerSettings/printerSettings38.bin?ContentType=application/vnd.openxmlformats-officedocument.spreadsheetml.printerSettings">
        <DigestMethod Algorithm="http://www.w3.org/2001/04/xmlenc#sha256"/>
        <DigestValue>TaA6KX/SRWPpmiasS8KGCRFI/mFTpQlGqiM07LbibG8=</DigestValue>
      </Reference>
      <Reference URI="/xl/printerSettings/printerSettings39.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aKO8XWThzgvGlTVSu23kX37OoqtKGS6PBUkmhsicI1Y=</DigestValue>
      </Reference>
      <Reference URI="/xl/printerSettings/printerSettings8.bin?ContentType=application/vnd.openxmlformats-officedocument.spreadsheetml.printerSettings">
        <DigestMethod Algorithm="http://www.w3.org/2001/04/xmlenc#sha256"/>
        <DigestValue>+CD8yXTcV7R0UPktSQ1iysCJtCvCSVF2j80e6m46HpQ=</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MlZT9/K1BC4SodQJHwghLOOZKoOm5o+xPqavyuupo6U=</DigestValue>
      </Reference>
      <Reference URI="/xl/styles.xml?ContentType=application/vnd.openxmlformats-officedocument.spreadsheetml.styles+xml">
        <DigestMethod Algorithm="http://www.w3.org/2001/04/xmlenc#sha256"/>
        <DigestValue>bDYoob6At7fQSPOhsjzz9h4BNijR+BaQFDsmbSuwPZw=</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rVVh6JIJaYRobnilnSMiiwCPF9bdE4p9DYbRkTenEW8=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CwQrQbpzdBSeaH91tw4jjXBUXANOtDRMzj2pnzgJxSI=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nDgmxvXtoTZzTB7hc7QKQGqYF80qIXXXF/xm1lD3qbo=</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bXhoJJ1b1mAY6Pin8nimC7ApD3Apa+89cIhJJMr9HZY=</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+Fb3qryQskFzM7xpGftcp8asHYksJjWAt2dTfunBfMs=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EcWymw150jR2LCiUmpAyRHuQJIvCjcSoG+Hxjb9ew70=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dClV1+f4uEWhOtqoMQj+tjGmlky55qPF0AD4glGi/wY=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d2/jSNhhc2kMegPfaqoFmwsoW+qxxk17+AtUF30un7k=</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lGMKoS8YG5Q6MwuvmmpQSuVw1dbPfn0TJGHdb/ohYDE=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b1fZOWTLBX6l52THmSmZwJn+dHc8HvJtJRuiuY+9kds=</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g/Vzt6JqQv8inAKjNwU5QhFxdWOa/gb781DDHr97EmA=</DigestValue>
      </Reference>
      <Reference URI="/xl/worksheets/sheet1.xml?ContentType=application/vnd.openxmlformats-officedocument.spreadsheetml.worksheet+xml">
        <DigestMethod Algorithm="http://www.w3.org/2001/04/xmlenc#sha256"/>
        <DigestValue>1yDgtwsi6DF7CJWCdTtT1eQNzt35nEjwPSGz4mOyYlg=</DigestValue>
      </Reference>
      <Reference URI="/xl/worksheets/sheet10.xml?ContentType=application/vnd.openxmlformats-officedocument.spreadsheetml.worksheet+xml">
        <DigestMethod Algorithm="http://www.w3.org/2001/04/xmlenc#sha256"/>
        <DigestValue>KVX95lNVInLvs8ZObPBFtdOf7PX0t1zKVEejiFt5DrU=</DigestValue>
      </Reference>
      <Reference URI="/xl/worksheets/sheet11.xml?ContentType=application/vnd.openxmlformats-officedocument.spreadsheetml.worksheet+xml">
        <DigestMethod Algorithm="http://www.w3.org/2001/04/xmlenc#sha256"/>
        <DigestValue>d2+MF3Ii89P7EuhX4wRJS3EAMSvtqkYq2RiE2thJTTI=</DigestValue>
      </Reference>
      <Reference URI="/xl/worksheets/sheet12.xml?ContentType=application/vnd.openxmlformats-officedocument.spreadsheetml.worksheet+xml">
        <DigestMethod Algorithm="http://www.w3.org/2001/04/xmlenc#sha256"/>
        <DigestValue>PfipJPZkcMTmjDACfel2Kko6+l7p8TWUqw32eyivyRk=</DigestValue>
      </Reference>
      <Reference URI="/xl/worksheets/sheet13.xml?ContentType=application/vnd.openxmlformats-officedocument.spreadsheetml.worksheet+xml">
        <DigestMethod Algorithm="http://www.w3.org/2001/04/xmlenc#sha256"/>
        <DigestValue>J1ffIdldHpR20d8upafNkhiNywXLU/HwIq8Yoclzvgk=</DigestValue>
      </Reference>
      <Reference URI="/xl/worksheets/sheet2.xml?ContentType=application/vnd.openxmlformats-officedocument.spreadsheetml.worksheet+xml">
        <DigestMethod Algorithm="http://www.w3.org/2001/04/xmlenc#sha256"/>
        <DigestValue>wIpm1kp+mDQ/JgxIc6uI+C8yIm+qC2qupU1Z8fHbakY=</DigestValue>
      </Reference>
      <Reference URI="/xl/worksheets/sheet3.xml?ContentType=application/vnd.openxmlformats-officedocument.spreadsheetml.worksheet+xml">
        <DigestMethod Algorithm="http://www.w3.org/2001/04/xmlenc#sha256"/>
        <DigestValue>mooYSOvA9zmYUuBG9NoZZeCZD9OXeFDj4+cRQl52H2g=</DigestValue>
      </Reference>
      <Reference URI="/xl/worksheets/sheet4.xml?ContentType=application/vnd.openxmlformats-officedocument.spreadsheetml.worksheet+xml">
        <DigestMethod Algorithm="http://www.w3.org/2001/04/xmlenc#sha256"/>
        <DigestValue>Hq2yVa17tAhA52tBOwgsZi3qonDrsyH5ws4ARzWCUy0=</DigestValue>
      </Reference>
      <Reference URI="/xl/worksheets/sheet5.xml?ContentType=application/vnd.openxmlformats-officedocument.spreadsheetml.worksheet+xml">
        <DigestMethod Algorithm="http://www.w3.org/2001/04/xmlenc#sha256"/>
        <DigestValue>1u1aT7RUm+gBrgz4+9q1DnM/QKnUzaI6Tt0YA36a/Ao=</DigestValue>
      </Reference>
      <Reference URI="/xl/worksheets/sheet6.xml?ContentType=application/vnd.openxmlformats-officedocument.spreadsheetml.worksheet+xml">
        <DigestMethod Algorithm="http://www.w3.org/2001/04/xmlenc#sha256"/>
        <DigestValue>RnZiGGn0Jup5bkGUlb+G8Y76uRAGYgKNu1p8G1wuWtc=</DigestValue>
      </Reference>
      <Reference URI="/xl/worksheets/sheet7.xml?ContentType=application/vnd.openxmlformats-officedocument.spreadsheetml.worksheet+xml">
        <DigestMethod Algorithm="http://www.w3.org/2001/04/xmlenc#sha256"/>
        <DigestValue>g1vqY615JPoybbeVdJbKEt4pJfG4mTltgHlUqgs5iBc=</DigestValue>
      </Reference>
      <Reference URI="/xl/worksheets/sheet8.xml?ContentType=application/vnd.openxmlformats-officedocument.spreadsheetml.worksheet+xml">
        <DigestMethod Algorithm="http://www.w3.org/2001/04/xmlenc#sha256"/>
        <DigestValue>iFTpuU7S8JnDeqVh1G6P3LgsTmpBv/gx8R9ChxXXZbA=</DigestValue>
      </Reference>
      <Reference URI="/xl/worksheets/sheet9.xml?ContentType=application/vnd.openxmlformats-officedocument.spreadsheetml.worksheet+xml">
        <DigestMethod Algorithm="http://www.w3.org/2001/04/xmlenc#sha256"/>
        <DigestValue>6K1ZWaQqZAZiChpWHOfBxWzgPEyY5MccrjAEk1Yv420=</DigestValue>
      </Reference>
    </Manifest>
    <SignatureProperties>
      <SignatureProperty Id="idSignatureTime" Target="#idPackageSignature">
        <mdssi:SignatureTime xmlns:mdssi="http://schemas.openxmlformats.org/package/2006/digital-signature">
          <mdssi:Format>YYYY-MM-DDThh:mm:ssTZD</mdssi:Format>
          <mdssi:Value>2022-05-03T16:08:20Z</mdssi:Value>
        </mdssi:SignatureTime>
      </SignatureProperty>
    </SignatureProperties>
  </Object>
  <Object Id="idOfficeObject">
    <SignatureProperties>
      <SignatureProperty Id="idOfficeV1Details" Target="#idPackageSignature">
        <SignatureInfoV1 xmlns="http://schemas.microsoft.com/office/2006/digsig">
          <SetupID>{C83A8235-9621-4AB9-8925-A759554EA834}</SetupID>
          <SignatureText>Adriana Filizzola Serra</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2022-05-03T16:08:20Z</xd:SigningTime>
          <xd:SigningCertificate>
            <xd:Cert>
              <xd:CertDigest>
                <DigestMethod Algorithm="http://www.w3.org/2001/04/xmlenc#sha256"/>
                <DigestValue>kHn0V3TbihcygVFn0uiG+Eql026Fu6qBslrfvhzjVD8=</DigestValue>
              </xd:CertDigest>
              <xd:IssuerSerial>
                <X509IssuerName>CN=CA-VIT S.A., O=VIT S.A., C=PY, SERIALNUMBER=RUC 80080099-0</X509IssuerName>
                <X509SerialNumber>94717773486608366950016956360797344735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ijCCBXKgAwIBAgIQXL4SbP2TKxBT/OhdyTIpDzANBgkqhkiG9w0BAQsFADBvMQswCQYDVQQGEwJQWTErMCkGA1UECgwiTWluaXN0ZXJpbyBkZSBJbmR1c3RyaWEgeSBDb21lcmNpbzEzMDEGA1UEAwwqQXV0b3JpZGFkIENlcnRpZmljYWRvcmEgUmHDrXogZGVsIFBhcmFndWF5MB4XDTE0MDgyNjIwMDQ0NVoXDTI0MDgyNjIwMDQ0NVowTzEXMBUGA1UEBRMOUlVDIDgwMDgwMDk5LTAxCzAJBgNVBAYTAlBZMREwDwYDVQQKDAhWSVQgUy5BLjEUMBIGA1UEAxMLQ0EtVklUIFMuQS4wggIiMA0GCSqGSIb3DQEBAQUAA4ICDwAwggIKAoICAQCyOnoVlv3qt86WImszb9Ms2ye1xlzPM3cvoMVvcLXsKgK0Fuhkq4o+F56rRUuqIRjjbbPKENoAxRohZX/5ydv4Oyaws61j+dCw2OAhf3YAgQx6tBS9svuZfg7ikuMUdTgOYVxBjDJpjNgd5nwcLKD4BUyKyzZD6limUTES/nRWV6dPOa/zPx2EnJXL5hXFMj20ozkApBDmIdHEeKpX7zETMADtU9fkEDPHnI81VpyswTOa35yMKa/oPx+3pMYONxBMLbSc9CJgSxeTfpty/pSO/aEW2FVj1c8HvDIawYDHDc+e6le/2wNwD/JF2pmyEm+DD2jT63ZUfdPpW6LG1BnbRL008hAjoL6JUZIynBjv8I7Jk6s4SsmhrSvv5M11+LTSrX60T7/iFlsE5gcNXE7RppwJBagNUQmhZa5gedyemRk6D7lN/v59IvIE4vDLEX5odzhXjA2DGtoG3yW/J6SEUMBCBZ5ZdTF2Y6cA798/tg41QjDYfXQO70xmvW4O7ZHMzrvqsSJf6PlMQpRZsSwVzdvfnlBQp2pbUYCRUACahsrgvkpM6ouU1CsxK1QkgGJdXsvq1u94PayCs24skrf2i1WhkwPCew83EUJnU/DIgcLXkEXagHAavllLE5+VWREEntGpgwu33Vo3S6kwudQVQ0RbCj4xv56StHDXSQAp3QIDAQABo4ICQDCCAjwwEgYDVR0TAQH/BAgwBgEB/wIBADAOBgNVHQ8BAf8EBAMCAQYwHQYDVR0OBBYEFANjfJ9tWnKlU5G02+yR+wNffHydMB8GA1UdIwQYMBaAFMLEEfIqaEQMACjsTNYp25L7Xr3WMHcGCCsGAQUFBwEBBGswaTA+BggrBgEFBQcwAoYyaHR0cDovL3d3dy5hY3JhaXouZ292LnB5L2NydC9hY19yYWl6X3B5X3NoYTI1Ni5jcnQwJwYIKwYBBQUHMAGGG2h0dHA6Ly93d3cuZWZpcm1hLmNvbS5weS92YT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Xj5dl1RQoEIEdBPQmdth34vuZsTvsc0ZziDuK8YnGKDPEgzUu2CoyMfAmCbPB7bcQ+gP5hHKJJsurWsXB5A4n0yB7em+9o9ORPxjM+B+2zPQQk7qKlvVmM+0fXwVJgOqdMOSm5gbgPfX/1a7teUtbedLbnCxcPLu32RInDiwLctKYi1lhCNCcjpMhjpkzbIfQkSUieZYOVeQMbMkloAxigpJIgn94aeA739zQfKDFhBKclum4xt2H0vQvIPUNwwONvb3MNO/FtdYNyOAW+RMCApCuZ/0Ylh4OzDGJoqZevs0jmL4EdUYxzjbQ99ebxYqOnnBGoxhyVEwlzyHdaeYxqqtCmSDTptl7d9cP+T/o/RLteARfbwOtfU9cR0s/6H4S0hZOHUCpJXzKPs634BPXLx8Za+tq9YgLRdo++wcZT4LmmNY8r38tJQzg37Bc+Cayrel2QV5Cp3emum+aq1TGT6QFM55RQvNqS5yfettn+NiFPUaEUMotbaO7Mor7f+opjeuk2QUF+WaWZEQxgYhiW0IthZCQdjIHh+Qxx0AaW6e9IKwhQY/oNltQqlTQWM/G23aebdYu2bhSxvx/8XGaFdjbqDERPNLWr6cTIBMSXfVO0wH9JrgjB/sM6S/1zKprTfvidbiUX3lFcGsqVJAb3Vli2O5NpX3E8iTJtHLpYE=</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UBAAB/AAAAAAAAAAAAAADGGQAAkQwAACBFTUYAAAEAWBwAAKoAAAAGAAAAAAAAAAAAAAAAAAAAVgUAAAADAABYAQAAwQAAAAAAAAAAAAAAAAAAAMA/BQDo8QIACgAAABAAAAAAAAAAAAAAAEsAAAAQAAAAAAAAAAUAAAAeAAAAGAAAAAAAAAAAAAAABgEAAIAAAAAnAAAAGAAAAAEAAAAAAAAAAAAAAAAAAAAlAAAADAAAAAEAAABMAAAAZAAAAAAAAAAAAAAABQEAAH8AAAAAAAAAAAAAAA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FAQAAfwAAAAAAAAAAAAAABgEAAIAAAAAhAPAAAAAAAAAAAAAAAIA/AAAAAAAAAAAAAIA/AAAAAAAAAAAAAAAAAAAAAAAAAAAAAAAAAAAAAAAAAAAlAAAADAAAAAAAAIAoAAAADAAAAAEAAAAnAAAAGAAAAAEAAAAAAAAA8PDwAAAAAAAlAAAADAAAAAEAAABMAAAAZAAAAAAAAAAAAAAABQEAAH8AAAAAAAAAAAAAAAYBAACAAAAAIQDwAAAAAAAAAAAAAACAPwAAAAAAAAAAAACAPwAAAAAAAAAAAAAAAAAAAAAAAAAAAAAAAAAAAAAAAAAAJQAAAAwAAAAAAACAKAAAAAwAAAABAAAAJwAAABgAAAABAAAAAAAAAPDw8AAAAAAAJQAAAAwAAAABAAAATAAAAGQAAAAAAAAAAAAAAAUBAAB/AAAAAAAAAAAAAAAGAQAAgAAAACEA8AAAAAAAAAAAAAAAgD8AAAAAAAAAAAAAgD8AAAAAAAAAAAAAAAAAAAAAAAAAAAAAAAAAAAAAAAAAACUAAAAMAAAAAAAAgCgAAAAMAAAAAQAAACcAAAAYAAAAAQAAAAAAAADw8PAAAAAAACUAAAAMAAAAAQAAAEwAAABkAAAAAAAAAAAAAAAFAQAAfwAAAAAAAAAAAAAABgEAAIAAAAAhAPAAAAAAAAAAAAAAAIA/AAAAAAAAAAAAAIA/AAAAAAAAAAAAAAAAAAAAAAAAAAAAAAAAAAAAAAAAAAAlAAAADAAAAAAAAIAoAAAADAAAAAEAAAAnAAAAGAAAAAEAAAAAAAAA////AAAAAAAlAAAADAAAAAEAAABMAAAAZAAAAAAAAAAAAAAABQEAAH8AAAAAAAAAAAAAAAYBAACAAAAAIQDwAAAAAAAAAAAAAACAPwAAAAAAAAAAAACAPwAAAAAAAAAAAAAAAAAAAAAAAAAAAAAAAAAAAAAAAAAAJQAAAAwAAAAAAACAKAAAAAwAAAABAAAAJwAAABgAAAABAAAAAAAAAP///wAAAAAAJQAAAAwAAAABAAAATAAAAGQAAAAAAAAAAAAAAAUBAAB/AAAAAAAAAAAAAAAG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kAAAAEAAAA9gAAABAAAADJAAAABAAAAC4AAAANAAAAIQDwAAAAAAAAAAAAAACAPwAAAAAAAAAAAACAPwAAAAAAAAAAAAAAAAAAAAAAAAAAAAAAAAAAAAAAAAAAJQAAAAwAAAAAAACAKAAAAAwAAAABAAAAUgAAAHABAAABAAAA9f///wAAAAAAAAAAAAAAAJABAAAAAAABAAAAAHMAZQBnAG8AZQAgAHUAaQAAAAAAAAAAAAAAAAAAAAAAAAAAAAAAAAAAAAAAAAAAAAAAAAAAAAAAAAAAAAAAAAAAAOIA8F7idgjXxQJMS7JbcNvTAIzD4gB4xeIA7gP4dujC4gCiYd93VRYKfAkAAAC8Yd93YMPiAGjexwIAAAAACNfFAgjXxQKQ0GhbAAAAAH9gFlsJAAAAAAAAAAAAAAAAAAAAAAAAALjXxQIAAOJ2AKCyW3CI33dAAADAAAAAAAAAAAAAAAAAUAAAAAkD+HYAAOJ2QCPbdwAAAAAPAAAAXMPiANwu3ncqOLx2/////1TD4gBYw+IABAAAAJDD4gAAALJbAKCyWwCwAgCAw+IAnZugWwCgslsAAOJ24CTbdwAAAACIw+IA3JugW/BGtVvzm6BbcvM4mwAAAAAAAAAAZHYACAAAAAAlAAAADAAAAAEAAAAYAAAADAAAAAAAAAISAAAADAAAAAEAAAAeAAAAGAAAAMkAAAAEAAAA9wAAABEAAAAlAAAADAAAAAEAAABUAAAAfAAAAMoAAAAEAAAA9QAAABAAAAABAAAA0XbJQasKyUHKAAAABAAAAAgAAABMAAAAAAAAAAAAAAAAAAAA//////////9cAAAAMwAvADUALwAyADAAMgAyAAYAAAAEAAAABgAAAAQAAAAGAAAABgAAAAYAAAAGAAAASwAAAEAAAAAwAAAABQAAACAAAAABAAAAAQAAABAAAAAAAAAAAAAAAAYBAACAAAAAAAAAAAAAAAAGAQAAgAAAAFIAAABwAQAAAgAAABAAAAAHAAAAAAAAAAAAAAC8AgAAAAAAAAECAiJTAHkAcwB0AGUAbQAAAAAAAAAAAAAAAAAAAAAAAAAAAAAAAAAAAAAAAAAAAAAAAAAAAAAAAAAAAAAAAAAAAAAAAADfd4D+4QCiYd93CNfFAgkAAAC8Yd93BAAAANjWxwIAAAAACNfFAgjXxQIyS7JbAAAAABz/4QCslDoDAAAAAAAAAAAAAAAAAAAAALjXxQIAAAAAAAAAAAAAAAAAAAAAAAAAAAAAAAAAAAAAAAAAAAAAAAAAAAAAAAAAAAAAAAAAAAAAAAAAAAAAAACuEeJ32bfQetj/4QAI0tt3CNfFAgxIiFsAAAAAGNPbd///AAAAAAAA+9Pbd/vT23cIAOIAAADiAAcAAAAAAAAA8Yq6dgkAAAAHAAAAOADiADgA4gAAAgAA/P///wEAAAAAAAAAAAAAAAAAAAAAAAAA+NTjd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OEAZAEAAAAAAAAAAAAA3IWNGsTl4QCw5+EA7gP4djttO5sohY0arRYKZgAAAACIpEJbZTcXWxATzwLo5OEATOXhAEuFPVv/////OOXhAJ64GVt6HB5b0rgZW/ArGFsCLBhbd207m4ikQlsXbTubYOXhAH+4GVv47GoUAAAAAAAA/aKI5eEAGOfhAAkD+HZo5eEAAgAAABUD+Hbo50Jb4P///wAAAAAAAAAAAAAAAJABAAAAAAABAAAAAGEAcgAAAAAAAAAAAPGKunYAAAAABgAAALzm4QC85uEAAAIAAPz///8BAAAAAAAAAAAAAAAAAAAAAAAAAAAAAAAAAAAAZHYACAAAAAAlAAAADAAAAAMAAAAYAAAADAAAAAAAAAISAAAADAAAAAEAAAAWAAAADAAAAAgAAABUAAAAVAAAAAoAAAAnAAAAHgAAAEoAAAABAAAA0XbJQasKyUEKAAAASwAAAAEAAABMAAAABAAAAAkAAAAnAAAAIAAAAEsAAABQAAAAWABz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EAAAARwAAACkAAAAzAAAAnAAAABUAAAAhAPAAAAAAAAAAAAAAAIA/AAAAAAAAAAAAAIA/AAAAAAAAAAAAAAAAAAAAAAAAAAAAAAAAAAAAAAAAAAAlAAAADAAAAAAAAIAoAAAADAAAAAQAAABSAAAAcAEAAAQAAADw////AAAAAAAAAAAAAAAAkAEAAAAAAAEAAAAAcwBlAGcAbwBlACAAdQBpAAAAAAAAAAAAAAAAAAAAAAAAAAAAAAAAAAAAAAAAAAAAAAAAAAAAAAAAAAAAAAAAAAAA4QBkAQAAAAAAAAAAAAC0hY0azOThALjm4QDuA/h2DQAAAH7gvwCwFwoYAAAAADh/rBEVAAAAeOXhAAAAAADAAjEbbAAAAADdv1oo5OEAV1CKW6gVATY4f6wRjNy/WjDIEQc4f6wRKCMMHxUAAAA4f6wRuNy/WgEAAAAcAAAAAAD9ojh/rBEg5uEACQP4dnDk4QADAAAAFQP4dgAAAADw////AAAAAAAAAAAAAAAAkAEAAAAAAAEAAAAAcwBlAAAAAAAAAAAA8Yq6dgAAAAAJAAAAxOXhAMTl4QAAAgAA/P///wEAAAAAAAAAAAAAAAAAAAAAAAAAAAAAAAAAAABkdgAIAAAAACUAAAAMAAAABAAAABgAAAAMAAAAAAAAAhIAAAAMAAAAAQAAAB4AAAAYAAAAKQAAADMAAADFAAAASAAAACUAAAAMAAAABAAAAFQAAADYAAAAKgAAADMAAADDAAAARwAAAAEAAADRdslBqwrJQSoAAAAzAAAAFwAAAEwAAAAAAAAAAAAAAAAAAAD//////////3wAAABBAGQAcgBpAGEAbgBhACAARgBpAGwAaQB6AHoAbwBsAGEAIABTAGUAcgByAGEAIAAKAAAACQAAAAYAAAAEAAAACAAAAAkAAAAIAAAABAAAAAgAAAAEAAAABAAAAAQAAAAHAAAABwAAAAkAAAAEAAAACAAAAAQAAAAJAAAACAAAAAYAAAAGAAAACAAAAEsAAABAAAAAMAAAAAUAAAAgAAAAAQAAAAEAAAAQAAAAAAAAAAAAAAAGAQAAgAAAAAAAAAAAAAAABgEAAIAAAAAlAAAADAAAAAIAAAAnAAAAGAAAAAUAAAAAAAAA////AAAAAAAlAAAADAAAAAUAAABMAAAAZAAAAAAAAABQAAAABQEAAHwAAAAAAAAAUAAAAAYBAAAtAAAAIQDwAAAAAAAAAAAAAACAPwAAAAAAAAAAAACAPwAAAAAAAAAAAAAAAAAAAAAAAAAAAAAAAAAAAAAAAAAAJQAAAAwAAAAAAACAKAAAAAwAAAAFAAAAJwAAABgAAAAFAAAAAAAAAP///wAAAAAAJQAAAAwAAAAFAAAATAAAAGQAAAAJAAAAUAAAAPwAAABcAAAACQAAAFAAAAD0AAAADQAAACEA8AAAAAAAAAAAAAAAgD8AAAAAAAAAAAAAgD8AAAAAAAAAAAAAAAAAAAAAAAAAAAAAAAAAAAAAAAAAACUAAAAMAAAAAAAAgCgAAAAMAAAABQAAACUAAAAMAAAAAQAAABgAAAAMAAAAAAAAAhIAAAAMAAAAAQAAAB4AAAAYAAAACQAAAFAAAAD9AAAAXQAAACUAAAAMAAAAAQAAAFQAAAD8AAAACgAAAFAAAACaAAAAXAAAAAEAAADRdslBqwrJQQoAAABQAAAAHQAAAEwAAAAAAAAAAAAAAAAAAAD//////////4gAAABBAGQAcgBpAGEAbgBhACAATQBhAHIAaQBhACAARgBpAGwAaQB6AHoAbwBsAGEAIABTAGUAcgByAGEAAAAHAAAABwAAAAQAAAADAAAABgAAAAcAAAAGAAAAAwAAAAoAAAAGAAAABAAAAAMAAAAGAAAAAwAAAAYAAAADAAAAAwAAAAMAAAAFAAAABQAAAAcAAAADAAAABgAAAAMAAAAGAAAABgAAAAQAAAAEAAAABgAAAEsAAABAAAAAMAAAAAUAAAAgAAAAAQAAAAEAAAAQAAAAAAAAAAAAAAAGAQAAgAAAAAAAAAAAAAAABgEAAIAAAAAlAAAADAAAAAIAAAAnAAAAGAAAAAUAAAAAAAAA////AAAAAAAlAAAADAAAAAUAAABMAAAAZAAAAAkAAABgAAAA/AAAAGwAAAAJAAAAYAAAAPQAAAANAAAAIQDwAAAAAAAAAAAAAACAPwAAAAAAAAAAAACAPwAAAAAAAAAAAAAAAAAAAAAAAAAAAAAAAAAAAAAAAAAAJQAAAAwAAAAAAACAKAAAAAwAAAAFAAAAJQAAAAwAAAABAAAAGAAAAAwAAAAAAAACEgAAAAwAAAABAAAAHgAAABgAAAAJAAAAYAAAAP0AAABtAAAAJQAAAAwAAAABAAAAVAAAALQAAAAKAAAAYAAAAFwAAABsAAAAAQAAANF2yUGrCslBCgAAAGAAAAARAAAATAAAAAAAAAAAAAAAAAAAAP//////////cAAAAEQAaQByAGUAYwB0AG8AcgBhACAAVABpAHQAdQBsAGEAcgAAAAgAAAADAAAABAAAAAYAAAAFAAAABAAAAAcAAAAEAAAABgAAAAMAAAAGAAAAAwAAAAQAAAAHAAAAAwAAAAYAAAAEAAAASwAAAEAAAAAwAAAABQAAACAAAAABAAAAAQAAABAAAAAAAAAAAAAAAAYBAACAAAAAAAAAAAAAAAAGAQAAgAAAACUAAAAMAAAAAgAAACcAAAAYAAAABQAAAAAAAAD///8AAAAAACUAAAAMAAAABQAAAEwAAABkAAAACQAAAHAAAAD8AAAAfAAAAAkAAABwAAAA9AAAAA0AAAAhAPAAAAAAAAAAAAAAAIA/AAAAAAAAAAAAAIA/AAAAAAAAAAAAAAAAAAAAAAAAAAAAAAAAAAAAAAAAAAAlAAAADAAAAAAAAIAoAAAADAAAAAUAAAAlAAAADAAAAAEAAAAYAAAADAAAAAAAAAISAAAADAAAAAEAAAAWAAAADAAAAAAAAABUAAAASAEAAAoAAABwAAAA+wAAAHwAAAABAAAA0XbJQasKyUEKAAAAcAAAACoAAABMAAAABAAAAAkAAABwAAAA/QAAAH0AAACgAAAARgBpAHIAbQBhAGQAbwAgAHAAbwByADoAIABBAEQAUgBJAEEATgBBACAATQBBAFIASQBBACAARgBJAEwASQBaAFoATwBMAEEAIABTAEUAUgBSAEEABgAAAAMAAAAEAAAACQAAAAYAAAAHAAAABwAAAAMAAAAHAAAABwAAAAQAAAADAAAAAwAAAAcAAAAIAAAABwAAAAMAAAAHAAAACAAAAAcAAAADAAAACgAAAAcAAAAHAAAAAwAAAAcAAAADAAAABgAAAAMAAAAFAAAAAwAAAAYAAAAGAAAACQAAAAUAAAAHAAAAAwAAAAYAAAAGAAAABwAAAAcAAAAHAAAAFgAAAAwAAAAAAAAAJQAAAAwAAAACAAAADgAAABQAAAAAAAAAEAAAABQAAAA=</Object>
  <Object Id="idInvalidSigLnImg">AQAAAGwAAAAAAAAAAAAAAAUBAAB/AAAAAAAAAAAAAADGGQAAkQwAACBFTUYAAAEAACAAALAAAAAGAAAAAAAAAAAAAAAAAAAAVgUAAAADAABYAQAAwQAAAAAAAAAAAAAAAAAAAMA/BQDo8QIACgAAABAAAAAAAAAAAAAAAEsAAAAQAAAAAAAAAAUAAAAeAAAAGAAAAAAAAAAAAAAABgEAAIAAAAAnAAAAGAAAAAEAAAAAAAAAAAAAAAAAAAAlAAAADAAAAAEAAABMAAAAZAAAAAAAAAAAAAAABQEAAH8AAAAAAAAAAAAAAA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FAQAAfwAAAAAAAAAAAAAABgEAAIAAAAAhAPAAAAAAAAAAAAAAAIA/AAAAAAAAAAAAAIA/AAAAAAAAAAAAAAAAAAAAAAAAAAAAAAAAAAAAAAAAAAAlAAAADAAAAAAAAIAoAAAADAAAAAEAAAAnAAAAGAAAAAEAAAAAAAAA8PDwAAAAAAAlAAAADAAAAAEAAABMAAAAZAAAAAAAAAAAAAAABQEAAH8AAAAAAAAAAAAAAAYBAACAAAAAIQDwAAAAAAAAAAAAAACAPwAAAAAAAAAAAACAPwAAAAAAAAAAAAAAAAAAAAAAAAAAAAAAAAAAAAAAAAAAJQAAAAwAAAAAAACAKAAAAAwAAAABAAAAJwAAABgAAAABAAAAAAAAAPDw8AAAAAAAJQAAAAwAAAABAAAATAAAAGQAAAAAAAAAAAAAAAUBAAB/AAAAAAAAAAAAAAAGAQAAgAAAACEA8AAAAAAAAAAAAAAAgD8AAAAAAAAAAAAAgD8AAAAAAAAAAAAAAAAAAAAAAAAAAAAAAAAAAAAAAAAAACUAAAAMAAAAAAAAgCgAAAAMAAAAAQAAACcAAAAYAAAAAQAAAAAAAADw8PAAAAAAACUAAAAMAAAAAQAAAEwAAABkAAAAAAAAAAAAAAAFAQAAfwAAAAAAAAAAAAAABgEAAIAAAAAhAPAAAAAAAAAAAAAAAIA/AAAAAAAAAAAAAIA/AAAAAAAAAAAAAAAAAAAAAAAAAAAAAAAAAAAAAAAAAAAlAAAADAAAAAAAAIAoAAAADAAAAAEAAAAnAAAAGAAAAAEAAAAAAAAA////AAAAAAAlAAAADAAAAAEAAABMAAAAZAAAAAAAAAAAAAAABQEAAH8AAAAAAAAAAAAAAAYBAACAAAAAIQDwAAAAAAAAAAAAAACAPwAAAAAAAAAAAACAPwAAAAAAAAAAAAAAAAAAAAAAAAAAAAAAAAAAAAAAAAAAJQAAAAwAAAAAAACAKAAAAAwAAAABAAAAJwAAABgAAAABAAAAAAAAAP///wAAAAAAJQAAAAwAAAABAAAATAAAAGQAAAAAAAAAAAAAAAUBAAB/AAAAAAAAAAAAAAAG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TgAAAAAfqbJd6PIeqDCQFZ4JTd0Lk/HMVPSGy5uFiE4GypVJ0KnHjN9AAABZgAAAACcz+7S6ffb7fnC0t1haH0hMm8aLXIuT8ggOIwoRKslP58cK08AAAFlAAAAAMHg9P///////////+bm5k9SXjw/SzBRzTFU0y1NwSAyVzFGXwEBAgAACA8mnM/u69/SvI9jt4tgjIR9FBosDBEjMVTUMlXWMVPRKUSeDxk4AAAAAAAAAADT6ff///////+Tk5MjK0krSbkvUcsuT8YVJFoTIFIrSbgtTcEQHEcAAAAAAJzP7vT6/bTa8kRleixHhy1Nwi5PxiQtTnBwcJKSki81SRwtZAgOIwAAAAAAweD02+35gsLqZ5q6Jz1jNEJyOUZ4qamp+/v7////wdPeVnCJAQEC//8AAACv1/Ho8/ubzu6CwuqMudS3u769vb3////////////L5fZymsABAgMAAAAAAK/X8fz9/uLx+snk9uTy+vz9/v///////////////8vl9nKawAECAwAAAAAAotHvtdryxOL1xOL1tdry0+r32+350+r3tdryxOL1pdPvc5rAAQIDAAAAAABpj7ZnjrZqj7Zqj7ZnjrZtkbdukrdtkbdnjrZqj7ZojrZ3rdUCAwQAAAAAAAAAAAAAAAAAAAAAAAAAAAAAAAAAAAAAAAAAAAAAAAAAAAAAAAAAAAA6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DiAPBe4nYI18UCTEuyW3Db0wCMw+IAeMXiAO4D+HbowuIAomHfd1UWCnwJAAAAvGHfd2DD4gBo3scCAAAAAAjXxQII18UCkNBoWwAAAAB/YBZbCQAAAAAAAAAAAAAAAAAAAAAAAAC418UCAADidgCgsltwiN93QAAAwAAAAAAAAAAAAAAAAFAAAAAJA/h2AADidkAj23cAAAAADwAAAFzD4gDcLt53Kji8dv////9Uw+IAWMPiAAQAAACQw+IAAACyWwCgslsAsAIAgMPiAJ2boFsAoLJbAADiduAk23cAAAAAiMPiANyboFvwRrVb85ugW3LzOJsAAAAAAAAAAGR2AAgAAAAAJQAAAAwAAAABAAAAGAAAAAwAAAD/AAACEgAAAAwAAAABAAAAHgAAABgAAAAiAAAABAAAAHIAAAARAAAAJQAAAAwAAAABAAAAVAAAAKgAAAAjAAAABAAAAHAAAAAQAAAAAQAAANF2yUGrCslBIwAAAAQAAAAPAAAATAAAAAAAAAAAAAAAAAAAAP//////////bAAAAEYAaQByAG0AYQAgAG4AbwAgAHYA4QBsAGkAZABhAGUABgAAAAMAAAAEAAAACQAAAAYAAAADAAAABwAAAAcAAAADAAAABQAAAAYAAAADAAAAAwAAAAcAAAAGAAAASwAAAEAAAAAwAAAABQAAACAAAAABAAAAAQAAABAAAAAAAAAAAAAAAAYBAACAAAAAAAAAAAAAAAAGAQAAgAAAAFIAAABwAQAAAgAAABAAAAAHAAAAAAAAAAAAAAC8AgAAAAAAAAECAiJTAHkAcwB0AGUAbQAAAAAAAAAAAAAAAAAAAAAAAAAAAAAAAAAAAAAAAAAAAAAAAAAAAAAAAAAAAAAAAAAAAAAAAADfd4D+4QCiYd93CNfFAgkAAAC8Yd93BAAAANjWxwIAAAAACNfFAgjXxQIyS7JbAAAAABz/4QCslDoDAAAAAAAAAAAAAAAAAAAAALjXxQIAAAAAAAAAAAAAAAAAAAAAAAAAAAAAAAAAAAAAAAAAAAAAAAAAAAAAAAAAAAAAAAAAAAAAAAAAAAAAAACuEeJ32bfQetj/4QAI0tt3CNfFAgxIiFsAAAAAGNPbd///AAAAAAAA+9Pbd/vT23cIAOIAAADiAAcAAAAAAAAA8Yq6dgkAAAAHAAAAOADiADgA4gAAAgAA/P///wEAAAAAAAAAAAAAAAAAAAAAAAAA+NTjd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OEAZAEAAAAAAAAAAAAA3IWNGsTl4QCw5+EA7gP4djttO5sohY0arRYKZgAAAACIpEJbZTcXWxATzwLo5OEATOXhAEuFPVv/////OOXhAJ64GVt6HB5b0rgZW/ArGFsCLBhbd207m4ikQlsXbTubYOXhAH+4GVv47GoUAAAAAAAA/aKI5eEAGOfhAAkD+HZo5eEAAgAAABUD+Hbo50Jb4P///wAAAAAAAAAAAAAAAJABAAAAAAABAAAAAGEAcgAAAAAAAAAAAPGKunYAAAAABgAAALzm4QC85uEAAAIAAPz///8BAAAAAAAAAAAAAAAAAAAAAAAAAAAAAAAAAAAAZHYACAAAAAAlAAAADAAAAAMAAAAYAAAADAAAAAAAAAISAAAADAAAAAEAAAAWAAAADAAAAAgAAABUAAAAVAAAAAoAAAAnAAAAHgAAAEoAAAABAAAA0XbJQasKyUEKAAAASwAAAAEAAABMAAAABAAAAAkAAAAnAAAAIAAAAEsAAABQAAAAWABv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EAAAARwAAACkAAAAzAAAAnAAAABUAAAAhAPAAAAAAAAAAAAAAAIA/AAAAAAAAAAAAAIA/AAAAAAAAAAAAAAAAAAAAAAAAAAAAAAAAAAAAAAAAAAAlAAAADAAAAAAAAIAoAAAADAAAAAQAAABSAAAAcAEAAAQAAADw////AAAAAAAAAAAAAAAAkAEAAAAAAAEAAAAAcwBlAGcAbwBlACAAdQBpAAAAAAAAAAAAAAAAAAAAAAAAAAAAAAAAAAAAAAAAAAAAAAAAAAAAAAAAAAAAAAAAAAAA4QBkAQAAAAAAAAAAAAC0hY0azOThALjm4QDuA/h2DQAAAH7gvwCwFwoYAAAAADh/rBEVAAAAeOXhAAAAAADAAjEbbAAAAADdv1oo5OEAV1CKW6gVATY4f6wRjNy/WjDIEQc4f6wRKCMMHxUAAAA4f6wRuNy/WgEAAAAcAAAAAAD9ojh/rBEg5uEACQP4dnDk4QADAAAAFQP4dgAAAADw////AAAAAAAAAAAAAAAAkAEAAAAAAAEAAAAAcwBlAAAAAAAAAAAA8Yq6dgAAAAAJAAAAxOXhAMTl4QAAAgAA/P///wEAAAAAAAAAAAAAAAAAAAAAAAAAAAAAAAAAAABkdgAIAAAAACUAAAAMAAAABAAAABgAAAAMAAAAAAAAAhIAAAAMAAAAAQAAAB4AAAAYAAAAKQAAADMAAADFAAAASAAAACUAAAAMAAAABAAAAFQAAADYAAAAKgAAADMAAADDAAAARwAAAAEAAADRdslBqwrJQSoAAAAzAAAAFwAAAEwAAAAAAAAAAAAAAAAAAAD//////////3wAAABBAGQAcgBpAGEAbgBhACAARgBpAGwAaQB6AHoAbwBsAGEAIABTAGUAcgByAGEAAAAKAAAACQAAAAYAAAAEAAAACAAAAAkAAAAIAAAABAAAAAgAAAAEAAAABAAAAAQAAAAHAAAABwAAAAkAAAAEAAAACAAAAAQAAAAJAAAACAAAAAYAAAAGAAAACAAAAEsAAABAAAAAMAAAAAUAAAAgAAAAAQAAAAEAAAAQAAAAAAAAAAAAAAAGAQAAgAAAAAAAAAAAAAAABgEAAIAAAAAlAAAADAAAAAIAAAAnAAAAGAAAAAUAAAAAAAAA////AAAAAAAlAAAADAAAAAUAAABMAAAAZAAAAAAAAABQAAAABQEAAHwAAAAAAAAAUAAAAAYBAAAtAAAAIQDwAAAAAAAAAAAAAACAPwAAAAAAAAAAAACAPwAAAAAAAAAAAAAAAAAAAAAAAAAAAAAAAAAAAAAAAAAAJQAAAAwAAAAAAACAKAAAAAwAAAAFAAAAJwAAABgAAAAFAAAAAAAAAP///wAAAAAAJQAAAAwAAAAFAAAATAAAAGQAAAAJAAAAUAAAAPwAAABcAAAACQAAAFAAAAD0AAAADQAAACEA8AAAAAAAAAAAAAAAgD8AAAAAAAAAAAAAgD8AAAAAAAAAAAAAAAAAAAAAAAAAAAAAAAAAAAAAAAAAACUAAAAMAAAAAAAAgCgAAAAMAAAABQAAACUAAAAMAAAAAQAAABgAAAAMAAAAAAAAAhIAAAAMAAAAAQAAAB4AAAAYAAAACQAAAFAAAAD9AAAAXQAAACUAAAAMAAAAAQAAAFQAAAD8AAAACgAAAFAAAACaAAAAXAAAAAEAAADRdslBqwrJQQoAAABQAAAAHQAAAEwAAAAAAAAAAAAAAAAAAAD//////////4gAAABBAGQAcgBpAGEAbgBhACAATQBhAHIAaQBhACAARgBpAGwAaQB6AHoAbwBsAGEAIABTAGUAcgByAGEAAAAHAAAABwAAAAQAAAADAAAABgAAAAcAAAAGAAAAAwAAAAoAAAAGAAAABAAAAAMAAAAGAAAAAwAAAAYAAAADAAAAAwAAAAMAAAAFAAAABQAAAAcAAAADAAAABgAAAAMAAAAGAAAABgAAAAQAAAAEAAAABgAAAEsAAABAAAAAMAAAAAUAAAAgAAAAAQAAAAEAAAAQAAAAAAAAAAAAAAAGAQAAgAAAAAAAAAAAAAAABgEAAIAAAAAlAAAADAAAAAIAAAAnAAAAGAAAAAUAAAAAAAAA////AAAAAAAlAAAADAAAAAUAAABMAAAAZAAAAAkAAABgAAAA/AAAAGwAAAAJAAAAYAAAAPQAAAANAAAAIQDwAAAAAAAAAAAAAACAPwAAAAAAAAAAAACAPwAAAAAAAAAAAAAAAAAAAAAAAAAAAAAAAAAAAAAAAAAAJQAAAAwAAAAAAACAKAAAAAwAAAAFAAAAJQAAAAwAAAABAAAAGAAAAAwAAAAAAAACEgAAAAwAAAABAAAAHgAAABgAAAAJAAAAYAAAAP0AAABtAAAAJQAAAAwAAAABAAAAVAAAALQAAAAKAAAAYAAAAFwAAABsAAAAAQAAANF2yUGrCslBCgAAAGAAAAARAAAATAAAAAAAAAAAAAAAAAAAAP//////////cAAAAEQAaQByAGUAYwB0AG8AcgBhACAAVABpAHQAdQBsAGEAcgAAAAgAAAADAAAABAAAAAYAAAAFAAAABAAAAAcAAAAEAAAABgAAAAMAAAAGAAAAAwAAAAQAAAAHAAAAAwAAAAYAAAAEAAAASwAAAEAAAAAwAAAABQAAACAAAAABAAAAAQAAABAAAAAAAAAAAAAAAAYBAACAAAAAAAAAAAAAAAAGAQAAgAAAACUAAAAMAAAAAgAAACcAAAAYAAAABQAAAAAAAAD///8AAAAAACUAAAAMAAAABQAAAEwAAABkAAAACQAAAHAAAAD8AAAAfAAAAAkAAABwAAAA9AAAAA0AAAAhAPAAAAAAAAAAAAAAAIA/AAAAAAAAAAAAAIA/AAAAAAAAAAAAAAAAAAAAAAAAAAAAAAAAAAAAAAAAAAAlAAAADAAAAAAAAIAoAAAADAAAAAUAAAAlAAAADAAAAAEAAAAYAAAADAAAAAAAAAISAAAADAAAAAEAAAAWAAAADAAAAAAAAABUAAAASAEAAAoAAABwAAAA+wAAAHwAAAABAAAA0XbJQasKyUEKAAAAcAAAACoAAABMAAAABAAAAAkAAABwAAAA/QAAAH0AAACgAAAARgBpAHIAbQBhAGQAbwAgAHAAbwByADoAIABBAEQAUgBJAEEATgBBACAATQBBAFIASQBBACAARgBJAEwASQBaAFoATwBMAEEAIABTAEUAUgBSAEEABgAAAAMAAAAEAAAACQAAAAYAAAAHAAAABwAAAAMAAAAHAAAABwAAAAQAAAADAAAAAwAAAAcAAAAIAAAABwAAAAMAAAAHAAAACAAAAAcAAAADAAAACgAAAAcAAAAHAAAAAwAAAAcAAAADAAAABgAAAAMAAAAFAAAAAwAAAAYAAAAGAAAACQAAAAUAAAAHAAAAAwAAAAYAAAAGAAAABwAAAAcAAAAHAAAAFgAAAAwAAAAAAAAAJQAAAAwAAAACAAAADgAAABQAAAAAAAAAEAAAABQ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P a r t M a p   x m l n s : x s i = " h t t p : / / w w w . w 3 . o r g / 2 0 0 1 / X M L S c h e m a - i n s t a n c e "   x m l n s : x s d = " h t t p : / / w w w . w 3 . o r g / 2 0 0 1 / X M L S c h e m a " >  
     < P a r t s >  
         < P a r t I t e m >  
             < P r o p e r t y N a m e > T B L i n k T y p e L i n k H i g h l i g h t < / P r o p e r t y N a m e >  
             < V a l u e > T r u e < / V a l u e >  
         < / P a r t I t e m >  
         < P a r t I t e m >  
             < P r o p e r t y N a m e > D A L i n k T y p e L i n k H i g h l i g h t < / P r o p e r t y N a m e >  
             < V a l u e > T r u e < / V a l u e >  
         < / P a r t I t e m >  
     < / P a r t s >  
 < / P a r t M a p > 
</file>

<file path=customXml/item2.xml><?xml version="1.0" encoding="utf-8"?>
<DAEMSEngagementItemInfo xmlns="http://schemas.microsoft.com/DAEMSEngagementItemInfoXML">
  <EngagementID>5000006718</EngagementID>
  <LogicalEMSServerID>-109903338106937214</LogicalEMSServerID>
  <WorkingPaperID>3844866605800000204</WorkingPaperID>
</DAEMSEngagementItemInfo>
</file>

<file path=customXml/itemProps1.xml><?xml version="1.0" encoding="utf-8"?>
<ds:datastoreItem xmlns:ds="http://schemas.openxmlformats.org/officeDocument/2006/customXml" ds:itemID="{ECFE7704-C340-4DDA-87D5-96389E4CEA75}">
  <ds:schemaRefs>
    <ds:schemaRef ds:uri="http://www.w3.org/2001/XMLSchema"/>
  </ds:schemaRefs>
</ds:datastoreItem>
</file>

<file path=customXml/itemProps2.xml><?xml version="1.0" encoding="utf-8"?>
<ds:datastoreItem xmlns:ds="http://schemas.openxmlformats.org/officeDocument/2006/customXml" ds:itemID="{8C7880CB-946F-46ED-A556-64DC966C8933}">
  <ds:schemaRefs>
    <ds:schemaRef ds:uri="http://schemas.microsoft.com/DAEMSEngagementItemInfoXM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INDICE</vt:lpstr>
      <vt:lpstr>BG 2021</vt:lpstr>
      <vt:lpstr>Clasificación</vt:lpstr>
      <vt:lpstr>ACTIVO NETO</vt:lpstr>
      <vt:lpstr>ESTADO DE INGRESOS Y EGRESOS</vt:lpstr>
      <vt:lpstr>VARIACION DEL ACTIVO NETO</vt:lpstr>
      <vt:lpstr>FLUJO DE EFECTIVO</vt:lpstr>
      <vt:lpstr>CA EF</vt:lpstr>
      <vt:lpstr>Nota 1 a Nota 3.5</vt:lpstr>
      <vt:lpstr>Nota 3.6 a Nota 4.1</vt:lpstr>
      <vt:lpstr>Nota 4.2</vt:lpstr>
      <vt:lpstr>Nota 4.3 a Nota 4.6</vt:lpstr>
      <vt:lpstr>Nota 5 a Nota 8</vt:lpstr>
      <vt:lpstr>'ACTIVO NETO'!Área_de_impresión</vt:lpstr>
      <vt:lpstr>'ESTADO DE INGRESOS Y EGRESOS'!Área_de_impresión</vt:lpstr>
      <vt:lpstr>'FLUJO DE EFECTIVO'!Área_de_impresión</vt:lpstr>
      <vt:lpstr>'Nota 1 a Nota 3.5'!Área_de_impresión</vt:lpstr>
      <vt:lpstr>'Nota 3.6 a Nota 4.1'!Área_de_impresión</vt:lpstr>
      <vt:lpstr>'Nota 4.2'!Área_de_impresión</vt:lpstr>
      <vt:lpstr>'Nota 4.3 a Nota 4.6'!Área_de_impresión</vt:lpstr>
      <vt:lpstr>'Nota 5 a Nota 8'!Área_de_impresión</vt:lpstr>
      <vt:lpstr>'VARIACION DEL ACTIVO NETO'!Área_de_impresión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Aller</dc:creator>
  <cp:lastModifiedBy>Shirley Vichini</cp:lastModifiedBy>
  <cp:lastPrinted>2021-04-22T15:24:54Z</cp:lastPrinted>
  <dcterms:created xsi:type="dcterms:W3CDTF">2016-08-27T16:35:25Z</dcterms:created>
  <dcterms:modified xsi:type="dcterms:W3CDTF">2022-04-29T17:47:58Z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2022-03-31T01:06:36Z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354e2423-a421-4503-89a2-cb8f38c5cb2c</vt:lpwstr>
  </property>
  <property fmtid="{D5CDD505-2E9C-101B-9397-08002B2CF9AE}" pid="8" name="MSIP_Label_ea60d57e-af5b-4752-ac57-3e4f28ca11dc_ContentBits">
    <vt:lpwstr>0</vt:lpwstr>
  </property>
</Properties>
</file>