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mc:AlternateContent xmlns:mc="http://schemas.openxmlformats.org/markup-compatibility/2006">
    <mc:Choice Requires="x15">
      <x15ac:absPath xmlns:x15ac="http://schemas.microsoft.com/office/spreadsheetml/2010/11/ac" url="C:\Users\MAP\Desktop\BACKUP RCBSA ESCRITORIO MPRONO\ESCRITORIO MP\REGIONAL CASA DE BOLSA\AFPISA\SEPTIEMBRE 2020\INFORMES CNV\FINALES\"/>
    </mc:Choice>
  </mc:AlternateContent>
  <xr:revisionPtr revIDLastSave="0" documentId="13_ncr:1_{DC7567C3-8347-4A48-B90C-6546F8C86C35}" xr6:coauthVersionLast="41" xr6:coauthVersionMax="45" xr10:uidLastSave="{00000000-0000-0000-0000-000000000000}"/>
  <bookViews>
    <workbookView xWindow="-120" yWindow="-120" windowWidth="20730" windowHeight="11160" tabRatio="954" firstSheet="2" activeTab="2" xr2:uid="{00000000-000D-0000-FFFF-FFFF00000000}"/>
  </bookViews>
  <sheets>
    <sheet name="BG 09.20" sheetId="11" state="hidden" r:id="rId1"/>
    <sheet name="Clasificación 09.20" sheetId="1" state="hidden" r:id="rId2"/>
    <sheet name="Balance General" sheetId="3" r:id="rId3"/>
    <sheet name="Estado de Resultados" sheetId="4" r:id="rId4"/>
    <sheet name="Flujo de Efectivo" sheetId="5" r:id="rId5"/>
    <sheet name="CA EF" sheetId="6" state="hidden" r:id="rId6"/>
    <sheet name="Patrimonio Neto" sheetId="7" r:id="rId7"/>
    <sheet name="Notas Contables I" sheetId="8" r:id="rId8"/>
    <sheet name="Notas Contables II" sheetId="9" r:id="rId9"/>
  </sheets>
  <definedNames>
    <definedName name="\a" localSheetId="7">#REF!</definedName>
    <definedName name="\a" localSheetId="8">#REF!</definedName>
    <definedName name="\a">#REF!</definedName>
    <definedName name="_____DAT23" localSheetId="7">#REF!</definedName>
    <definedName name="_____DAT23" localSheetId="8">#REF!</definedName>
    <definedName name="_____DAT23">#REF!</definedName>
    <definedName name="_____DAT24" localSheetId="7">#REF!</definedName>
    <definedName name="_____DAT24" localSheetId="8">#REF!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 localSheetId="6">#REF!</definedName>
    <definedName name="__DAT23">#REF!</definedName>
    <definedName name="__DAT24" localSheetId="6">#REF!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DAT1">#REF!</definedName>
    <definedName name="_DAT12">#REF!</definedName>
    <definedName name="_DAT13" localSheetId="6">#REF!</definedName>
    <definedName name="_DAT13">#REF!</definedName>
    <definedName name="_DAT14" localSheetId="6">#REF!</definedName>
    <definedName name="_DAT14">#REF!</definedName>
    <definedName name="_DAT15">#REF!</definedName>
    <definedName name="_DAT16">#REF!</definedName>
    <definedName name="_DAT17" localSheetId="6">#REF!</definedName>
    <definedName name="_DAT17">#REF!</definedName>
    <definedName name="_DAT18" localSheetId="6">#REF!</definedName>
    <definedName name="_DAT18">#REF!</definedName>
    <definedName name="_DAT19" localSheetId="6">#REF!</definedName>
    <definedName name="_DAT19">#REF!</definedName>
    <definedName name="_DAT2">#REF!</definedName>
    <definedName name="_DAT20" localSheetId="6">#REF!</definedName>
    <definedName name="_DAT20">#REF!</definedName>
    <definedName name="_DAT22" localSheetId="6">#REF!</definedName>
    <definedName name="_DAT22">#REF!</definedName>
    <definedName name="_DAT23" localSheetId="6">#REF!</definedName>
    <definedName name="_DAT23">#REF!</definedName>
    <definedName name="_DAT24" localSheetId="6">#REF!</definedName>
    <definedName name="_DAT24">#REF!</definedName>
    <definedName name="_DAT3" localSheetId="6">#REF!</definedName>
    <definedName name="_DAT3">#REF!</definedName>
    <definedName name="_DAT4" localSheetId="6">#REF!</definedName>
    <definedName name="_DAT4">#REF!</definedName>
    <definedName name="_DAT5" localSheetId="6">#REF!</definedName>
    <definedName name="_DAT5">#REF!</definedName>
    <definedName name="_DAT6">#REF!</definedName>
    <definedName name="_DAT7">#REF!</definedName>
    <definedName name="_DAT8">#REF!</definedName>
    <definedName name="_xlnm._FilterDatabase" localSheetId="0" hidden="1">'BG 09.20'!$A$5:$D$175</definedName>
    <definedName name="_xlnm._FilterDatabase" localSheetId="1" hidden="1">'Clasificación 09.20'!$A$4:$G$48</definedName>
    <definedName name="_Key1" localSheetId="6" hidden="1">#REF!</definedName>
    <definedName name="_Key1" hidden="1">#REF!</definedName>
    <definedName name="_Key2" localSheetId="6" hidden="1">#REF!</definedName>
    <definedName name="_Key2" hidden="1">#REF!</definedName>
    <definedName name="_Order1" hidden="1">255</definedName>
    <definedName name="_Order2" hidden="1">255</definedName>
    <definedName name="_Parse_In" localSheetId="6" hidden="1">#REF!</definedName>
    <definedName name="_Parse_In" hidden="1">#REF!</definedName>
    <definedName name="_Parse_Out" localSheetId="6" hidden="1">#REF!</definedName>
    <definedName name="_Parse_Out" hidden="1">#REF!</definedName>
    <definedName name="_RSE1">#REF!</definedName>
    <definedName name="_RSE2">#REF!</definedName>
    <definedName name="_TPy530231">#REF!</definedName>
    <definedName name="a" localSheetId="3"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7" hidden="1">{#N/A,#N/A,FALSE,"Aging Summary";#N/A,#N/A,FALSE,"Ratio Analysis";#N/A,#N/A,FALSE,"Test 120 Day Accts";#N/A,#N/A,FALSE,"Tickmarks"}</definedName>
    <definedName name="a" localSheetId="8" hidden="1">{#N/A,#N/A,FALSE,"Aging Summary";#N/A,#N/A,FALSE,"Ratio Analysis";#N/A,#N/A,FALSE,"Test 120 Day Accts";#N/A,#N/A,FALSE,"Tickmarks"}</definedName>
    <definedName name="A" localSheetId="6">#REF!</definedName>
    <definedName name="a" hidden="1">{#N/A,#N/A,FALSE,"Aging Summary";#N/A,#N/A,FALSE,"Ratio Analysis";#N/A,#N/A,FALSE,"Test 120 Day Accts";#N/A,#N/A,FALSE,"Tickmarks"}</definedName>
    <definedName name="A_impresión_IM" localSheetId="6">#REF!</definedName>
    <definedName name="A_impresión_IM">#REF!</definedName>
    <definedName name="aakdkadk" hidden="1">#REF!</definedName>
    <definedName name="Acceso_Ganado">#REF!</definedName>
    <definedName name="acctascomb">#REF!</definedName>
    <definedName name="acctashold1">#REF!</definedName>
    <definedName name="acctashold2">#REF!</definedName>
    <definedName name="acctasnorte">#REF!</definedName>
    <definedName name="acctassur">#REF!</definedName>
    <definedName name="ADV_PROM" localSheetId="6">#REF!</definedName>
    <definedName name="ADV_PROM">#REF!</definedName>
    <definedName name="APSUMMARY">#REF!</definedName>
    <definedName name="AR_Balance">#REF!</definedName>
    <definedName name="ARA_Threshold">#REF!</definedName>
    <definedName name="_xlnm.Print_Area" localSheetId="2">'Balance General'!$A$1:$F$37</definedName>
    <definedName name="_xlnm.Print_Area" localSheetId="3">'Estado de Resultados'!$A$1:$G$33</definedName>
    <definedName name="_xlnm.Print_Area" localSheetId="4">'Flujo de Efectivo'!$A$1:$F$40</definedName>
    <definedName name="_xlnm.Print_Area" localSheetId="7">'Notas Contables I'!$A$1:$L$79</definedName>
    <definedName name="_xlnm.Print_Area" localSheetId="8">'Notas Contables II'!$A$1:$I$103</definedName>
    <definedName name="_xlnm.Print_Area" localSheetId="6">'Patrimonio Neto'!$A$1:$J$27</definedName>
    <definedName name="Area_de_impresión2" localSheetId="7">#REF!</definedName>
    <definedName name="Area_de_impresión2" localSheetId="8">#REF!</definedName>
    <definedName name="Area_de_impresión2" localSheetId="6">#REF!</definedName>
    <definedName name="Area_de_impresión2">#REF!</definedName>
    <definedName name="Area_de_impresión3" localSheetId="6">#REF!</definedName>
    <definedName name="Area_de_impresión3">#REF!</definedName>
    <definedName name="ARGENTINA" localSheetId="6">#REF!</definedName>
    <definedName name="ARGENTINA">#REF!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localSheetId="6" hidden="1">#REF!</definedName>
    <definedName name="AS2StaticLS" hidden="1">#REF!</definedName>
    <definedName name="AS2SyncStepLS" hidden="1">0</definedName>
    <definedName name="AS2TickmarkLS" localSheetId="6" hidden="1">#REF!</definedName>
    <definedName name="AS2TickmarkLS" hidden="1">#REF!</definedName>
    <definedName name="AS2VersionLS" hidden="1">300</definedName>
    <definedName name="assssssssssssssssssssssssssssssssssssssssss" hidden="1">#REF!</definedName>
    <definedName name="B" localSheetId="6">#REF!</definedName>
    <definedName name="B">#REF!</definedName>
    <definedName name="_xlnm.Database" localSheetId="6">#REF!</definedName>
    <definedName name="_xlnm.Database">#REF!</definedName>
    <definedName name="basemeta" localSheetId="6">#REF!</definedName>
    <definedName name="basemeta">#REF!</definedName>
    <definedName name="basenueva" localSheetId="6">#REF!</definedName>
    <definedName name="basenueva">#REF!</definedName>
    <definedName name="BB">#REF!</definedName>
    <definedName name="BCDE" localSheetId="4" hidden="1">{#N/A,#N/A,FALSE,"Aging Summary";#N/A,#N/A,FALSE,"Ratio Analysis";#N/A,#N/A,FALSE,"Test 120 Day Accts";#N/A,#N/A,FALSE,"Tickmarks"}</definedName>
    <definedName name="BCDE" localSheetId="7" hidden="1">{#N/A,#N/A,FALSE,"Aging Summary";#N/A,#N/A,FALSE,"Ratio Analysis";#N/A,#N/A,FALSE,"Test 120 Day Accts";#N/A,#N/A,FALSE,"Tickmarks"}</definedName>
    <definedName name="BCDE" localSheetId="8" hidden="1">{#N/A,#N/A,FALSE,"Aging Summary";#N/A,#N/A,FALSE,"Ratio Analysis";#N/A,#N/A,FALSE,"Test 120 Day Accts";#N/A,#N/A,FALSE,"Tickmarks"}</definedName>
    <definedName name="BCDE" localSheetId="6"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RASIL" localSheetId="6">#REF!</definedName>
    <definedName name="BRASIL">#REF!</definedName>
    <definedName name="bsusocomb1">#REF!</definedName>
    <definedName name="bsusonorte1">#REF!</definedName>
    <definedName name="bsusosur1">#REF!</definedName>
    <definedName name="BuiltIn_Print_Area" localSheetId="6">#REF!</definedName>
    <definedName name="BuiltIn_Print_Area">#REF!</definedName>
    <definedName name="BuiltIn_Print_Area___0___0___0___0___0" localSheetId="6">#REF!</definedName>
    <definedName name="BuiltIn_Print_Area___0___0___0___0___0">#REF!</definedName>
    <definedName name="BuiltIn_Print_Area___0___0___0___0___0___0___0___0" localSheetId="6">#REF!</definedName>
    <definedName name="BuiltIn_Print_Area___0___0___0___0___0___0___0___0">#REF!</definedName>
    <definedName name="canal" localSheetId="6">#REF!</definedName>
    <definedName name="canal">#REF!</definedName>
    <definedName name="Capitali">#REF!</definedName>
    <definedName name="CC" localSheetId="6">#REF!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art1" localSheetId="6">#REF!</definedName>
    <definedName name="chart1">#REF!</definedName>
    <definedName name="cliente" localSheetId="6">#REF!</definedName>
    <definedName name="cliente">#REF!</definedName>
    <definedName name="cliente2" localSheetId="6">#REF!</definedName>
    <definedName name="cliente2">#REF!</definedName>
    <definedName name="Clientes" localSheetId="6">#REF!</definedName>
    <definedName name="Clientes">#REF!</definedName>
    <definedName name="Clients_Population_Total" localSheetId="6">#REF!</definedName>
    <definedName name="Clients_Population_Total">#REF!</definedName>
    <definedName name="cndsuuuuuuuuuuuuuuuuuuuuuuuuuuuuuuuuuuuuuuuuuuuuuuuuuuuuu" hidden="1">#REF!</definedName>
    <definedName name="co" localSheetId="6">#REF!</definedName>
    <definedName name="co">#REF!</definedName>
    <definedName name="COMPAÑIAS" localSheetId="6">#REF!</definedName>
    <definedName name="COMPAÑIAS">#REF!</definedName>
    <definedName name="Compilacion">#REF!</definedName>
    <definedName name="complacu" localSheetId="6">#REF!</definedName>
    <definedName name="complacu">#REF!</definedName>
    <definedName name="complemes" localSheetId="6">#REF!</definedName>
    <definedName name="complemes">#REF!</definedName>
    <definedName name="Computed_Sample_Population_Total" localSheetId="6">#REF!</definedName>
    <definedName name="Computed_Sample_Population_Total">#REF!</definedName>
    <definedName name="COST_MP" localSheetId="6">#REF!</definedName>
    <definedName name="COST_MP">#REF!</definedName>
    <definedName name="crin0010">#REF!</definedName>
    <definedName name="Customer">#REF!</definedName>
    <definedName name="customerld">#REF!</definedName>
    <definedName name="CustomerPCS">#REF!</definedName>
    <definedName name="CY_Accounts_Receivable" localSheetId="6">#REF!</definedName>
    <definedName name="CY_Administration" localSheetId="6">#REF!</definedName>
    <definedName name="CY_Administration">#REF!</definedName>
    <definedName name="CY_Cash" localSheetId="6">#REF!</definedName>
    <definedName name="CY_Cash_Div_Dec" localSheetId="6">#REF!</definedName>
    <definedName name="CY_CASH_DIVIDENDS_DECLARED__per_common_share" localSheetId="6">#REF!</definedName>
    <definedName name="CY_Common_Equity" localSheetId="6">#REF!</definedName>
    <definedName name="CY_Cost_of_Sales" localSheetId="6">#REF!</definedName>
    <definedName name="CY_Current_Liabilities" localSheetId="6">#REF!</definedName>
    <definedName name="CY_Depreciation" localSheetId="6">#REF!</definedName>
    <definedName name="CY_Disc._Ops." localSheetId="6">#REF!</definedName>
    <definedName name="CY_Disc_mnth">#REF!</definedName>
    <definedName name="CY_Disc_pd">#REF!</definedName>
    <definedName name="CY_Discounts">#REF!</definedName>
    <definedName name="CY_Earnings_per_share" localSheetId="6">#REF!</definedName>
    <definedName name="CY_Extraord." localSheetId="6">#REF!</definedName>
    <definedName name="CY_Gross_Profit" localSheetId="6">#REF!</definedName>
    <definedName name="CY_INC_AFT_TAX" localSheetId="6">#REF!</definedName>
    <definedName name="CY_INC_BEF_EXTRAORD" localSheetId="6">#REF!</definedName>
    <definedName name="CY_Inc_Bef_Tax" localSheetId="6">#REF!</definedName>
    <definedName name="CY_Intangible_Assets" localSheetId="6">#REF!</definedName>
    <definedName name="CY_Intangible_Assets">#REF!</definedName>
    <definedName name="CY_Interest_Expense" localSheetId="6">#REF!</definedName>
    <definedName name="CY_Inventory" localSheetId="6">#REF!</definedName>
    <definedName name="CY_LIABIL_EQUITY" localSheetId="6">#REF!</definedName>
    <definedName name="CY_LIABIL_EQUITY">#REF!</definedName>
    <definedName name="CY_Long_term_Debt__excl_Dfd_Taxes" localSheetId="6">#REF!</definedName>
    <definedName name="CY_LT_Debt" localSheetId="6">#REF!</definedName>
    <definedName name="CY_Market_Value_of_Equity" localSheetId="6">#REF!</definedName>
    <definedName name="CY_Marketable_Sec" localSheetId="6">#REF!</definedName>
    <definedName name="CY_Marketable_Sec">#REF!</definedName>
    <definedName name="CY_NET_INCOME" localSheetId="6">#REF!</definedName>
    <definedName name="CY_NET_PROFIT">#REF!</definedName>
    <definedName name="CY_Net_Revenue" localSheetId="6">#REF!</definedName>
    <definedName name="CY_Operating_Income" localSheetId="6">#REF!</definedName>
    <definedName name="CY_Operating_Income">#REF!</definedName>
    <definedName name="CY_Other" localSheetId="6">#REF!</definedName>
    <definedName name="CY_Other">#REF!</definedName>
    <definedName name="CY_Other_Curr_Assets" localSheetId="6">#REF!</definedName>
    <definedName name="CY_Other_Curr_Assets">#REF!</definedName>
    <definedName name="CY_Other_LT_Assets" localSheetId="6">#REF!</definedName>
    <definedName name="CY_Other_LT_Assets">#REF!</definedName>
    <definedName name="CY_Other_LT_Liabilities" localSheetId="6">#REF!</definedName>
    <definedName name="CY_Other_LT_Liabilities">#REF!</definedName>
    <definedName name="CY_Preferred_Stock" localSheetId="6">#REF!</definedName>
    <definedName name="CY_Preferred_Stock">#REF!</definedName>
    <definedName name="CY_QUICK_ASSETS" localSheetId="6">#REF!</definedName>
    <definedName name="CY_Ret_mnth">#REF!</definedName>
    <definedName name="CY_Ret_pd">#REF!</definedName>
    <definedName name="CY_Retained_Earnings" localSheetId="6">#REF!</definedName>
    <definedName name="CY_Retained_Earnings">#REF!</definedName>
    <definedName name="CY_Returns">#REF!</definedName>
    <definedName name="CY_Selling" localSheetId="6">#REF!</definedName>
    <definedName name="CY_Selling">#REF!</definedName>
    <definedName name="CY_Tangible_Assets" localSheetId="6">#REF!</definedName>
    <definedName name="CY_Tangible_Assets">#REF!</definedName>
    <definedName name="CY_Tangible_Net_Worth" localSheetId="6">#REF!</definedName>
    <definedName name="CY_Taxes" localSheetId="6">#REF!</definedName>
    <definedName name="CY_TOTAL_ASSETS" localSheetId="6">#REF!</definedName>
    <definedName name="CY_TOTAL_CURR_ASSETS" localSheetId="6">#REF!</definedName>
    <definedName name="CY_TOTAL_DEBT" localSheetId="6">#REF!</definedName>
    <definedName name="CY_TOTAL_EQUITY" localSheetId="6">#REF!</definedName>
    <definedName name="CY_Trade_Payables" localSheetId="6">#REF!</definedName>
    <definedName name="CY_Weighted_Average" localSheetId="6">#REF!</definedName>
    <definedName name="CY_Working_Capital" localSheetId="6">#REF!</definedName>
    <definedName name="CY_Year_Income_Statement" localSheetId="6">#REF!</definedName>
    <definedName name="da" localSheetId="3" hidden="1">{#N/A,#N/A,FALSE,"Aging Summary";#N/A,#N/A,FALSE,"Ratio Analysis";#N/A,#N/A,FALSE,"Test 120 Day Accts";#N/A,#N/A,FALSE,"Tickmarks"}</definedName>
    <definedName name="da" localSheetId="4" hidden="1">{#N/A,#N/A,FALSE,"Aging Summary";#N/A,#N/A,FALSE,"Ratio Analysis";#N/A,#N/A,FALSE,"Test 120 Day Accts";#N/A,#N/A,FALSE,"Tickmarks"}</definedName>
    <definedName name="da" localSheetId="7" hidden="1">{#N/A,#N/A,FALSE,"Aging Summary";#N/A,#N/A,FALSE,"Ratio Analysis";#N/A,#N/A,FALSE,"Test 120 Day Accts";#N/A,#N/A,FALSE,"Tickmarks"}</definedName>
    <definedName name="da" localSheetId="8" hidden="1">{#N/A,#N/A,FALSE,"Aging Summary";#N/A,#N/A,FALSE,"Ratio Analysis";#N/A,#N/A,FALSE,"Test 120 Day Accts";#N/A,#N/A,FALSE,"Tickmarks"}</definedName>
    <definedName name="da" localSheetId="6" hidden="1">{#N/A,#N/A,FALSE,"Aging Summary";#N/A,#N/A,FALSE,"Ratio Analysis";#N/A,#N/A,FALSE,"Test 120 Day Accts";#N/A,#N/A,FALSE,"Tickmarks"}</definedName>
    <definedName name="da" hidden="1">{#N/A,#N/A,FALSE,"Aging Summary";#N/A,#N/A,FALSE,"Ratio Analysis";#N/A,#N/A,FALSE,"Test 120 Day Accts";#N/A,#N/A,FALSE,"Tickmarks"}</definedName>
    <definedName name="DAFDFAD" localSheetId="3" hidden="1">{#N/A,#N/A,FALSE,"VOL"}</definedName>
    <definedName name="DAFDFAD" localSheetId="4" hidden="1">{#N/A,#N/A,FALSE,"VOL"}</definedName>
    <definedName name="DAFDFAD" localSheetId="7" hidden="1">{#N/A,#N/A,FALSE,"VOL"}</definedName>
    <definedName name="DAFDFAD" localSheetId="8" hidden="1">{#N/A,#N/A,FALSE,"VOL"}</definedName>
    <definedName name="DAFDFAD" localSheetId="6" hidden="1">{#N/A,#N/A,FALSE,"VOL"}</definedName>
    <definedName name="DAFDFAD" hidden="1">{#N/A,#N/A,FALSE,"VOL"}</definedName>
    <definedName name="DASA" localSheetId="6">#REF!</definedName>
    <definedName name="DASA">#REF!</definedName>
    <definedName name="data" localSheetId="6">#REF!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 localSheetId="6">#REF!</definedName>
    <definedName name="datos">#REF!</definedName>
    <definedName name="Definición">#REF!</definedName>
    <definedName name="desc" localSheetId="6">#REF!</definedName>
    <definedName name="desc">#REF!</definedName>
    <definedName name="detaacu" localSheetId="6">#REF!</definedName>
    <definedName name="detaacu">#REF!</definedName>
    <definedName name="detames" localSheetId="6">#REF!</definedName>
    <definedName name="detames">#REF!</definedName>
    <definedName name="dgh">#REF!</definedName>
    <definedName name="Diferencias_de_redondeo">#REF!</definedName>
    <definedName name="Disagg_AR_Balance">#REF!</definedName>
    <definedName name="Disaggregations_SRD">#REF!</definedName>
    <definedName name="Disc_Allowance">#REF!</definedName>
    <definedName name="Dist" localSheetId="6">#REF!</definedName>
    <definedName name="Dist">#REF!</definedName>
    <definedName name="distribuidores" localSheetId="6">#REF!</definedName>
    <definedName name="distribuidores">#REF!</definedName>
    <definedName name="Dollar_Threshold" localSheetId="6">#REF!</definedName>
    <definedName name="Dollar_Threshold">#REF!</definedName>
    <definedName name="dtt" hidden="1">#REF!</definedName>
    <definedName name="Edesa" localSheetId="6">#REF!</definedName>
    <definedName name="Edesa">#REF!</definedName>
    <definedName name="Enriputo" localSheetId="6">#REF!</definedName>
    <definedName name="Enriputo">#REF!</definedName>
    <definedName name="eoafh">#REF!</definedName>
    <definedName name="eoafn">#REF!</definedName>
    <definedName name="eoafs">#REF!</definedName>
    <definedName name="est" localSheetId="6">#REF!</definedName>
    <definedName name="est">#REF!</definedName>
    <definedName name="ESTBF" localSheetId="6">#REF!</definedName>
    <definedName name="ESTBF">#REF!</definedName>
    <definedName name="ESTIMADO" localSheetId="6">#REF!</definedName>
    <definedName name="ESTIMADO">#REF!</definedName>
    <definedName name="EV__LASTREFTIME__" hidden="1">38972.3597337963</definedName>
    <definedName name="EX" localSheetId="6">#REF!</definedName>
    <definedName name="EX">#REF!</definedName>
    <definedName name="Excel_BuiltIn__FilterDatabase_1_1">#REF!</definedName>
    <definedName name="Excel_BuiltIn_Print_Area_6_1_1_1">"$'OMNI 2007'.$#REF!$#REF!:$#REF!$#REF!"</definedName>
    <definedName name="fdg">#REF!</definedName>
    <definedName name="fds">#REF!</definedName>
    <definedName name="ffffff" hidden="1">"AS2DocumentBrowse"</definedName>
    <definedName name="fgg">#REF!</definedName>
    <definedName name="fnjrjkkkkkkkkkkkkkkkk" hidden="1">#REF!</definedName>
    <definedName name="GA">#REF!</definedName>
    <definedName name="gald">#REF!</definedName>
    <definedName name="GAPCS">#REF!</definedName>
    <definedName name="GASTOS" localSheetId="6">#REF!</definedName>
    <definedName name="GASTOS">#REF!</definedName>
    <definedName name="grandes3">#REF!</definedName>
    <definedName name="histor" localSheetId="6">#REF!</definedName>
    <definedName name="histor">#REF!</definedName>
    <definedName name="hjkhjficjnkdhfoikds" hidden="1">#REF!</definedName>
    <definedName name="Hola">#REF!</definedName>
    <definedName name="in" hidden="1">#REF!</definedName>
    <definedName name="INT">#REF!</definedName>
    <definedName name="intangcomb">#REF!</definedName>
    <definedName name="intanghold">#REF!</definedName>
    <definedName name="intangnorte">#REF!</definedName>
    <definedName name="intangsur">#REF!</definedName>
    <definedName name="Interval" localSheetId="6">#REF!</definedName>
    <definedName name="Interval">#REF!</definedName>
    <definedName name="jhhj" hidden="1">#REF!</definedName>
    <definedName name="jjee">#REF!</definedName>
    <definedName name="jkkj" hidden="1">#REF!</definedName>
    <definedName name="junio">#REF!</definedName>
    <definedName name="JYGJHSDSJDFD" hidden="1">#REF!</definedName>
    <definedName name="K2_WBEVMODE" hidden="1">-1</definedName>
    <definedName name="kdkdk">#REF!</definedName>
    <definedName name="kfdg">#REF!</definedName>
    <definedName name="kfg">#REF!</definedName>
    <definedName name="Leadsheet">#REF!</definedName>
    <definedName name="liq" localSheetId="3" hidden="1">{#N/A,#N/A,FALSE,"VOL"}</definedName>
    <definedName name="liq" localSheetId="4" hidden="1">{#N/A,#N/A,FALSE,"VOL"}</definedName>
    <definedName name="liq" localSheetId="7" hidden="1">{#N/A,#N/A,FALSE,"VOL"}</definedName>
    <definedName name="liq" localSheetId="8" hidden="1">{#N/A,#N/A,FALSE,"VOL"}</definedName>
    <definedName name="liq" localSheetId="6" hidden="1">{#N/A,#N/A,FALSE,"VOL"}</definedName>
    <definedName name="liq" hidden="1">{#N/A,#N/A,FALSE,"VOL"}</definedName>
    <definedName name="listasuper" localSheetId="6">#REF!</definedName>
    <definedName name="listasuper">#REF!</definedName>
    <definedName name="Maintenance">#REF!</definedName>
    <definedName name="maintenanceld">#REF!</definedName>
    <definedName name="MaintenancePCS">#REF!</definedName>
    <definedName name="marca" localSheetId="6">#REF!</definedName>
    <definedName name="marca">#REF!</definedName>
    <definedName name="Marcas" localSheetId="6">#REF!</definedName>
    <definedName name="Marcas">#REF!</definedName>
    <definedName name="Minimis">#REF!</definedName>
    <definedName name="MKT">#REF!</definedName>
    <definedName name="mktld">#REF!</definedName>
    <definedName name="MKTPCS">#REF!</definedName>
    <definedName name="MP" localSheetId="6">#REF!</definedName>
    <definedName name="MP">#REF!</definedName>
    <definedName name="MP_AR_Balance">#REF!</definedName>
    <definedName name="MP_SRD">#REF!</definedName>
    <definedName name="Muestrini" hidden="1">3</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4" hidden="1">{#N/A,#N/A,FALSE,"Aging Summary";#N/A,#N/A,FALSE,"Ratio Analysis";#N/A,#N/A,FALSE,"Test 120 Day Accts";#N/A,#N/A,FALSE,"Tickmarks"}</definedName>
    <definedName name="new" localSheetId="7" hidden="1">{#N/A,#N/A,FALSE,"Aging Summary";#N/A,#N/A,FALSE,"Ratio Analysis";#N/A,#N/A,FALSE,"Test 120 Day Accts";#N/A,#N/A,FALSE,"Tickmarks"}</definedName>
    <definedName name="new" localSheetId="8" hidden="1">{#N/A,#N/A,FALSE,"Aging Summary";#N/A,#N/A,FALSE,"Ratio Analysis";#N/A,#N/A,FALSE,"Test 120 Day Accts";#N/A,#N/A,FALSE,"Tickmarks"}</definedName>
    <definedName name="new" localSheetId="6"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7" hidden="1">#REF!</definedName>
    <definedName name="ngughuiyhuhhhhhhhhhhhhhhhhhh" localSheetId="8" hidden="1">#REF!</definedName>
    <definedName name="ngughuiyhuhhhhhhhhhhhhhhhhhh" hidden="1">#REF!</definedName>
    <definedName name="njkhoikh" localSheetId="7" hidden="1">#REF!</definedName>
    <definedName name="njkhoikh" localSheetId="8" hidden="1">#REF!</definedName>
    <definedName name="njkhoikh" hidden="1">#REF!</definedName>
    <definedName name="nmm" localSheetId="3" hidden="1">{#N/A,#N/A,FALSE,"VOL"}</definedName>
    <definedName name="nmm" localSheetId="4" hidden="1">{#N/A,#N/A,FALSE,"VOL"}</definedName>
    <definedName name="nmm" localSheetId="7" hidden="1">{#N/A,#N/A,FALSE,"VOL"}</definedName>
    <definedName name="nmm" localSheetId="8" hidden="1">{#N/A,#N/A,FALSE,"VOL"}</definedName>
    <definedName name="nmm" localSheetId="6" hidden="1">{#N/A,#N/A,FALSE,"VOL"}</definedName>
    <definedName name="nmm" hidden="1">{#N/A,#N/A,FALSE,"VOL"}</definedName>
    <definedName name="NO" localSheetId="3" hidden="1">{#N/A,#N/A,FALSE,"VOL"}</definedName>
    <definedName name="NO" localSheetId="4" hidden="1">{#N/A,#N/A,FALSE,"VOL"}</definedName>
    <definedName name="NO" localSheetId="7" hidden="1">{#N/A,#N/A,FALSE,"VOL"}</definedName>
    <definedName name="NO" localSheetId="8" hidden="1">{#N/A,#N/A,FALSE,"VOL"}</definedName>
    <definedName name="NO" localSheetId="6" hidden="1">{#N/A,#N/A,FALSE,"VOL"}</definedName>
    <definedName name="NO" hidden="1">{#N/A,#N/A,FALSE,"VOL"}</definedName>
    <definedName name="NonTop_Stratum_Value" localSheetId="6">#REF!</definedName>
    <definedName name="NonTop_Stratum_Value">#REF!</definedName>
    <definedName name="Number_of_Selections">#REF!</definedName>
    <definedName name="Numof_Selections2">#REF!</definedName>
    <definedName name="ñfdsl" localSheetId="7">#REF!</definedName>
    <definedName name="ñfdsl" localSheetId="8">#REF!</definedName>
    <definedName name="ñfdsl">#REF!</definedName>
    <definedName name="ññ" localSheetId="7">#REF!</definedName>
    <definedName name="ññ" localSheetId="8">#REF!</definedName>
    <definedName name="ññ">#REF!</definedName>
    <definedName name="OLE_LINK1" localSheetId="8">'Notas Contables II'!#REF!</definedName>
    <definedName name="OPPROD" localSheetId="7">#REF!</definedName>
    <definedName name="OPPROD" localSheetId="8">#REF!</definedName>
    <definedName name="OPPROD" localSheetId="6">#REF!</definedName>
    <definedName name="OPPROD">#REF!</definedName>
    <definedName name="opt" localSheetId="7">#REF!</definedName>
    <definedName name="opt" localSheetId="8">#REF!</definedName>
    <definedName name="opt">#REF!</definedName>
    <definedName name="optr">#REF!</definedName>
    <definedName name="Others">#REF!</definedName>
    <definedName name="othersld">#REF!</definedName>
    <definedName name="OthersPCS">#REF!</definedName>
    <definedName name="PARAGUAY" localSheetId="6">#REF!</definedName>
    <definedName name="PARAGUAY">#REF!</definedName>
    <definedName name="participa" localSheetId="6">#REF!</definedName>
    <definedName name="participa">#REF!</definedName>
    <definedName name="Partidas_seleccionadas_test_de_">#REF!</definedName>
    <definedName name="Partidas_Selecionadas">#REF!</definedName>
    <definedName name="Percent_Threshold" localSheetId="6">#REF!</definedName>
    <definedName name="Percent_Threshold">#REF!</definedName>
    <definedName name="PL_Dollar_Threshold" localSheetId="6">#REF!</definedName>
    <definedName name="PL_Dollar_Threshold">#REF!</definedName>
    <definedName name="PL_Percent_Threshold" localSheetId="6">#REF!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 localSheetId="6">#REF!</definedName>
    <definedName name="POLYAR">#REF!</definedName>
    <definedName name="potir">#REF!</definedName>
    <definedName name="ppc" localSheetId="6">#REF!</definedName>
    <definedName name="ppc">#REF!</definedName>
    <definedName name="pr" localSheetId="6">#REF!</definedName>
    <definedName name="pr">#REF!</definedName>
    <definedName name="previs">#REF!</definedName>
    <definedName name="PS_Test_de_Gastos" localSheetId="7">#REF!</definedName>
    <definedName name="PS_Test_de_Gastos" localSheetId="8">#REF!</definedName>
    <definedName name="PS_Test_de_Gastos">#REF!</definedName>
    <definedName name="PY_Accounts_Receivable" localSheetId="6">#REF!</definedName>
    <definedName name="PY_Administration" localSheetId="6">#REF!</definedName>
    <definedName name="PY_Administration">#REF!</definedName>
    <definedName name="PY_Cash" localSheetId="6">#REF!</definedName>
    <definedName name="PY_Cash_Div_Dec" localSheetId="6">#REF!</definedName>
    <definedName name="PY_CASH_DIVIDENDS_DECLARED__per_common_share" localSheetId="6">#REF!</definedName>
    <definedName name="PY_Common_Equity" localSheetId="6">#REF!</definedName>
    <definedName name="PY_Cost_of_Sales" localSheetId="6">#REF!</definedName>
    <definedName name="PY_Current_Liabilities" localSheetId="6">#REF!</definedName>
    <definedName name="PY_Depreciation" localSheetId="6">#REF!</definedName>
    <definedName name="PY_Disc._Ops." localSheetId="6">#REF!</definedName>
    <definedName name="PY_Disc_allow">#REF!</definedName>
    <definedName name="PY_Disc_mnth">#REF!</definedName>
    <definedName name="PY_Disc_pd">#REF!</definedName>
    <definedName name="PY_Discounts">#REF!</definedName>
    <definedName name="PY_Earnings_per_share" localSheetId="6">#REF!</definedName>
    <definedName name="PY_Extraord." localSheetId="6">#REF!</definedName>
    <definedName name="PY_Gross_Profit" localSheetId="6">#REF!</definedName>
    <definedName name="PY_INC_AFT_TAX" localSheetId="6">#REF!</definedName>
    <definedName name="PY_INC_BEF_EXTRAORD" localSheetId="6">#REF!</definedName>
    <definedName name="PY_Inc_Bef_Tax" localSheetId="6">#REF!</definedName>
    <definedName name="PY_Intangible_Assets" localSheetId="6">#REF!</definedName>
    <definedName name="PY_Intangible_Assets">#REF!</definedName>
    <definedName name="PY_Interest_Expense" localSheetId="6">#REF!</definedName>
    <definedName name="PY_Inventory" localSheetId="6">#REF!</definedName>
    <definedName name="PY_LIABIL_EQUITY" localSheetId="6">#REF!</definedName>
    <definedName name="PY_LIABIL_EQUITY">#REF!</definedName>
    <definedName name="PY_Long_term_Debt__excl_Dfd_Taxes" localSheetId="6">#REF!</definedName>
    <definedName name="PY_LT_Debt" localSheetId="6">#REF!</definedName>
    <definedName name="PY_Market_Value_of_Equity" localSheetId="6">#REF!</definedName>
    <definedName name="PY_Marketable_Sec" localSheetId="6">#REF!</definedName>
    <definedName name="PY_Marketable_Sec">#REF!</definedName>
    <definedName name="PY_NET_INCOME" localSheetId="6">#REF!</definedName>
    <definedName name="PY_NET_PROFIT">#REF!</definedName>
    <definedName name="PY_Net_Revenue" localSheetId="6">#REF!</definedName>
    <definedName name="PY_Operating_Inc" localSheetId="6">#REF!</definedName>
    <definedName name="PY_Operating_Inc">#REF!</definedName>
    <definedName name="PY_Operating_Income" localSheetId="6">#REF!</definedName>
    <definedName name="PY_Operating_Income">#REF!</definedName>
    <definedName name="PY_Other_Curr_Assets" localSheetId="6">#REF!</definedName>
    <definedName name="PY_Other_Curr_Assets">#REF!</definedName>
    <definedName name="PY_Other_Exp" localSheetId="6">#REF!</definedName>
    <definedName name="PY_Other_Exp">#REF!</definedName>
    <definedName name="PY_Other_LT_Assets" localSheetId="6">#REF!</definedName>
    <definedName name="PY_Other_LT_Assets">#REF!</definedName>
    <definedName name="PY_Other_LT_Liabilities" localSheetId="6">#REF!</definedName>
    <definedName name="PY_Other_LT_Liabilities">#REF!</definedName>
    <definedName name="PY_Preferred_Stock" localSheetId="6">#REF!</definedName>
    <definedName name="PY_Preferred_Stock">#REF!</definedName>
    <definedName name="PY_QUICK_ASSETS" localSheetId="6">#REF!</definedName>
    <definedName name="PY_Ret_allow">#REF!</definedName>
    <definedName name="PY_Ret_mnth">#REF!</definedName>
    <definedName name="PY_Ret_pd">#REF!</definedName>
    <definedName name="PY_Retained_Earnings" localSheetId="6">#REF!</definedName>
    <definedName name="PY_Retained_Earnings">#REF!</definedName>
    <definedName name="PY_Returns">#REF!</definedName>
    <definedName name="PY_Selling" localSheetId="6">#REF!</definedName>
    <definedName name="PY_Selling">#REF!</definedName>
    <definedName name="PY_Tangible_Assets" localSheetId="6">#REF!</definedName>
    <definedName name="PY_Tangible_Assets">#REF!</definedName>
    <definedName name="PY_Tangible_Net_Worth" localSheetId="6">#REF!</definedName>
    <definedName name="PY_Taxes" localSheetId="6">#REF!</definedName>
    <definedName name="PY_TOTAL_ASSETS" localSheetId="6">#REF!</definedName>
    <definedName name="PY_TOTAL_CURR_ASSETS" localSheetId="6">#REF!</definedName>
    <definedName name="PY_TOTAL_DEBT" localSheetId="6">#REF!</definedName>
    <definedName name="PY_TOTAL_EQUITY" localSheetId="6">#REF!</definedName>
    <definedName name="PY_Trade_Payables" localSheetId="6">#REF!</definedName>
    <definedName name="PY_Weighted_Average" localSheetId="6">#REF!</definedName>
    <definedName name="PY_Working_Capital" localSheetId="6">#REF!</definedName>
    <definedName name="PY_Year_Income_Statement" localSheetId="6">#REF!</definedName>
    <definedName name="PY2_Accounts_Receivable" localSheetId="6">#REF!</definedName>
    <definedName name="PY2_Administration" localSheetId="6">#REF!</definedName>
    <definedName name="PY2_Cash" localSheetId="6">#REF!</definedName>
    <definedName name="PY2_Cash_Div_Dec" localSheetId="6">#REF!</definedName>
    <definedName name="PY2_CASH_DIVIDENDS_DECLARED__per_common_share" localSheetId="6">#REF!</definedName>
    <definedName name="PY2_Common_Equity" localSheetId="6">#REF!</definedName>
    <definedName name="PY2_Cost_of_Sales" localSheetId="6">#REF!</definedName>
    <definedName name="PY2_Current_Liabilities" localSheetId="6">#REF!</definedName>
    <definedName name="PY2_Depreciation" localSheetId="6">#REF!</definedName>
    <definedName name="PY2_Disc._Ops." localSheetId="6">#REF!</definedName>
    <definedName name="PY2_Earnings_per_share" localSheetId="6">#REF!</definedName>
    <definedName name="PY2_Extraord." localSheetId="6">#REF!</definedName>
    <definedName name="PY2_Gross_Profit" localSheetId="6">#REF!</definedName>
    <definedName name="PY2_INC_AFT_TAX" localSheetId="6">#REF!</definedName>
    <definedName name="PY2_INC_BEF_EXTRAORD" localSheetId="6">#REF!</definedName>
    <definedName name="PY2_Inc_Bef_Tax" localSheetId="6">#REF!</definedName>
    <definedName name="PY2_Intangible_Assets" localSheetId="6">#REF!</definedName>
    <definedName name="PY2_Interest_Expense" localSheetId="6">#REF!</definedName>
    <definedName name="PY2_Inventory" localSheetId="6">#REF!</definedName>
    <definedName name="PY2_LIABIL_EQUITY" localSheetId="6">#REF!</definedName>
    <definedName name="PY2_Long_term_Debt__excl_Dfd_Taxes" localSheetId="6">#REF!</definedName>
    <definedName name="PY2_LT_Debt" localSheetId="6">#REF!</definedName>
    <definedName name="PY2_Market_Value_of_Equity" localSheetId="6">#REF!</definedName>
    <definedName name="PY2_Marketable_Sec" localSheetId="6">#REF!</definedName>
    <definedName name="PY2_NET_INCOME" localSheetId="6">#REF!</definedName>
    <definedName name="PY2_Net_Revenue" localSheetId="6">#REF!</definedName>
    <definedName name="PY2_Operating_Inc" localSheetId="6">#REF!</definedName>
    <definedName name="PY2_Operating_Income" localSheetId="6">#REF!</definedName>
    <definedName name="PY2_Other_Curr_Assets" localSheetId="6">#REF!</definedName>
    <definedName name="PY2_Other_Exp." localSheetId="6">#REF!</definedName>
    <definedName name="PY2_Other_LT_Assets" localSheetId="6">#REF!</definedName>
    <definedName name="PY2_Other_LT_Liabilities" localSheetId="6">#REF!</definedName>
    <definedName name="PY2_Preferred_Stock" localSheetId="6">#REF!</definedName>
    <definedName name="PY2_QUICK_ASSETS" localSheetId="6">#REF!</definedName>
    <definedName name="PY2_Retained_Earnings" localSheetId="6">#REF!</definedName>
    <definedName name="PY2_Selling" localSheetId="6">#REF!</definedName>
    <definedName name="PY2_Tangible_Assets" localSheetId="6">#REF!</definedName>
    <definedName name="PY2_Tangible_Net_Worth" localSheetId="6">#REF!</definedName>
    <definedName name="PY2_Taxes" localSheetId="6">#REF!</definedName>
    <definedName name="PY2_TOTAL_ASSETS" localSheetId="6">#REF!</definedName>
    <definedName name="PY2_TOTAL_CURR_ASSETS" localSheetId="6">#REF!</definedName>
    <definedName name="PY2_TOTAL_DEBT" localSheetId="6">#REF!</definedName>
    <definedName name="PY2_TOTAL_EQUITY" localSheetId="6">#REF!</definedName>
    <definedName name="PY2_Trade_Payables" localSheetId="6">#REF!</definedName>
    <definedName name="PY2_Weighted_Average" localSheetId="6">#REF!</definedName>
    <definedName name="PY2_Working_Capital" localSheetId="6">#REF!</definedName>
    <definedName name="PY2_Year_Income_Statement" localSheetId="6">#REF!</definedName>
    <definedName name="PY3_Accounts_Receivable" localSheetId="6">#REF!</definedName>
    <definedName name="PY3_Administration" localSheetId="6">#REF!</definedName>
    <definedName name="PY3_Cash" localSheetId="6">#REF!</definedName>
    <definedName name="PY3_Common_Equity" localSheetId="6">#REF!</definedName>
    <definedName name="PY3_Cost_of_Sales" localSheetId="6">#REF!</definedName>
    <definedName name="PY3_Current_Liabilities" localSheetId="6">#REF!</definedName>
    <definedName name="PY3_Depreciation" localSheetId="6">#REF!</definedName>
    <definedName name="PY3_Disc._Ops." localSheetId="6">#REF!</definedName>
    <definedName name="PY3_Extraord." localSheetId="6">#REF!</definedName>
    <definedName name="PY3_Gross_Profit" localSheetId="6">#REF!</definedName>
    <definedName name="PY3_INC_AFT_TAX" localSheetId="6">#REF!</definedName>
    <definedName name="PY3_INC_BEF_EXTRAORD" localSheetId="6">#REF!</definedName>
    <definedName name="PY3_Inc_Bef_Tax" localSheetId="6">#REF!</definedName>
    <definedName name="PY3_Intangible_Assets" localSheetId="6">#REF!</definedName>
    <definedName name="PY3_Intangible_Assets">#REF!</definedName>
    <definedName name="PY3_Interest_Expense" localSheetId="6">#REF!</definedName>
    <definedName name="PY3_Inventory" localSheetId="6">#REF!</definedName>
    <definedName name="PY3_LIABIL_EQUITY" localSheetId="6">#REF!</definedName>
    <definedName name="PY3_Long_term_Debt__excl_Dfd_Taxes" localSheetId="6">#REF!</definedName>
    <definedName name="PY3_Marketable_Sec" localSheetId="6">#REF!</definedName>
    <definedName name="PY3_Marketable_Sec">#REF!</definedName>
    <definedName name="PY3_NET_INCOME" localSheetId="6">#REF!</definedName>
    <definedName name="PY3_Net_Revenue" localSheetId="6">#REF!</definedName>
    <definedName name="PY3_Operating_Inc" localSheetId="6">#REF!</definedName>
    <definedName name="PY3_Other_Curr_Assets" localSheetId="6">#REF!</definedName>
    <definedName name="PY3_Other_Curr_Assets">#REF!</definedName>
    <definedName name="PY3_Other_Exp." localSheetId="6">#REF!</definedName>
    <definedName name="PY3_Other_LT_Assets" localSheetId="6">#REF!</definedName>
    <definedName name="PY3_Other_LT_Assets">#REF!</definedName>
    <definedName name="PY3_Other_LT_Liabilities" localSheetId="6">#REF!</definedName>
    <definedName name="PY3_Other_LT_Liabilities">#REF!</definedName>
    <definedName name="PY3_Preferred_Stock" localSheetId="6">#REF!</definedName>
    <definedName name="PY3_Preferred_Stock">#REF!</definedName>
    <definedName name="PY3_QUICK_ASSETS" localSheetId="6">#REF!</definedName>
    <definedName name="PY3_Retained_Earnings" localSheetId="6">#REF!</definedName>
    <definedName name="PY3_Retained_Earnings">#REF!</definedName>
    <definedName name="PY3_Selling" localSheetId="6">#REF!</definedName>
    <definedName name="PY3_Tangible_Assets" localSheetId="6">#REF!</definedName>
    <definedName name="PY3_Tangible_Assets">#REF!</definedName>
    <definedName name="PY3_Taxes" localSheetId="6">#REF!</definedName>
    <definedName name="PY3_TOTAL_ASSETS" localSheetId="6">#REF!</definedName>
    <definedName name="PY3_TOTAL_CURR_ASSETS" localSheetId="6">#REF!</definedName>
    <definedName name="PY3_TOTAL_DEBT" localSheetId="6">#REF!</definedName>
    <definedName name="PY3_TOTAL_EQUITY" localSheetId="6">#REF!</definedName>
    <definedName name="PY3_Trade_Payables" localSheetId="6">#REF!</definedName>
    <definedName name="PY3_Year_Income_Statement" localSheetId="6">#REF!</definedName>
    <definedName name="PY4_Accounts_Receivable" localSheetId="6">#REF!</definedName>
    <definedName name="PY4_Administration" localSheetId="6">#REF!</definedName>
    <definedName name="PY4_Cash" localSheetId="6">#REF!</definedName>
    <definedName name="PY4_Common_Equity" localSheetId="6">#REF!</definedName>
    <definedName name="PY4_Cost_of_Sales" localSheetId="6">#REF!</definedName>
    <definedName name="PY4_Current_Liabilities" localSheetId="6">#REF!</definedName>
    <definedName name="PY4_Depreciation" localSheetId="6">#REF!</definedName>
    <definedName name="PY4_Disc._Ops." localSheetId="6">#REF!</definedName>
    <definedName name="PY4_Extraord." localSheetId="6">#REF!</definedName>
    <definedName name="PY4_Gross_Profit" localSheetId="6">#REF!</definedName>
    <definedName name="PY4_INC_AFT_TAX" localSheetId="6">#REF!</definedName>
    <definedName name="PY4_INC_BEF_EXTRAORD" localSheetId="6">#REF!</definedName>
    <definedName name="PY4_Inc_Bef_Tax" localSheetId="6">#REF!</definedName>
    <definedName name="PY4_Intangible_Assets" localSheetId="6">#REF!</definedName>
    <definedName name="PY4_Intangible_Assets">#REF!</definedName>
    <definedName name="PY4_Interest_Expense" localSheetId="6">#REF!</definedName>
    <definedName name="PY4_Inventory" localSheetId="6">#REF!</definedName>
    <definedName name="PY4_LIABIL_EQUITY" localSheetId="6">#REF!</definedName>
    <definedName name="PY4_Long_term_Debt__excl_Dfd_Taxes" localSheetId="6">#REF!</definedName>
    <definedName name="PY4_Marketable_Sec" localSheetId="6">#REF!</definedName>
    <definedName name="PY4_Marketable_Sec">#REF!</definedName>
    <definedName name="PY4_NET_INCOME" localSheetId="6">#REF!</definedName>
    <definedName name="PY4_Net_Revenue" localSheetId="6">#REF!</definedName>
    <definedName name="PY4_Operating_Inc" localSheetId="6">#REF!</definedName>
    <definedName name="PY4_Other_Cur_Assets" localSheetId="6">#REF!</definedName>
    <definedName name="PY4_Other_Cur_Assets">#REF!</definedName>
    <definedName name="PY4_Other_Exp." localSheetId="6">#REF!</definedName>
    <definedName name="PY4_Other_LT_Assets" localSheetId="6">#REF!</definedName>
    <definedName name="PY4_Other_LT_Assets">#REF!</definedName>
    <definedName name="PY4_Other_LT_Liabilities" localSheetId="6">#REF!</definedName>
    <definedName name="PY4_Other_LT_Liabilities">#REF!</definedName>
    <definedName name="PY4_Preferred_Stock" localSheetId="6">#REF!</definedName>
    <definedName name="PY4_Preferred_Stock">#REF!</definedName>
    <definedName name="PY4_QUICK_ASSETS" localSheetId="6">#REF!</definedName>
    <definedName name="PY4_Retained_Earnings" localSheetId="6">#REF!</definedName>
    <definedName name="PY4_Retained_Earnings">#REF!</definedName>
    <definedName name="PY4_Selling" localSheetId="6">#REF!</definedName>
    <definedName name="PY4_Tangible_Assets" localSheetId="6">#REF!</definedName>
    <definedName name="PY4_Tangible_Assets">#REF!</definedName>
    <definedName name="PY4_Taxes" localSheetId="6">#REF!</definedName>
    <definedName name="PY4_TOTAL_ASSETS" localSheetId="6">#REF!</definedName>
    <definedName name="PY4_TOTAL_CURR_ASSETS" localSheetId="6">#REF!</definedName>
    <definedName name="PY4_TOTAL_DEBT" localSheetId="6">#REF!</definedName>
    <definedName name="PY4_TOTAL_EQUITY" localSheetId="6">#REF!</definedName>
    <definedName name="PY4_Trade_Payables" localSheetId="6">#REF!</definedName>
    <definedName name="PY4_Year_Income_Statement" localSheetId="6">#REF!</definedName>
    <definedName name="PY5_Accounts_Receivable" localSheetId="6">#REF!</definedName>
    <definedName name="PY5_Accounts_Receivable">#REF!</definedName>
    <definedName name="PY5_Administration" localSheetId="6">#REF!</definedName>
    <definedName name="PY5_Cash" localSheetId="6">#REF!</definedName>
    <definedName name="PY5_Common_Equity" localSheetId="6">#REF!</definedName>
    <definedName name="PY5_Cost_of_Sales" localSheetId="6">#REF!</definedName>
    <definedName name="PY5_Current_Liabilities" localSheetId="6">#REF!</definedName>
    <definedName name="PY5_Depreciation" localSheetId="6">#REF!</definedName>
    <definedName name="PY5_Disc._Ops." localSheetId="6">#REF!</definedName>
    <definedName name="PY5_Extraord." localSheetId="6">#REF!</definedName>
    <definedName name="PY5_Gross_Profit" localSheetId="6">#REF!</definedName>
    <definedName name="PY5_INC_AFT_TAX" localSheetId="6">#REF!</definedName>
    <definedName name="PY5_INC_BEF_EXTRAORD" localSheetId="6">#REF!</definedName>
    <definedName name="PY5_Inc_Bef_Tax" localSheetId="6">#REF!</definedName>
    <definedName name="PY5_Intangible_Assets" localSheetId="6">#REF!</definedName>
    <definedName name="PY5_Intangible_Assets">#REF!</definedName>
    <definedName name="PY5_Interest_Expense" localSheetId="6">#REF!</definedName>
    <definedName name="PY5_Inventory" localSheetId="6">#REF!</definedName>
    <definedName name="PY5_Inventory">#REF!</definedName>
    <definedName name="PY5_LIABIL_EQUITY" localSheetId="6">#REF!</definedName>
    <definedName name="PY5_Long_term_Debt__excl_Dfd_Taxes" localSheetId="6">#REF!</definedName>
    <definedName name="PY5_Marketable_Sec" localSheetId="6">#REF!</definedName>
    <definedName name="PY5_Marketable_Sec">#REF!</definedName>
    <definedName name="PY5_NET_INCOME" localSheetId="6">#REF!</definedName>
    <definedName name="PY5_Net_Revenue" localSheetId="6">#REF!</definedName>
    <definedName name="PY5_Operating_Inc" localSheetId="6">#REF!</definedName>
    <definedName name="PY5_Other_Curr_Assets" localSheetId="6">#REF!</definedName>
    <definedName name="PY5_Other_Curr_Assets">#REF!</definedName>
    <definedName name="PY5_Other_Exp." localSheetId="6">#REF!</definedName>
    <definedName name="PY5_Other_LT_Assets" localSheetId="6">#REF!</definedName>
    <definedName name="PY5_Other_LT_Assets">#REF!</definedName>
    <definedName name="PY5_Other_LT_Liabilities" localSheetId="6">#REF!</definedName>
    <definedName name="PY5_Other_LT_Liabilities">#REF!</definedName>
    <definedName name="PY5_Preferred_Stock" localSheetId="6">#REF!</definedName>
    <definedName name="PY5_Preferred_Stock">#REF!</definedName>
    <definedName name="PY5_QUICK_ASSETS" localSheetId="6">#REF!</definedName>
    <definedName name="PY5_Retained_Earnings" localSheetId="6">#REF!</definedName>
    <definedName name="PY5_Retained_Earnings">#REF!</definedName>
    <definedName name="PY5_Selling" localSheetId="6">#REF!</definedName>
    <definedName name="PY5_Tangible_Assets" localSheetId="6">#REF!</definedName>
    <definedName name="PY5_Tangible_Assets">#REF!</definedName>
    <definedName name="PY5_Taxes" localSheetId="6">#REF!</definedName>
    <definedName name="PY5_TOTAL_ASSETS" localSheetId="6">#REF!</definedName>
    <definedName name="PY5_TOTAL_CURR_ASSETS" localSheetId="6">#REF!</definedName>
    <definedName name="PY5_TOTAL_DEBT" localSheetId="6">#REF!</definedName>
    <definedName name="PY5_TOTAL_EQUITY" localSheetId="6">#REF!</definedName>
    <definedName name="PY5_Trade_Payables" localSheetId="6">#REF!</definedName>
    <definedName name="PY5_Year_Income_Statement" localSheetId="6">#REF!</definedName>
    <definedName name="QGPL_CLTESLB">#REF!</definedName>
    <definedName name="quarter" localSheetId="6">#REF!</definedName>
    <definedName name="quarter">#REF!</definedName>
    <definedName name="R_Factor" localSheetId="6">#REF!</definedName>
    <definedName name="R_Factor">#REF!</definedName>
    <definedName name="R_Factor_AR_Balance">#REF!</definedName>
    <definedName name="R_Factor_SRD">#REF!</definedName>
    <definedName name="Ret_Allowance">#REF!</definedName>
    <definedName name="roie">#REF!</definedName>
    <definedName name="rt">#REF!</definedName>
    <definedName name="rte">#REF!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es">#REF!</definedName>
    <definedName name="salesld">#REF!</definedName>
    <definedName name="SalesPCS">#REF!</definedName>
    <definedName name="SAPBEXrevision" localSheetId="6" hidden="1">1</definedName>
    <definedName name="SAPBEXrevision" hidden="1">3</definedName>
    <definedName name="SAPBEXsysID" hidden="1">"PLW"</definedName>
    <definedName name="SAPBEXwbID" localSheetId="6" hidden="1">"0B3C5WPQ1PKHTD1CRY997L2MI"</definedName>
    <definedName name="SAPBEXwbID" hidden="1">"14RHU0IXG8KL7C7PJMON454VM"</definedName>
    <definedName name="sdfnlsd" hidden="1">#REF!</definedName>
    <definedName name="sectores">#REF!</definedName>
    <definedName name="sedal" localSheetId="6">#REF!</definedName>
    <definedName name="sedal">#REF!</definedName>
    <definedName name="Selection_Remainder" localSheetId="6">#REF!</definedName>
    <definedName name="Selection_Remainder">#REF!</definedName>
    <definedName name="sku" localSheetId="6">#REF!</definedName>
    <definedName name="sku">#REF!</definedName>
    <definedName name="skus" localSheetId="6">#REF!</definedName>
    <definedName name="skus">#REF!</definedName>
    <definedName name="Starting_Point" localSheetId="6">#REF!</definedName>
    <definedName name="Starting_Point">#REF!</definedName>
    <definedName name="STKDIARIO" localSheetId="6">#REF!</definedName>
    <definedName name="STKDIARIO">#REF!</definedName>
    <definedName name="STKDIARIOPX01" localSheetId="6">#REF!</definedName>
    <definedName name="STKDIARIOPX01">#REF!</definedName>
    <definedName name="STKDIARIOPX04" localSheetId="6">#REF!</definedName>
    <definedName name="STKDIARIOPX04">#REF!</definedName>
    <definedName name="Suma_de_ABR_U_3">#REF!</definedName>
    <definedName name="SUMMARY" localSheetId="6">#REF!</definedName>
    <definedName name="SUMMARY">#REF!</definedName>
    <definedName name="super" localSheetId="6">#REF!</definedName>
    <definedName name="super">#REF!</definedName>
    <definedName name="tablasun" localSheetId="6">#REF!</definedName>
    <definedName name="tablasun">#REF!</definedName>
    <definedName name="TbPy530159">#REF!</definedName>
    <definedName name="Tech">#REF!</definedName>
    <definedName name="techld">#REF!</definedName>
    <definedName name="TechPCS">#REF!</definedName>
    <definedName name="Test_de_Gastos_Mayores">#REF!</definedName>
    <definedName name="TEST0" localSheetId="6">#REF!</definedName>
    <definedName name="TEST0">#REF!</definedName>
    <definedName name="TEST1" localSheetId="6">#REF!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KEYS" localSheetId="6">#REF!</definedName>
    <definedName name="TESTKEYS">#REF!</definedName>
    <definedName name="TextRefCopy1">#REF!</definedName>
    <definedName name="TextRefCopy10" localSheetId="6">#REF!</definedName>
    <definedName name="TextRefCopy10">#REF!</definedName>
    <definedName name="TextRefCopy100" localSheetId="6">#REF!</definedName>
    <definedName name="TextRefCopy100">#REF!</definedName>
    <definedName name="TextRefCopy102" localSheetId="6">#REF!</definedName>
    <definedName name="TextRefCopy102">#REF!</definedName>
    <definedName name="TextRefCopy103" localSheetId="6">#REF!</definedName>
    <definedName name="TextRefCopy103">#REF!</definedName>
    <definedName name="TextRefCopy104" localSheetId="6">#REF!</definedName>
    <definedName name="TextRefCopy104">#REF!</definedName>
    <definedName name="TextRefCopy105" localSheetId="6">#REF!</definedName>
    <definedName name="TextRefCopy105">#REF!</definedName>
    <definedName name="TextRefCopy107" localSheetId="6">#REF!</definedName>
    <definedName name="TextRefCopy107">#REF!</definedName>
    <definedName name="TextRefCopy108" localSheetId="6">#REF!</definedName>
    <definedName name="TextRefCopy108">#REF!</definedName>
    <definedName name="TextRefCopy109" localSheetId="6">#REF!</definedName>
    <definedName name="TextRefCopy109">#REF!</definedName>
    <definedName name="TextRefCopy11" localSheetId="6">#REF!</definedName>
    <definedName name="TextRefCopy111">#REF!</definedName>
    <definedName name="TextRefCopy112" localSheetId="6">#REF!</definedName>
    <definedName name="TextRefCopy112">#REF!</definedName>
    <definedName name="TextRefCopy113" localSheetId="6">#REF!</definedName>
    <definedName name="TextRefCopy113">#REF!</definedName>
    <definedName name="TextRefCopy114">#REF!</definedName>
    <definedName name="TextRefCopy116" localSheetId="6">#REF!</definedName>
    <definedName name="TextRefCopy116">#REF!</definedName>
    <definedName name="TextRefCopy118" localSheetId="6">#REF!</definedName>
    <definedName name="TextRefCopy118">#REF!</definedName>
    <definedName name="TextRefCopy119" localSheetId="6">#REF!</definedName>
    <definedName name="TextRefCopy119">#REF!</definedName>
    <definedName name="TextRefCopy12" localSheetId="6">#REF!</definedName>
    <definedName name="TextRefCopy120" localSheetId="6">#REF!</definedName>
    <definedName name="TextRefCopy120">#REF!</definedName>
    <definedName name="TextRefCopy121" localSheetId="6">#REF!</definedName>
    <definedName name="TextRefCopy121">#REF!</definedName>
    <definedName name="TextRefCopy122">#REF!</definedName>
    <definedName name="TextRefCopy123">#REF!</definedName>
    <definedName name="TextRefCopy127" localSheetId="6">#REF!</definedName>
    <definedName name="TextRefCopy127">#REF!</definedName>
    <definedName name="TextRefCopy13" localSheetId="6">#REF!</definedName>
    <definedName name="TextRefCopy14" localSheetId="6">#REF!</definedName>
    <definedName name="TextRefCopy15" localSheetId="6">#REF!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 localSheetId="6">#REF!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 localSheetId="6">#REF!</definedName>
    <definedName name="TextRefCopy4">#REF!</definedName>
    <definedName name="TextRefCopy41">#REF!</definedName>
    <definedName name="TextRefCopy42" localSheetId="6">#REF!</definedName>
    <definedName name="TextRefCopy42">#REF!</definedName>
    <definedName name="TextRefCopy43" localSheetId="6">#REF!</definedName>
    <definedName name="TextRefCopy44" localSheetId="6">#REF!</definedName>
    <definedName name="TextRefCopy44">#REF!</definedName>
    <definedName name="TextRefCopy46">#REF!</definedName>
    <definedName name="TextRefCopy53" localSheetId="6">#REF!</definedName>
    <definedName name="TextRefCopy53">#REF!</definedName>
    <definedName name="TextRefCopy54" localSheetId="6">#REF!</definedName>
    <definedName name="TextRefCopy54">#REF!</definedName>
    <definedName name="TextRefCopy55" localSheetId="6">#REF!</definedName>
    <definedName name="TextRefCopy55">#REF!</definedName>
    <definedName name="TextRefCopy56" localSheetId="6">#REF!</definedName>
    <definedName name="TextRefCopy56">#REF!</definedName>
    <definedName name="TextRefCopy6">#REF!</definedName>
    <definedName name="TextRefCopy63" localSheetId="6">#REF!</definedName>
    <definedName name="TextRefCopy63">#REF!</definedName>
    <definedName name="TextRefCopy65" localSheetId="6">#REF!</definedName>
    <definedName name="TextRefCopy65">#REF!</definedName>
    <definedName name="TextRefCopy66" localSheetId="6">#REF!</definedName>
    <definedName name="TextRefCopy66">#REF!</definedName>
    <definedName name="TextRefCopy67" localSheetId="6">#REF!</definedName>
    <definedName name="TextRefCopy67">#REF!</definedName>
    <definedName name="TextRefCopy68" localSheetId="6">#REF!</definedName>
    <definedName name="TextRefCopy68">#REF!</definedName>
    <definedName name="TextRefCopy7" localSheetId="6">#REF!</definedName>
    <definedName name="TextRefCopy7">#REF!</definedName>
    <definedName name="TextRefCopy70" localSheetId="6">#REF!</definedName>
    <definedName name="TextRefCopy70">#REF!</definedName>
    <definedName name="TextRefCopy71" localSheetId="6">#REF!</definedName>
    <definedName name="TextRefCopy71">#REF!</definedName>
    <definedName name="TextRefCopy73" localSheetId="6">#REF!</definedName>
    <definedName name="TextRefCopy73">#REF!</definedName>
    <definedName name="TextRefCopy75" localSheetId="6">#REF!</definedName>
    <definedName name="TextRefCopy75">#REF!</definedName>
    <definedName name="TextRefCopy77" localSheetId="6">#REF!</definedName>
    <definedName name="TextRefCopy77">#REF!</definedName>
    <definedName name="TextRefCopy79" localSheetId="6">#REF!</definedName>
    <definedName name="TextRefCopy79">#REF!</definedName>
    <definedName name="TextRefCopy8" localSheetId="6">#REF!</definedName>
    <definedName name="TextRefCopy8">#REF!</definedName>
    <definedName name="TextRefCopy80" localSheetId="6">#REF!</definedName>
    <definedName name="TextRefCopy80">#REF!</definedName>
    <definedName name="TextRefCopy82" localSheetId="6">#REF!</definedName>
    <definedName name="TextRefCopy82">#REF!</definedName>
    <definedName name="TextRefCopy85" localSheetId="6">#REF!</definedName>
    <definedName name="TextRefCopy86" localSheetId="6">#REF!</definedName>
    <definedName name="TextRefCopy88" localSheetId="6">#REF!</definedName>
    <definedName name="TextRefCopy89" localSheetId="6">#REF!</definedName>
    <definedName name="TextRefCopy90" localSheetId="6">#REF!</definedName>
    <definedName name="TextRefCopy91" localSheetId="6">#REF!</definedName>
    <definedName name="TextRefCopy92" localSheetId="6">#REF!</definedName>
    <definedName name="TextRefCopy93" localSheetId="6">#REF!</definedName>
    <definedName name="TextRefCopy97" localSheetId="6">#REF!</definedName>
    <definedName name="TextRefCopy97">#REF!</definedName>
    <definedName name="TextRefCopy98">#REF!</definedName>
    <definedName name="TextRefCopyRangeCount" localSheetId="6" hidden="1">12</definedName>
    <definedName name="TextRefCopyRangeCount" hidden="1">1</definedName>
    <definedName name="Top_Stratum_Number" localSheetId="6">#REF!</definedName>
    <definedName name="Top_Stratum_Number">#REF!</definedName>
    <definedName name="Top_Stratum_Value" localSheetId="6">#REF!</definedName>
    <definedName name="Top_Stratum_Value">#REF!</definedName>
    <definedName name="Total_Amount">#REF!</definedName>
    <definedName name="Total_Number_Selections" localSheetId="6">#REF!</definedName>
    <definedName name="Total_Number_Selections">#REF!</definedName>
    <definedName name="tp" localSheetId="6">#REF!</definedName>
    <definedName name="tp">#REF!</definedName>
    <definedName name="Unidades" localSheetId="6">#REF!</definedName>
    <definedName name="Unidades">#REF!</definedName>
    <definedName name="URUGUAY" localSheetId="6">#REF!</definedName>
    <definedName name="URUGUAY">#REF!</definedName>
    <definedName name="vencidos">#REF!</definedName>
    <definedName name="vigencia" localSheetId="6">#REF!</definedName>
    <definedName name="vigencia">#REF!</definedName>
    <definedName name="vpphold">#REF!</definedName>
    <definedName name="VTADIAR" localSheetId="6">#REF!</definedName>
    <definedName name="VTADIAR">#REF!</definedName>
    <definedName name="VTO">#REF!</definedName>
    <definedName name="vtoañoc">#REF!</definedName>
    <definedName name="vtoañon">#REF!</definedName>
    <definedName name="vtoaños">#REF!</definedName>
    <definedName name="VTOSN">#REF!</definedName>
    <definedName name="WDSD" hidden="1">#REF!</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3" hidden="1">{#N/A,#N/A,FALSE,"VOL"}</definedName>
    <definedName name="wrn.Volumen." localSheetId="4" hidden="1">{#N/A,#N/A,FALSE,"VOL"}</definedName>
    <definedName name="wrn.Volumen." localSheetId="7" hidden="1">{#N/A,#N/A,FALSE,"VOL"}</definedName>
    <definedName name="wrn.Volumen." localSheetId="8" hidden="1">{#N/A,#N/A,FALSE,"VOL"}</definedName>
    <definedName name="wrn.Volumen." localSheetId="6" hidden="1">{#N/A,#N/A,FALSE,"VOL"}</definedName>
    <definedName name="wrn.Volumen." hidden="1">{#N/A,#N/A,FALSE,"VOL"}</definedName>
    <definedName name="xdc">#REF!</definedName>
    <definedName name="XREF_COLUMN_1" hidden="1">#REF!</definedName>
    <definedName name="XREF_COLUMN_10" hidden="1">#REF!</definedName>
    <definedName name="XREF_COLUMN_11" localSheetId="6" hidden="1">'Patrimonio Neto'!#REF!</definedName>
    <definedName name="XREF_COLUMN_12" localSheetId="6" hidden="1">'Patrimonio Neto'!#REF!</definedName>
    <definedName name="XREF_COLUMN_12" hidden="1">#REF!</definedName>
    <definedName name="XREF_COLUMN_13" localSheetId="6" hidden="1">'Patrimonio Neto'!#REF!</definedName>
    <definedName name="XREF_COLUMN_13" hidden="1">#REF!</definedName>
    <definedName name="XREF_COLUMN_14" localSheetId="6" hidden="1">'Patrimonio Neto'!$O:$O</definedName>
    <definedName name="XREF_COLUMN_14" hidden="1">#REF!</definedName>
    <definedName name="XREF_COLUMN_15" localSheetId="6" hidden="1">#REF!</definedName>
    <definedName name="XREF_COLUMN_15" hidden="1">#REF!</definedName>
    <definedName name="XREF_COLUMN_17" localSheetId="6" hidden="1">#REF!</definedName>
    <definedName name="XREF_COLUMN_17" hidden="1">#REF!</definedName>
    <definedName name="XREF_COLUMN_2" hidden="1">#REF!</definedName>
    <definedName name="XREF_COLUMN_24" hidden="1">#REF!</definedName>
    <definedName name="XREF_COLUMN_4" localSheetId="6" hidden="1">#REF!</definedName>
    <definedName name="XREF_COLUMN_5" localSheetId="6" hidden="1">'Patrimonio Neto'!$C:$C</definedName>
    <definedName name="XREF_COLUMN_7" hidden="1">#REF!</definedName>
    <definedName name="XREF_COLUMN_9" hidden="1">#REF!</definedName>
    <definedName name="XRefActiveRow" localSheetId="6" hidden="1">#REF!</definedName>
    <definedName name="XRefActiveRow" hidden="1">#REF!</definedName>
    <definedName name="XRefColumnsCount" localSheetId="6" hidden="1">14</definedName>
    <definedName name="XRefColumnsCount" hidden="1">2</definedName>
    <definedName name="XRefCopy1" localSheetId="6" hidden="1">#REF!</definedName>
    <definedName name="XRefCopy1" hidden="1">#REF!</definedName>
    <definedName name="XRefCopy10" localSheetId="6" hidden="1">#REF!</definedName>
    <definedName name="XRefCopy100" localSheetId="6" hidden="1">#REF!</definedName>
    <definedName name="XRefCopy100" hidden="1">#REF!</definedName>
    <definedName name="XRefCopy100Row" localSheetId="6" hidden="1">#REF!</definedName>
    <definedName name="XRefCopy100Row" hidden="1">#REF!</definedName>
    <definedName name="XRefCopy101" localSheetId="6" hidden="1">#REF!</definedName>
    <definedName name="XRefCopy101" hidden="1">#REF!</definedName>
    <definedName name="XRefCopy101Row" localSheetId="6" hidden="1">#REF!</definedName>
    <definedName name="XRefCopy101Row" hidden="1">#REF!</definedName>
    <definedName name="XRefCopy102" localSheetId="6" hidden="1">#REF!</definedName>
    <definedName name="XRefCopy102" hidden="1">#REF!</definedName>
    <definedName name="XRefCopy102Row" localSheetId="6" hidden="1">#REF!</definedName>
    <definedName name="XRefCopy102Row" hidden="1">#REF!</definedName>
    <definedName name="XRefCopy103" localSheetId="6" hidden="1">#REF!</definedName>
    <definedName name="XRefCopy103" hidden="1">#REF!</definedName>
    <definedName name="XRefCopy103Row" localSheetId="6" hidden="1">#REF!</definedName>
    <definedName name="XRefCopy103Row" hidden="1">#REF!</definedName>
    <definedName name="XRefCopy104" localSheetId="6" hidden="1">#REF!</definedName>
    <definedName name="XRefCopy104" hidden="1">#REF!</definedName>
    <definedName name="XRefCopy104Row" localSheetId="6" hidden="1">#REF!</definedName>
    <definedName name="XRefCopy104Row" hidden="1">#REF!</definedName>
    <definedName name="XRefCopy105" hidden="1">#REF!</definedName>
    <definedName name="XRefCopy105Row" localSheetId="6" hidden="1">#REF!</definedName>
    <definedName name="XRefCopy105Row" hidden="1">#REF!</definedName>
    <definedName name="XRefCopy106" hidden="1">#REF!</definedName>
    <definedName name="XRefCopy106Row" localSheetId="6" hidden="1">#REF!</definedName>
    <definedName name="XRefCopy106Row" hidden="1">#REF!</definedName>
    <definedName name="XRefCopy107" hidden="1">#REF!</definedName>
    <definedName name="XRefCopy107Row" localSheetId="6" hidden="1">#REF!</definedName>
    <definedName name="XRefCopy107Row" hidden="1">#REF!</definedName>
    <definedName name="XRefCopy108" hidden="1">#REF!</definedName>
    <definedName name="XRefCopy108Row" localSheetId="6" hidden="1">#REF!</definedName>
    <definedName name="XRefCopy108Row" hidden="1">#REF!</definedName>
    <definedName name="XRefCopy109" hidden="1">#REF!</definedName>
    <definedName name="XRefCopy109Row" localSheetId="6" hidden="1">#REF!</definedName>
    <definedName name="XRefCopy109Row" hidden="1">#REF!</definedName>
    <definedName name="XRefCopy10Row" localSheetId="6" hidden="1">#REF!</definedName>
    <definedName name="XRefCopy10Row" hidden="1">#REF!</definedName>
    <definedName name="XRefCopy11" localSheetId="6" hidden="1">#REF!</definedName>
    <definedName name="XRefCopy110Row" localSheetId="6" hidden="1">#REF!</definedName>
    <definedName name="XRefCopy110Row" hidden="1">#REF!</definedName>
    <definedName name="XRefCopy111Row" localSheetId="6" hidden="1">#REF!</definedName>
    <definedName name="XRefCopy111Row" hidden="1">#REF!</definedName>
    <definedName name="XRefCopy112" hidden="1">#REF!</definedName>
    <definedName name="XRefCopy112Row" localSheetId="6" hidden="1">#REF!</definedName>
    <definedName name="XRefCopy112Row" hidden="1">#REF!</definedName>
    <definedName name="XRefCopy113" hidden="1">#REF!</definedName>
    <definedName name="XRefCopy113Row" localSheetId="6" hidden="1">#REF!</definedName>
    <definedName name="XRefCopy113Row" hidden="1">#REF!</definedName>
    <definedName name="XRefCopy114" hidden="1">#REF!</definedName>
    <definedName name="XRefCopy114Row" localSheetId="6" hidden="1">#REF!</definedName>
    <definedName name="XRefCopy114Row" hidden="1">#REF!</definedName>
    <definedName name="XRefCopy115" hidden="1">#REF!</definedName>
    <definedName name="XRefCopy115Row" localSheetId="6" hidden="1">#REF!</definedName>
    <definedName name="XRefCopy115Row" hidden="1">#REF!</definedName>
    <definedName name="XRefCopy116" hidden="1">#REF!</definedName>
    <definedName name="XRefCopy116Row" localSheetId="6" hidden="1">#REF!</definedName>
    <definedName name="XRefCopy116Row" hidden="1">#REF!</definedName>
    <definedName name="XRefCopy117" hidden="1">#REF!</definedName>
    <definedName name="XRefCopy117Row" localSheetId="6" hidden="1">#REF!</definedName>
    <definedName name="XRefCopy117Row" hidden="1">#REF!</definedName>
    <definedName name="XRefCopy118" localSheetId="6" hidden="1">#REF!</definedName>
    <definedName name="XRefCopy118" hidden="1">#REF!</definedName>
    <definedName name="XRefCopy118Row" localSheetId="6" hidden="1">#REF!</definedName>
    <definedName name="XRefCopy118Row" hidden="1">#REF!</definedName>
    <definedName name="XRefCopy119" localSheetId="6" hidden="1">#REF!</definedName>
    <definedName name="XRefCopy119" hidden="1">#REF!</definedName>
    <definedName name="XRefCopy119Row" localSheetId="6" hidden="1">#REF!</definedName>
    <definedName name="XRefCopy119Row" hidden="1">#REF!</definedName>
    <definedName name="XRefCopy11Row" localSheetId="6" hidden="1">#REF!</definedName>
    <definedName name="XRefCopy11Row" hidden="1">#REF!</definedName>
    <definedName name="XRefCopy12" hidden="1">#REF!</definedName>
    <definedName name="XRefCopy120" localSheetId="6" hidden="1">#REF!</definedName>
    <definedName name="XRefCopy120" hidden="1">#REF!</definedName>
    <definedName name="XRefCopy120Row" localSheetId="6" hidden="1">#REF!</definedName>
    <definedName name="XRefCopy120Row" hidden="1">#REF!</definedName>
    <definedName name="XRefCopy121" localSheetId="6" hidden="1">#REF!</definedName>
    <definedName name="XRefCopy121" hidden="1">#REF!</definedName>
    <definedName name="XRefCopy121Row" localSheetId="6" hidden="1">#REF!</definedName>
    <definedName name="XRefCopy121Row" hidden="1">#REF!</definedName>
    <definedName name="XRefCopy122" localSheetId="6" hidden="1">#REF!</definedName>
    <definedName name="XRefCopy122" hidden="1">#REF!</definedName>
    <definedName name="XRefCopy122Row" localSheetId="6" hidden="1">#REF!</definedName>
    <definedName name="XRefCopy122Row" hidden="1">#REF!</definedName>
    <definedName name="XRefCopy123" hidden="1">#REF!</definedName>
    <definedName name="XRefCopy123Row" localSheetId="6" hidden="1">#REF!</definedName>
    <definedName name="XRefCopy123Row" hidden="1">#REF!</definedName>
    <definedName name="XRefCopy124" hidden="1">#REF!</definedName>
    <definedName name="XRefCopy124Row" localSheetId="6" hidden="1">#REF!</definedName>
    <definedName name="XRefCopy124Row" hidden="1">#REF!</definedName>
    <definedName name="XRefCopy125" hidden="1">#REF!</definedName>
    <definedName name="XRefCopy125Row" localSheetId="6" hidden="1">#REF!</definedName>
    <definedName name="XRefCopy125Row" hidden="1">#REF!</definedName>
    <definedName name="XRefCopy126" hidden="1">#REF!</definedName>
    <definedName name="XRefCopy126Row" localSheetId="6" hidden="1">#REF!</definedName>
    <definedName name="XRefCopy126Row" hidden="1">#REF!</definedName>
    <definedName name="XRefCopy127" hidden="1">#REF!</definedName>
    <definedName name="XRefCopy127Row" localSheetId="6" hidden="1">#REF!</definedName>
    <definedName name="XRefCopy127Row" hidden="1">#REF!</definedName>
    <definedName name="XRefCopy128" hidden="1">#REF!</definedName>
    <definedName name="XRefCopy129" hidden="1">#REF!</definedName>
    <definedName name="XRefCopy129Row" localSheetId="6" hidden="1">#REF!</definedName>
    <definedName name="XRefCopy129Row" hidden="1">#REF!</definedName>
    <definedName name="XRefCopy12Row" localSheetId="6" hidden="1">#REF!</definedName>
    <definedName name="XRefCopy12Row" hidden="1">#REF!</definedName>
    <definedName name="XRefCopy13" localSheetId="6" hidden="1">#REF!</definedName>
    <definedName name="XRefCopy130" hidden="1">#REF!</definedName>
    <definedName name="XRefCopy130Row" localSheetId="6" hidden="1">#REF!</definedName>
    <definedName name="XRefCopy130Row" hidden="1">#REF!</definedName>
    <definedName name="XRefCopy131" hidden="1">#REF!</definedName>
    <definedName name="XRefCopy131Row" localSheetId="6" hidden="1">#REF!</definedName>
    <definedName name="XRefCopy131Row" hidden="1">#REF!</definedName>
    <definedName name="XRefCopy132" localSheetId="6" hidden="1">#REF!</definedName>
    <definedName name="XRefCopy132" hidden="1">#REF!</definedName>
    <definedName name="XRefCopy132Row" localSheetId="6" hidden="1">#REF!</definedName>
    <definedName name="XRefCopy132Row" hidden="1">#REF!</definedName>
    <definedName name="XRefCopy133" localSheetId="6" hidden="1">#REF!</definedName>
    <definedName name="XRefCopy133" hidden="1">#REF!</definedName>
    <definedName name="XRefCopy133Row" localSheetId="6" hidden="1">#REF!</definedName>
    <definedName name="XRefCopy133Row" hidden="1">#REF!</definedName>
    <definedName name="XRefCopy134" hidden="1">#REF!</definedName>
    <definedName name="XRefCopy134Row" localSheetId="6" hidden="1">#REF!</definedName>
    <definedName name="XRefCopy134Row" hidden="1">#REF!</definedName>
    <definedName name="XRefCopy135" hidden="1">#REF!</definedName>
    <definedName name="XRefCopy135Row" localSheetId="6" hidden="1">#REF!</definedName>
    <definedName name="XRefCopy135Row" hidden="1">#REF!</definedName>
    <definedName name="XRefCopy136" hidden="1">#REF!</definedName>
    <definedName name="XRefCopy136Row" localSheetId="6" hidden="1">#REF!</definedName>
    <definedName name="XRefCopy136Row" hidden="1">#REF!</definedName>
    <definedName name="XRefCopy137" hidden="1">#REF!</definedName>
    <definedName name="XRefCopy137Row" localSheetId="6" hidden="1">#REF!</definedName>
    <definedName name="XRefCopy137Row" hidden="1">#REF!</definedName>
    <definedName name="XRefCopy138" hidden="1">#REF!</definedName>
    <definedName name="XRefCopy138Row" localSheetId="6" hidden="1">#REF!</definedName>
    <definedName name="XRefCopy138Row" hidden="1">#REF!</definedName>
    <definedName name="XRefCopy139" hidden="1">#REF!</definedName>
    <definedName name="XRefCopy139Row" localSheetId="6" hidden="1">#REF!</definedName>
    <definedName name="XRefCopy139Row" hidden="1">#REF!</definedName>
    <definedName name="XRefCopy13Row" localSheetId="6" hidden="1">#REF!</definedName>
    <definedName name="XRefCopy13Row" hidden="1">#REF!</definedName>
    <definedName name="XRefCopy140" hidden="1">#REF!</definedName>
    <definedName name="XRefCopy140Row" localSheetId="6" hidden="1">#REF!</definedName>
    <definedName name="XRefCopy140Row" hidden="1">#REF!</definedName>
    <definedName name="XRefCopy141Row" localSheetId="6" hidden="1">#REF!</definedName>
    <definedName name="XRefCopy141Row" hidden="1">#REF!</definedName>
    <definedName name="XRefCopy142" localSheetId="6" hidden="1">#REF!</definedName>
    <definedName name="XRefCopy142Row" localSheetId="6" hidden="1">#REF!</definedName>
    <definedName name="XRefCopy142Row" hidden="1">#REF!</definedName>
    <definedName name="XRefCopy143" localSheetId="6" hidden="1">#REF!</definedName>
    <definedName name="XRefCopy143Row" localSheetId="6" hidden="1">#REF!</definedName>
    <definedName name="XRefCopy143Row" hidden="1">#REF!</definedName>
    <definedName name="XRefCopy144Row" localSheetId="6" hidden="1">#REF!</definedName>
    <definedName name="XRefCopy144Row" hidden="1">#REF!</definedName>
    <definedName name="XRefCopy145Row" localSheetId="6" hidden="1">#REF!</definedName>
    <definedName name="XRefCopy145Row" hidden="1">#REF!</definedName>
    <definedName name="XRefCopy146" localSheetId="6" hidden="1">#REF!</definedName>
    <definedName name="XRefCopy146Row" localSheetId="6" hidden="1">#REF!</definedName>
    <definedName name="XRefCopy146Row" hidden="1">#REF!</definedName>
    <definedName name="XRefCopy147" localSheetId="6" hidden="1">#REF!</definedName>
    <definedName name="XRefCopy147Row" localSheetId="6" hidden="1">#REF!</definedName>
    <definedName name="XRefCopy147Row" hidden="1">#REF!</definedName>
    <definedName name="XRefCopy148" localSheetId="6" hidden="1">#REF!</definedName>
    <definedName name="XRefCopy148Row" localSheetId="6" hidden="1">#REF!</definedName>
    <definedName name="XRefCopy148Row" hidden="1">#REF!</definedName>
    <definedName name="XRefCopy149" localSheetId="6" hidden="1">#REF!</definedName>
    <definedName name="XRefCopy149" hidden="1">#REF!</definedName>
    <definedName name="XRefCopy149Row" localSheetId="6" hidden="1">#REF!</definedName>
    <definedName name="XRefCopy149Row" hidden="1">#REF!</definedName>
    <definedName name="XRefCopy14Row" hidden="1">#REF!</definedName>
    <definedName name="XRefCopy150" localSheetId="6" hidden="1">#REF!</definedName>
    <definedName name="XRefCopy150" hidden="1">#REF!</definedName>
    <definedName name="XRefCopy150Row" localSheetId="6" hidden="1">#REF!</definedName>
    <definedName name="XRefCopy150Row" hidden="1">#REF!</definedName>
    <definedName name="XRefCopy151" localSheetId="6" hidden="1">#REF!</definedName>
    <definedName name="XRefCopy151" hidden="1">#REF!</definedName>
    <definedName name="XRefCopy151Row" localSheetId="6" hidden="1">#REF!</definedName>
    <definedName name="XRefCopy151Row" hidden="1">#REF!</definedName>
    <definedName name="XRefCopy152" localSheetId="6" hidden="1">#REF!</definedName>
    <definedName name="XRefCopy152" hidden="1">#REF!</definedName>
    <definedName name="XRefCopy152Row" localSheetId="6" hidden="1">#REF!</definedName>
    <definedName name="XRefCopy152Row" hidden="1">#REF!</definedName>
    <definedName name="XRefCopy153" localSheetId="6" hidden="1">#REF!</definedName>
    <definedName name="XRefCopy153" hidden="1">#REF!</definedName>
    <definedName name="XRefCopy153Row" localSheetId="6" hidden="1">#REF!</definedName>
    <definedName name="XRefCopy153Row" hidden="1">#REF!</definedName>
    <definedName name="XRefCopy154" localSheetId="6" hidden="1">#REF!</definedName>
    <definedName name="XRefCopy154" hidden="1">#REF!</definedName>
    <definedName name="XRefCopy154Row" localSheetId="6" hidden="1">#REF!</definedName>
    <definedName name="XRefCopy154Row" hidden="1">#REF!</definedName>
    <definedName name="XRefCopy155" localSheetId="6" hidden="1">#REF!</definedName>
    <definedName name="XRefCopy155" hidden="1">#REF!</definedName>
    <definedName name="XRefCopy155Row" localSheetId="6" hidden="1">#REF!</definedName>
    <definedName name="XRefCopy155Row" hidden="1">#REF!</definedName>
    <definedName name="XRefCopy156" localSheetId="6" hidden="1">#REF!</definedName>
    <definedName name="XRefCopy156" hidden="1">#REF!</definedName>
    <definedName name="XRefCopy156Row" localSheetId="6" hidden="1">#REF!</definedName>
    <definedName name="XRefCopy156Row" hidden="1">#REF!</definedName>
    <definedName name="XRefCopy157" localSheetId="6" hidden="1">#REF!</definedName>
    <definedName name="XRefCopy157" hidden="1">#REF!</definedName>
    <definedName name="XRefCopy157Row" localSheetId="6" hidden="1">#REF!</definedName>
    <definedName name="XRefCopy157Row" hidden="1">#REF!</definedName>
    <definedName name="XRefCopy158" localSheetId="6" hidden="1">#REF!</definedName>
    <definedName name="XRefCopy158" hidden="1">#REF!</definedName>
    <definedName name="XRefCopy158Row" localSheetId="6" hidden="1">#REF!</definedName>
    <definedName name="XRefCopy158Row" hidden="1">#REF!</definedName>
    <definedName name="XRefCopy159" localSheetId="6" hidden="1">#REF!</definedName>
    <definedName name="XRefCopy159" hidden="1">#REF!</definedName>
    <definedName name="XRefCopy159Row" localSheetId="6" hidden="1">#REF!</definedName>
    <definedName name="XRefCopy159Row" hidden="1">#REF!</definedName>
    <definedName name="XRefCopy15Row" localSheetId="6" hidden="1">#REF!</definedName>
    <definedName name="XRefCopy160" localSheetId="6" hidden="1">#REF!</definedName>
    <definedName name="XRefCopy160" hidden="1">#REF!</definedName>
    <definedName name="XRefCopy160Row" localSheetId="6" hidden="1">#REF!</definedName>
    <definedName name="XRefCopy160Row" hidden="1">#REF!</definedName>
    <definedName name="XRefCopy161" localSheetId="6" hidden="1">#REF!</definedName>
    <definedName name="XRefCopy161" hidden="1">#REF!</definedName>
    <definedName name="XRefCopy161Row" localSheetId="6" hidden="1">#REF!</definedName>
    <definedName name="XRefCopy161Row" hidden="1">#REF!</definedName>
    <definedName name="XRefCopy162" localSheetId="6" hidden="1">#REF!</definedName>
    <definedName name="XRefCopy162" hidden="1">#REF!</definedName>
    <definedName name="XRefCopy162Row" localSheetId="6" hidden="1">#REF!</definedName>
    <definedName name="XRefCopy162Row" hidden="1">#REF!</definedName>
    <definedName name="XRefCopy163" localSheetId="6" hidden="1">#REF!</definedName>
    <definedName name="XRefCopy163" hidden="1">#REF!</definedName>
    <definedName name="XRefCopy163Row" localSheetId="6" hidden="1">#REF!</definedName>
    <definedName name="XRefCopy163Row" hidden="1">#REF!</definedName>
    <definedName name="XRefCopy164" localSheetId="6" hidden="1">#REF!</definedName>
    <definedName name="XRefCopy164" hidden="1">#REF!</definedName>
    <definedName name="XRefCopy164Row" localSheetId="6" hidden="1">#REF!</definedName>
    <definedName name="XRefCopy164Row" hidden="1">#REF!</definedName>
    <definedName name="XRefCopy165" localSheetId="6" hidden="1">#REF!</definedName>
    <definedName name="XRefCopy165" hidden="1">#REF!</definedName>
    <definedName name="XRefCopy165Row" hidden="1">#REF!</definedName>
    <definedName name="XRefCopy166" localSheetId="6" hidden="1">#REF!</definedName>
    <definedName name="XRefCopy166" hidden="1">#REF!</definedName>
    <definedName name="XRefCopy166Row" hidden="1">#REF!</definedName>
    <definedName name="XRefCopy167" localSheetId="6"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6"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6"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6"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6" hidden="1">#REF!</definedName>
    <definedName name="XRefCopy19Row" hidden="1">#REF!</definedName>
    <definedName name="XRefCopy1Row" localSheetId="6" hidden="1">#REF!</definedName>
    <definedName name="XRefCopy1Row" hidden="1">#REF!</definedName>
    <definedName name="XRefCopy2" localSheetId="6" hidden="1">#REF!</definedName>
    <definedName name="XRefCopy2" hidden="1">#REF!</definedName>
    <definedName name="XRefCopy20" localSheetId="6"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6"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6"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6"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6"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6"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6"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6"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6"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6"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6" hidden="1">#REF!</definedName>
    <definedName name="XRefCopy29Row" hidden="1">#REF!</definedName>
    <definedName name="XRefCopy2Row" localSheetId="6" hidden="1">#REF!</definedName>
    <definedName name="XRefCopy2Row" hidden="1">#REF!</definedName>
    <definedName name="XRefCopy30Row" localSheetId="6" hidden="1">#REF!</definedName>
    <definedName name="XRefCopy30Row" hidden="1">#REF!</definedName>
    <definedName name="XRefCopy31Row" localSheetId="6" hidden="1">#REF!</definedName>
    <definedName name="XRefCopy31Row" hidden="1">#REF!</definedName>
    <definedName name="XRefCopy32Row" localSheetId="6" hidden="1">#REF!</definedName>
    <definedName name="XRefCopy32Row" hidden="1">#REF!</definedName>
    <definedName name="XRefCopy33Row" localSheetId="6" hidden="1">#REF!</definedName>
    <definedName name="XRefCopy33Row" hidden="1">#REF!</definedName>
    <definedName name="XRefCopy34Row" localSheetId="6" hidden="1">#REF!</definedName>
    <definedName name="XRefCopy34Row" hidden="1">#REF!</definedName>
    <definedName name="XRefCopy35Row" localSheetId="6" hidden="1">#REF!</definedName>
    <definedName name="XRefCopy35Row" hidden="1">#REF!</definedName>
    <definedName name="XRefCopy36Row" localSheetId="6" hidden="1">#REF!</definedName>
    <definedName name="XRefCopy36Row" hidden="1">#REF!</definedName>
    <definedName name="XRefCopy37Row" localSheetId="6" hidden="1">#REF!</definedName>
    <definedName name="XRefCopy37Row" hidden="1">#REF!</definedName>
    <definedName name="XRefCopy38Row" localSheetId="6" hidden="1">#REF!</definedName>
    <definedName name="XRefCopy38Row" hidden="1">#REF!</definedName>
    <definedName name="XRefCopy39Row" localSheetId="6" hidden="1">#REF!</definedName>
    <definedName name="XRefCopy39Row" hidden="1">#REF!</definedName>
    <definedName name="XRefCopy3Row" localSheetId="6" hidden="1">#REF!</definedName>
    <definedName name="XRefCopy40Row" localSheetId="6" hidden="1">#REF!</definedName>
    <definedName name="XRefCopy40Row" hidden="1">#REF!</definedName>
    <definedName name="XRefCopy41Row" localSheetId="6" hidden="1">#REF!</definedName>
    <definedName name="XRefCopy41Row" hidden="1">#REF!</definedName>
    <definedName name="XRefCopy42Row" localSheetId="6" hidden="1">#REF!</definedName>
    <definedName name="XRefCopy42Row" hidden="1">#REF!</definedName>
    <definedName name="XRefCopy43Row" localSheetId="6" hidden="1">#REF!</definedName>
    <definedName name="XRefCopy43Row" hidden="1">#REF!</definedName>
    <definedName name="XRefCopy44Row" localSheetId="6" hidden="1">#REF!</definedName>
    <definedName name="XRefCopy44Row" hidden="1">#REF!</definedName>
    <definedName name="XRefCopy45Row" localSheetId="6" hidden="1">#REF!</definedName>
    <definedName name="XRefCopy45Row" hidden="1">#REF!</definedName>
    <definedName name="XRefCopy46Row" localSheetId="6" hidden="1">#REF!</definedName>
    <definedName name="XRefCopy46Row" hidden="1">#REF!</definedName>
    <definedName name="XRefCopy47Row" localSheetId="6" hidden="1">#REF!</definedName>
    <definedName name="XRefCopy47Row" hidden="1">#REF!</definedName>
    <definedName name="XRefCopy48Row" localSheetId="6" hidden="1">#REF!</definedName>
    <definedName name="XRefCopy48Row" hidden="1">#REF!</definedName>
    <definedName name="XRefCopy49Row" localSheetId="6" hidden="1">#REF!</definedName>
    <definedName name="XRefCopy49Row" hidden="1">#REF!</definedName>
    <definedName name="XRefCopy4Row" localSheetId="6" hidden="1">#REF!</definedName>
    <definedName name="XRefCopy50Row" localSheetId="6" hidden="1">#REF!</definedName>
    <definedName name="XRefCopy50Row" hidden="1">#REF!</definedName>
    <definedName name="XRefCopy51Row" localSheetId="6" hidden="1">#REF!</definedName>
    <definedName name="XRefCopy51Row" hidden="1">#REF!</definedName>
    <definedName name="XRefCopy52Row" localSheetId="6" hidden="1">#REF!</definedName>
    <definedName name="XRefCopy52Row" hidden="1">#REF!</definedName>
    <definedName name="XRefCopy53" localSheetId="6" hidden="1">#REF!</definedName>
    <definedName name="XRefCopy53" hidden="1">#REF!</definedName>
    <definedName name="XRefCopy53Row" localSheetId="6" hidden="1">#REF!</definedName>
    <definedName name="XRefCopy53Row" hidden="1">#REF!</definedName>
    <definedName name="XRefCopy54" hidden="1">#REF!</definedName>
    <definedName name="XRefCopy54Row" localSheetId="6" hidden="1">#REF!</definedName>
    <definedName name="XRefCopy54Row" hidden="1">#REF!</definedName>
    <definedName name="XRefCopy55" hidden="1">#REF!</definedName>
    <definedName name="XRefCopy55Row" localSheetId="6" hidden="1">#REF!</definedName>
    <definedName name="XRefCopy55Row" hidden="1">#REF!</definedName>
    <definedName name="XRefCopy56" hidden="1">#REF!</definedName>
    <definedName name="XRefCopy56Row" localSheetId="6" hidden="1">#REF!</definedName>
    <definedName name="XRefCopy56Row" hidden="1">#REF!</definedName>
    <definedName name="XRefCopy57" hidden="1">#REF!</definedName>
    <definedName name="XRefCopy57Row" localSheetId="6" hidden="1">#REF!</definedName>
    <definedName name="XRefCopy57Row" hidden="1">#REF!</definedName>
    <definedName name="XRefCopy58" hidden="1">#REF!</definedName>
    <definedName name="XRefCopy58Row" localSheetId="6" hidden="1">#REF!</definedName>
    <definedName name="XRefCopy58Row" hidden="1">#REF!</definedName>
    <definedName name="XRefCopy59" hidden="1">#REF!</definedName>
    <definedName name="XRefCopy59Row" localSheetId="6" hidden="1">#REF!</definedName>
    <definedName name="XRefCopy59Row" hidden="1">#REF!</definedName>
    <definedName name="XRefCopy60" hidden="1">#REF!</definedName>
    <definedName name="XRefCopy60Row" localSheetId="6" hidden="1">#REF!</definedName>
    <definedName name="XRefCopy60Row" hidden="1">#REF!</definedName>
    <definedName name="XRefCopy61" hidden="1">#REF!</definedName>
    <definedName name="XRefCopy61Row" localSheetId="6" hidden="1">#REF!</definedName>
    <definedName name="XRefCopy61Row" hidden="1">#REF!</definedName>
    <definedName name="XRefCopy62" hidden="1">#REF!</definedName>
    <definedName name="XRefCopy62Row" localSheetId="6" hidden="1">#REF!</definedName>
    <definedName name="XRefCopy62Row" hidden="1">#REF!</definedName>
    <definedName name="XRefCopy63" hidden="1">#REF!</definedName>
    <definedName name="XRefCopy63Row" localSheetId="6" hidden="1">#REF!</definedName>
    <definedName name="XRefCopy63Row" hidden="1">#REF!</definedName>
    <definedName name="XRefCopy64" hidden="1">#REF!</definedName>
    <definedName name="XRefCopy64Row" localSheetId="6" hidden="1">#REF!</definedName>
    <definedName name="XRefCopy64Row" hidden="1">#REF!</definedName>
    <definedName name="XRefCopy65" hidden="1">#REF!</definedName>
    <definedName name="XRefCopy65Row" localSheetId="6" hidden="1">#REF!</definedName>
    <definedName name="XRefCopy65Row" hidden="1">#REF!</definedName>
    <definedName name="XRefCopy66" hidden="1">#REF!</definedName>
    <definedName name="XRefCopy66Row" localSheetId="6" hidden="1">#REF!</definedName>
    <definedName name="XRefCopy66Row" hidden="1">#REF!</definedName>
    <definedName name="XRefCopy67" hidden="1">#REF!</definedName>
    <definedName name="XRefCopy67Row" localSheetId="6" hidden="1">#REF!</definedName>
    <definedName name="XRefCopy67Row" hidden="1">#REF!</definedName>
    <definedName name="XRefCopy68" hidden="1">#REF!</definedName>
    <definedName name="XRefCopy68Row" localSheetId="6" hidden="1">#REF!</definedName>
    <definedName name="XRefCopy68Row" hidden="1">#REF!</definedName>
    <definedName name="XRefCopy69" hidden="1">#REF!</definedName>
    <definedName name="XRefCopy69Row" localSheetId="6" hidden="1">#REF!</definedName>
    <definedName name="XRefCopy69Row" hidden="1">#REF!</definedName>
    <definedName name="XRefCopy7" localSheetId="6" hidden="1">'Patrimonio Neto'!#REF!</definedName>
    <definedName name="XRefCopy70" hidden="1">#REF!</definedName>
    <definedName name="XRefCopy70Row" localSheetId="6" hidden="1">#REF!</definedName>
    <definedName name="XRefCopy70Row" hidden="1">#REF!</definedName>
    <definedName name="XRefCopy71" hidden="1">#REF!</definedName>
    <definedName name="XRefCopy71Row" localSheetId="6" hidden="1">#REF!</definedName>
    <definedName name="XRefCopy71Row" hidden="1">#REF!</definedName>
    <definedName name="XRefCopy72" hidden="1">#REF!</definedName>
    <definedName name="XRefCopy72Row" localSheetId="6" hidden="1">#REF!</definedName>
    <definedName name="XRefCopy72Row" hidden="1">#REF!</definedName>
    <definedName name="XRefCopy73" hidden="1">#REF!</definedName>
    <definedName name="XRefCopy73Row" localSheetId="6" hidden="1">#REF!</definedName>
    <definedName name="XRefCopy73Row" hidden="1">#REF!</definedName>
    <definedName name="XRefCopy74" hidden="1">#REF!</definedName>
    <definedName name="XRefCopy74Row" localSheetId="6" hidden="1">#REF!</definedName>
    <definedName name="XRefCopy74Row" hidden="1">#REF!</definedName>
    <definedName name="XRefCopy75" localSheetId="6" hidden="1">'Patrimonio Neto'!#REF!</definedName>
    <definedName name="XRefCopy75" hidden="1">#REF!</definedName>
    <definedName name="XRefCopy75Row" localSheetId="6" hidden="1">#REF!</definedName>
    <definedName name="XRefCopy75Row" hidden="1">#REF!</definedName>
    <definedName name="XRefCopy76" localSheetId="6" hidden="1">'Patrimonio Neto'!#REF!</definedName>
    <definedName name="XRefCopy76" hidden="1">#REF!</definedName>
    <definedName name="XRefCopy76Row" localSheetId="6" hidden="1">#REF!</definedName>
    <definedName name="XRefCopy76Row" hidden="1">#REF!</definedName>
    <definedName name="XRefCopy77" hidden="1">#REF!</definedName>
    <definedName name="XRefCopy77Row" localSheetId="6" hidden="1">#REF!</definedName>
    <definedName name="XRefCopy77Row" hidden="1">#REF!</definedName>
    <definedName name="XRefCopy78" hidden="1">#REF!</definedName>
    <definedName name="XRefCopy78Row" localSheetId="6" hidden="1">#REF!</definedName>
    <definedName name="XRefCopy78Row" hidden="1">#REF!</definedName>
    <definedName name="XRefCopy79" hidden="1">#REF!</definedName>
    <definedName name="XRefCopy79Row" localSheetId="6" hidden="1">#REF!</definedName>
    <definedName name="XRefCopy79Row" hidden="1">#REF!</definedName>
    <definedName name="XRefCopy7Row" localSheetId="6" hidden="1">#REF!</definedName>
    <definedName name="XRefCopy7Row" hidden="1">#REF!</definedName>
    <definedName name="XRefCopy8" localSheetId="6" hidden="1">'Patrimonio Neto'!#REF!</definedName>
    <definedName name="XRefCopy80Row" localSheetId="6" hidden="1">#REF!</definedName>
    <definedName name="XRefCopy80Row" hidden="1">#REF!</definedName>
    <definedName name="XRefCopy81Row" localSheetId="6" hidden="1">#REF!</definedName>
    <definedName name="XRefCopy81Row" hidden="1">#REF!</definedName>
    <definedName name="XRefCopy82Row" localSheetId="6" hidden="1">#REF!</definedName>
    <definedName name="XRefCopy82Row" hidden="1">#REF!</definedName>
    <definedName name="XRefCopy83Row" localSheetId="6" hidden="1">#REF!</definedName>
    <definedName name="XRefCopy83Row" hidden="1">#REF!</definedName>
    <definedName name="XRefCopy84Row" localSheetId="6" hidden="1">#REF!</definedName>
    <definedName name="XRefCopy84Row" hidden="1">#REF!</definedName>
    <definedName name="XRefCopy85" hidden="1">#REF!</definedName>
    <definedName name="XRefCopy85Row" localSheetId="6" hidden="1">#REF!</definedName>
    <definedName name="XRefCopy85Row" hidden="1">#REF!</definedName>
    <definedName name="XRefCopy86" hidden="1">#REF!</definedName>
    <definedName name="XRefCopy86Row" localSheetId="6" hidden="1">#REF!</definedName>
    <definedName name="XRefCopy86Row" hidden="1">#REF!</definedName>
    <definedName name="XRefCopy87" hidden="1">#REF!</definedName>
    <definedName name="XRefCopy87Row" localSheetId="6" hidden="1">#REF!</definedName>
    <definedName name="XRefCopy87Row" hidden="1">#REF!</definedName>
    <definedName name="XRefCopy88" hidden="1">#REF!</definedName>
    <definedName name="XRefCopy88Row" localSheetId="6" hidden="1">#REF!</definedName>
    <definedName name="XRefCopy88Row" hidden="1">#REF!</definedName>
    <definedName name="XRefCopy89" hidden="1">#REF!</definedName>
    <definedName name="XRefCopy89Row" localSheetId="6" hidden="1">#REF!</definedName>
    <definedName name="XRefCopy89Row" hidden="1">#REF!</definedName>
    <definedName name="XRefCopy8Row" localSheetId="6" hidden="1">#REF!</definedName>
    <definedName name="XRefCopy8Row" hidden="1">#REF!</definedName>
    <definedName name="XRefCopy9" localSheetId="6" hidden="1">'Patrimonio Neto'!#REF!</definedName>
    <definedName name="XRefCopy90" hidden="1">#REF!</definedName>
    <definedName name="XRefCopy90Row" localSheetId="6" hidden="1">#REF!</definedName>
    <definedName name="XRefCopy90Row" hidden="1">#REF!</definedName>
    <definedName name="XRefCopy91" hidden="1">#REF!</definedName>
    <definedName name="XRefCopy91Row" localSheetId="6" hidden="1">#REF!</definedName>
    <definedName name="XRefCopy91Row" hidden="1">#REF!</definedName>
    <definedName name="XRefCopy92" localSheetId="6" hidden="1">#REF!</definedName>
    <definedName name="XRefCopy92" hidden="1">#REF!</definedName>
    <definedName name="XRefCopy92Row" localSheetId="6" hidden="1">#REF!</definedName>
    <definedName name="XRefCopy92Row" hidden="1">#REF!</definedName>
    <definedName name="XRefCopy93" localSheetId="6" hidden="1">#REF!</definedName>
    <definedName name="XRefCopy93" hidden="1">#REF!</definedName>
    <definedName name="XRefCopy93Row" localSheetId="6" hidden="1">#REF!</definedName>
    <definedName name="XRefCopy93Row" hidden="1">#REF!</definedName>
    <definedName name="XRefCopy94" localSheetId="6" hidden="1">#REF!</definedName>
    <definedName name="XRefCopy94" hidden="1">#REF!</definedName>
    <definedName name="XRefCopy94Row" localSheetId="6" hidden="1">#REF!</definedName>
    <definedName name="XRefCopy94Row" hidden="1">#REF!</definedName>
    <definedName name="XRefCopy95" hidden="1">#REF!</definedName>
    <definedName name="XRefCopy95Row" localSheetId="6" hidden="1">#REF!</definedName>
    <definedName name="XRefCopy95Row" hidden="1">#REF!</definedName>
    <definedName name="XRefCopy96" hidden="1">#REF!</definedName>
    <definedName name="XRefCopy96Row" localSheetId="6" hidden="1">#REF!</definedName>
    <definedName name="XRefCopy96Row" hidden="1">#REF!</definedName>
    <definedName name="XRefCopy97" hidden="1">#REF!</definedName>
    <definedName name="XRefCopy97Row" localSheetId="6" hidden="1">#REF!</definedName>
    <definedName name="XRefCopy97Row" hidden="1">#REF!</definedName>
    <definedName name="XRefCopy98" hidden="1">#REF!</definedName>
    <definedName name="XRefCopy98Row" localSheetId="6" hidden="1">#REF!</definedName>
    <definedName name="XRefCopy98Row" hidden="1">#REF!</definedName>
    <definedName name="XRefCopy99" hidden="1">#REF!</definedName>
    <definedName name="XRefCopy99Row" localSheetId="6" hidden="1">#REF!</definedName>
    <definedName name="XRefCopy99Row" hidden="1">#REF!</definedName>
    <definedName name="XRefCopy9Row" localSheetId="6" hidden="1">#REF!</definedName>
    <definedName name="XRefCopy9Row" hidden="1">#REF!</definedName>
    <definedName name="XRefCopyRangeCount" localSheetId="6" hidden="1">76</definedName>
    <definedName name="XRefCopyRangeCount" hidden="1">4</definedName>
    <definedName name="XRefPaste1" hidden="1">#REF!</definedName>
    <definedName name="XRefPaste10" hidden="1">#REF!</definedName>
    <definedName name="XRefPaste100" localSheetId="6" hidden="1">#REF!</definedName>
    <definedName name="XRefPaste100" hidden="1">#REF!</definedName>
    <definedName name="XRefPaste100Row" localSheetId="6" hidden="1">#REF!</definedName>
    <definedName name="XRefPaste100Row" hidden="1">#REF!</definedName>
    <definedName name="XRefPaste101" localSheetId="6" hidden="1">#REF!</definedName>
    <definedName name="XRefPaste101" hidden="1">#REF!</definedName>
    <definedName name="XRefPaste101Row" localSheetId="6" hidden="1">#REF!</definedName>
    <definedName name="XRefPaste101Row" hidden="1">#REF!</definedName>
    <definedName name="XRefPaste102" localSheetId="6" hidden="1">#REF!</definedName>
    <definedName name="XRefPaste102" hidden="1">#REF!</definedName>
    <definedName name="XRefPaste102Row" localSheetId="6" hidden="1">#REF!</definedName>
    <definedName name="XRefPaste102Row" hidden="1">#REF!</definedName>
    <definedName name="XRefPaste103" localSheetId="6" hidden="1">#REF!</definedName>
    <definedName name="XRefPaste103" hidden="1">#REF!</definedName>
    <definedName name="XRefPaste103Row" localSheetId="6" hidden="1">#REF!</definedName>
    <definedName name="XRefPaste103Row" hidden="1">#REF!</definedName>
    <definedName name="XRefPaste104" localSheetId="6" hidden="1">#REF!</definedName>
    <definedName name="XRefPaste104" hidden="1">#REF!</definedName>
    <definedName name="XRefPaste104Row" localSheetId="6" hidden="1">#REF!</definedName>
    <definedName name="XRefPaste104Row" hidden="1">#REF!</definedName>
    <definedName name="XRefPaste105" localSheetId="6" hidden="1">#REF!</definedName>
    <definedName name="XRefPaste105" hidden="1">#REF!</definedName>
    <definedName name="XRefPaste105Row" localSheetId="6" hidden="1">#REF!</definedName>
    <definedName name="XRefPaste105Row" hidden="1">#REF!</definedName>
    <definedName name="XRefPaste106" localSheetId="6" hidden="1">#REF!</definedName>
    <definedName name="XRefPaste106" hidden="1">#REF!</definedName>
    <definedName name="XRefPaste106Row" localSheetId="6" hidden="1">#REF!</definedName>
    <definedName name="XRefPaste106Row" hidden="1">#REF!</definedName>
    <definedName name="XRefPaste107" localSheetId="6" hidden="1">#REF!</definedName>
    <definedName name="XRefPaste107" hidden="1">#REF!</definedName>
    <definedName name="XRefPaste107Row" localSheetId="6" hidden="1">#REF!</definedName>
    <definedName name="XRefPaste107Row" hidden="1">#REF!</definedName>
    <definedName name="XRefPaste108" localSheetId="6" hidden="1">#REF!</definedName>
    <definedName name="XRefPaste108" hidden="1">#REF!</definedName>
    <definedName name="XRefPaste108Row" localSheetId="6" hidden="1">#REF!</definedName>
    <definedName name="XRefPaste108Row" hidden="1">#REF!</definedName>
    <definedName name="XRefPaste109" localSheetId="6" hidden="1">#REF!</definedName>
    <definedName name="XRefPaste109" hidden="1">#REF!</definedName>
    <definedName name="XRefPaste109Row" localSheetId="6" hidden="1">#REF!</definedName>
    <definedName name="XRefPaste109Row" hidden="1">#REF!</definedName>
    <definedName name="XRefPaste10Row" localSheetId="6" hidden="1">#REF!</definedName>
    <definedName name="XRefPaste10Row" hidden="1">#REF!</definedName>
    <definedName name="XRefPaste11" hidden="1">#REF!</definedName>
    <definedName name="XRefPaste110" localSheetId="6" hidden="1">#REF!</definedName>
    <definedName name="XRefPaste110" hidden="1">#REF!</definedName>
    <definedName name="XRefPaste110Row" localSheetId="6" hidden="1">#REF!</definedName>
    <definedName name="XRefPaste110Row" hidden="1">#REF!</definedName>
    <definedName name="XRefPaste111" localSheetId="6" hidden="1">#REF!</definedName>
    <definedName name="XRefPaste111" hidden="1">#REF!</definedName>
    <definedName name="XRefPaste111Row" localSheetId="6" hidden="1">#REF!</definedName>
    <definedName name="XRefPaste111Row" hidden="1">#REF!</definedName>
    <definedName name="XRefPaste112" localSheetId="6" hidden="1">#REF!</definedName>
    <definedName name="XRefPaste112" hidden="1">#REF!</definedName>
    <definedName name="XRefPaste112Row" localSheetId="6" hidden="1">#REF!</definedName>
    <definedName name="XRefPaste112Row" hidden="1">#REF!</definedName>
    <definedName name="XRefPaste113" localSheetId="6" hidden="1">#REF!</definedName>
    <definedName name="XRefPaste113" hidden="1">#REF!</definedName>
    <definedName name="XRefPaste113Row" localSheetId="6" hidden="1">#REF!</definedName>
    <definedName name="XRefPaste113Row" hidden="1">#REF!</definedName>
    <definedName name="XRefPaste114" localSheetId="6" hidden="1">#REF!</definedName>
    <definedName name="XRefPaste114" hidden="1">#REF!</definedName>
    <definedName name="XRefPaste114Row" localSheetId="6" hidden="1">#REF!</definedName>
    <definedName name="XRefPaste114Row" hidden="1">#REF!</definedName>
    <definedName name="XRefPaste115" localSheetId="6" hidden="1">#REF!</definedName>
    <definedName name="XRefPaste115" hidden="1">#REF!</definedName>
    <definedName name="XRefPaste115Row" localSheetId="6" hidden="1">#REF!</definedName>
    <definedName name="XRefPaste115Row" hidden="1">#REF!</definedName>
    <definedName name="XRefPaste116" localSheetId="6" hidden="1">#REF!</definedName>
    <definedName name="XRefPaste116" hidden="1">#REF!</definedName>
    <definedName name="XRefPaste116Row" localSheetId="6" hidden="1">#REF!</definedName>
    <definedName name="XRefPaste116Row" hidden="1">#REF!</definedName>
    <definedName name="XRefPaste117" localSheetId="6" hidden="1">#REF!</definedName>
    <definedName name="XRefPaste117" hidden="1">#REF!</definedName>
    <definedName name="XRefPaste117Row" localSheetId="6" hidden="1">#REF!</definedName>
    <definedName name="XRefPaste117Row" hidden="1">#REF!</definedName>
    <definedName name="XRefPaste118" localSheetId="6" hidden="1">#REF!</definedName>
    <definedName name="XRefPaste118" hidden="1">#REF!</definedName>
    <definedName name="XRefPaste118Row" localSheetId="6" hidden="1">#REF!</definedName>
    <definedName name="XRefPaste118Row" hidden="1">#REF!</definedName>
    <definedName name="XRefPaste119" localSheetId="6" hidden="1">#REF!</definedName>
    <definedName name="XRefPaste119" hidden="1">#REF!</definedName>
    <definedName name="XRefPaste119Row" localSheetId="6" hidden="1">#REF!</definedName>
    <definedName name="XRefPaste119Row" hidden="1">#REF!</definedName>
    <definedName name="XRefPaste11Row" localSheetId="6" hidden="1">#REF!</definedName>
    <definedName name="XRefPaste11Row" hidden="1">#REF!</definedName>
    <definedName name="XRefPaste12" localSheetId="6" hidden="1">#REF!</definedName>
    <definedName name="XRefPaste12" hidden="1">#REF!</definedName>
    <definedName name="XRefPaste120" localSheetId="6" hidden="1">#REF!</definedName>
    <definedName name="XRefPaste120" hidden="1">#REF!</definedName>
    <definedName name="XRefPaste120Row" localSheetId="6" hidden="1">#REF!</definedName>
    <definedName name="XRefPaste120Row" hidden="1">#REF!</definedName>
    <definedName name="XRefPaste121" localSheetId="6" hidden="1">#REF!</definedName>
    <definedName name="XRefPaste121" hidden="1">#REF!</definedName>
    <definedName name="XRefPaste121Row" localSheetId="6" hidden="1">#REF!</definedName>
    <definedName name="XRefPaste121Row" hidden="1">#REF!</definedName>
    <definedName name="XRefPaste122" localSheetId="6" hidden="1">#REF!</definedName>
    <definedName name="XRefPaste122" hidden="1">#REF!</definedName>
    <definedName name="XRefPaste122Row" localSheetId="6" hidden="1">#REF!</definedName>
    <definedName name="XRefPaste122Row" hidden="1">#REF!</definedName>
    <definedName name="XRefPaste123" localSheetId="6" hidden="1">#REF!</definedName>
    <definedName name="XRefPaste123" hidden="1">#REF!</definedName>
    <definedName name="XRefPaste123Row" localSheetId="6" hidden="1">#REF!</definedName>
    <definedName name="XRefPaste123Row" hidden="1">#REF!</definedName>
    <definedName name="XRefPaste124" localSheetId="6" hidden="1">#REF!</definedName>
    <definedName name="XRefPaste124" hidden="1">#REF!</definedName>
    <definedName name="XRefPaste124Row" localSheetId="6" hidden="1">#REF!</definedName>
    <definedName name="XRefPaste124Row" hidden="1">#REF!</definedName>
    <definedName name="XRefPaste125" localSheetId="6" hidden="1">#REF!</definedName>
    <definedName name="XRefPaste125" hidden="1">#REF!</definedName>
    <definedName name="XRefPaste125Row" localSheetId="6" hidden="1">#REF!</definedName>
    <definedName name="XRefPaste125Row" hidden="1">#REF!</definedName>
    <definedName name="XRefPaste126" localSheetId="6" hidden="1">#REF!</definedName>
    <definedName name="XRefPaste126" hidden="1">#REF!</definedName>
    <definedName name="XRefPaste126Row" localSheetId="6" hidden="1">#REF!</definedName>
    <definedName name="XRefPaste126Row" hidden="1">#REF!</definedName>
    <definedName name="XRefPaste127" localSheetId="6" hidden="1">#REF!</definedName>
    <definedName name="XRefPaste127" hidden="1">#REF!</definedName>
    <definedName name="XRefPaste127Row" localSheetId="6" hidden="1">#REF!</definedName>
    <definedName name="XRefPaste127Row" hidden="1">#REF!</definedName>
    <definedName name="XRefPaste128" localSheetId="6" hidden="1">#REF!</definedName>
    <definedName name="XRefPaste128" hidden="1">#REF!</definedName>
    <definedName name="XRefPaste128Row" localSheetId="6" hidden="1">#REF!</definedName>
    <definedName name="XRefPaste128Row" hidden="1">#REF!</definedName>
    <definedName name="XRefPaste129" localSheetId="6" hidden="1">#REF!</definedName>
    <definedName name="XRefPaste129" hidden="1">#REF!</definedName>
    <definedName name="XRefPaste129Row" localSheetId="6" hidden="1">#REF!</definedName>
    <definedName name="XRefPaste129Row" hidden="1">#REF!</definedName>
    <definedName name="XRefPaste12Row" localSheetId="6" hidden="1">#REF!</definedName>
    <definedName name="XRefPaste12Row" hidden="1">#REF!</definedName>
    <definedName name="XRefPaste130" localSheetId="6" hidden="1">#REF!</definedName>
    <definedName name="XRefPaste130" hidden="1">#REF!</definedName>
    <definedName name="XRefPaste130Row" localSheetId="6" hidden="1">#REF!</definedName>
    <definedName name="XRefPaste130Row" hidden="1">#REF!</definedName>
    <definedName name="XRefPaste131" localSheetId="6" hidden="1">#REF!</definedName>
    <definedName name="XRefPaste131" hidden="1">#REF!</definedName>
    <definedName name="XRefPaste131Row" localSheetId="6" hidden="1">#REF!</definedName>
    <definedName name="XRefPaste131Row" hidden="1">#REF!</definedName>
    <definedName name="XRefPaste132" localSheetId="6" hidden="1">#REF!</definedName>
    <definedName name="XRefPaste132" hidden="1">#REF!</definedName>
    <definedName name="XRefPaste132Row" localSheetId="6" hidden="1">#REF!</definedName>
    <definedName name="XRefPaste132Row" hidden="1">#REF!</definedName>
    <definedName name="XRefPaste133" localSheetId="6" hidden="1">#REF!</definedName>
    <definedName name="XRefPaste133" hidden="1">#REF!</definedName>
    <definedName name="XRefPaste133Row" localSheetId="6" hidden="1">#REF!</definedName>
    <definedName name="XRefPaste133Row" hidden="1">#REF!</definedName>
    <definedName name="XRefPaste134" localSheetId="6" hidden="1">#REF!</definedName>
    <definedName name="XRefPaste134" hidden="1">#REF!</definedName>
    <definedName name="XRefPaste134Row" localSheetId="6" hidden="1">#REF!</definedName>
    <definedName name="XRefPaste134Row" hidden="1">#REF!</definedName>
    <definedName name="XRefPaste135" localSheetId="6" hidden="1">#REF!</definedName>
    <definedName name="XRefPaste135" hidden="1">#REF!</definedName>
    <definedName name="XRefPaste135Row" localSheetId="6" hidden="1">#REF!</definedName>
    <definedName name="XRefPaste135Row" hidden="1">#REF!</definedName>
    <definedName name="XRefPaste136" localSheetId="6" hidden="1">#REF!</definedName>
    <definedName name="XRefPaste136" hidden="1">#REF!</definedName>
    <definedName name="XRefPaste136Row" localSheetId="6" hidden="1">#REF!</definedName>
    <definedName name="XRefPaste136Row" hidden="1">#REF!</definedName>
    <definedName name="XRefPaste137" localSheetId="6" hidden="1">#REF!</definedName>
    <definedName name="XRefPaste137" hidden="1">#REF!</definedName>
    <definedName name="XRefPaste137Row" localSheetId="6" hidden="1">#REF!</definedName>
    <definedName name="XRefPaste137Row" hidden="1">#REF!</definedName>
    <definedName name="XRefPaste138" localSheetId="6" hidden="1">#REF!</definedName>
    <definedName name="XRefPaste138" hidden="1">#REF!</definedName>
    <definedName name="XRefPaste138Row" localSheetId="6" hidden="1">#REF!</definedName>
    <definedName name="XRefPaste138Row" hidden="1">#REF!</definedName>
    <definedName name="XRefPaste139" localSheetId="6" hidden="1">#REF!</definedName>
    <definedName name="XRefPaste139" hidden="1">#REF!</definedName>
    <definedName name="XRefPaste139Row" localSheetId="6" hidden="1">#REF!</definedName>
    <definedName name="XRefPaste139Row" hidden="1">#REF!</definedName>
    <definedName name="XRefPaste13Row" localSheetId="6" hidden="1">#REF!</definedName>
    <definedName name="XRefPaste13Row" hidden="1">#REF!</definedName>
    <definedName name="XRefPaste14" localSheetId="6" hidden="1">#REF!</definedName>
    <definedName name="XRefPaste140" localSheetId="6" hidden="1">#REF!</definedName>
    <definedName name="XRefPaste140" hidden="1">#REF!</definedName>
    <definedName name="XRefPaste140Row" localSheetId="6" hidden="1">#REF!</definedName>
    <definedName name="XRefPaste140Row" hidden="1">#REF!</definedName>
    <definedName name="XRefPaste141" localSheetId="6" hidden="1">#REF!</definedName>
    <definedName name="XRefPaste141" hidden="1">#REF!</definedName>
    <definedName name="XRefPaste141Row" localSheetId="6" hidden="1">#REF!</definedName>
    <definedName name="XRefPaste141Row" hidden="1">#REF!</definedName>
    <definedName name="XRefPaste142" localSheetId="6" hidden="1">#REF!</definedName>
    <definedName name="XRefPaste142" hidden="1">#REF!</definedName>
    <definedName name="XRefPaste142Row" localSheetId="6" hidden="1">#REF!</definedName>
    <definedName name="XRefPaste142Row" hidden="1">#REF!</definedName>
    <definedName name="XRefPaste143" localSheetId="6" hidden="1">#REF!</definedName>
    <definedName name="XRefPaste143" hidden="1">#REF!</definedName>
    <definedName name="XRefPaste143Row" localSheetId="6" hidden="1">#REF!</definedName>
    <definedName name="XRefPaste143Row" hidden="1">#REF!</definedName>
    <definedName name="XRefPaste144" localSheetId="6" hidden="1">#REF!</definedName>
    <definedName name="XRefPaste144" hidden="1">#REF!</definedName>
    <definedName name="XRefPaste144Row" localSheetId="6" hidden="1">#REF!</definedName>
    <definedName name="XRefPaste144Row" hidden="1">#REF!</definedName>
    <definedName name="XRefPaste145" localSheetId="6" hidden="1">#REF!</definedName>
    <definedName name="XRefPaste145" hidden="1">#REF!</definedName>
    <definedName name="XRefPaste145Row" localSheetId="6" hidden="1">#REF!</definedName>
    <definedName name="XRefPaste145Row" hidden="1">#REF!</definedName>
    <definedName name="XRefPaste146" localSheetId="6" hidden="1">#REF!</definedName>
    <definedName name="XRefPaste146" hidden="1">#REF!</definedName>
    <definedName name="XRefPaste146Row" localSheetId="6" hidden="1">#REF!</definedName>
    <definedName name="XRefPaste146Row" hidden="1">#REF!</definedName>
    <definedName name="XRefPaste147" localSheetId="6" hidden="1">#REF!</definedName>
    <definedName name="XRefPaste147" hidden="1">#REF!</definedName>
    <definedName name="XRefPaste147Row" localSheetId="6" hidden="1">#REF!</definedName>
    <definedName name="XRefPaste147Row" hidden="1">#REF!</definedName>
    <definedName name="XRefPaste148" localSheetId="6" hidden="1">#REF!</definedName>
    <definedName name="XRefPaste148" hidden="1">#REF!</definedName>
    <definedName name="XRefPaste148Row" localSheetId="6" hidden="1">#REF!</definedName>
    <definedName name="XRefPaste148Row" hidden="1">#REF!</definedName>
    <definedName name="XRefPaste14Row" localSheetId="6" hidden="1">#REF!</definedName>
    <definedName name="XRefPaste14Row" hidden="1">#REF!</definedName>
    <definedName name="XRefPaste15" hidden="1">#REF!</definedName>
    <definedName name="XRefPaste15Row" localSheetId="6" hidden="1">#REF!</definedName>
    <definedName name="XRefPaste15Row" hidden="1">#REF!</definedName>
    <definedName name="XRefPaste16" hidden="1">#REF!</definedName>
    <definedName name="XRefPaste16Row" localSheetId="6" hidden="1">#REF!</definedName>
    <definedName name="XRefPaste17" hidden="1">#REF!</definedName>
    <definedName name="XRefPaste17Row" localSheetId="6" hidden="1">#REF!</definedName>
    <definedName name="XRefPaste17Row" hidden="1">#REF!</definedName>
    <definedName name="XRefPaste18" localSheetId="6" hidden="1">'Patrimonio Neto'!#REF!</definedName>
    <definedName name="XRefPaste18" hidden="1">#REF!</definedName>
    <definedName name="XRefPaste18Row" localSheetId="6" hidden="1">#REF!</definedName>
    <definedName name="XRefPaste18Row" hidden="1">#REF!</definedName>
    <definedName name="XRefPaste19" localSheetId="6" hidden="1">#REF!</definedName>
    <definedName name="XRefPaste19" hidden="1">#REF!</definedName>
    <definedName name="XRefPaste19Row" localSheetId="6" hidden="1">#REF!</definedName>
    <definedName name="XRefPaste19Row" hidden="1">#REF!</definedName>
    <definedName name="XRefPaste1Row" localSheetId="6" hidden="1">#REF!</definedName>
    <definedName name="XRefPaste1Row" hidden="1">#REF!</definedName>
    <definedName name="XRefPaste20" localSheetId="6" hidden="1">#REF!</definedName>
    <definedName name="XRefPaste20" hidden="1">#REF!</definedName>
    <definedName name="XRefPaste20Row" localSheetId="6" hidden="1">#REF!</definedName>
    <definedName name="XRefPaste21" localSheetId="6" hidden="1">#REF!</definedName>
    <definedName name="XRefPaste21" hidden="1">#REF!</definedName>
    <definedName name="XRefPaste21Row" localSheetId="6" hidden="1">#REF!</definedName>
    <definedName name="XRefPaste21Row" hidden="1">#REF!</definedName>
    <definedName name="XRefPaste22" localSheetId="6" hidden="1">#REF!</definedName>
    <definedName name="XRefPaste22" hidden="1">#REF!</definedName>
    <definedName name="XRefPaste22Row" localSheetId="6" hidden="1">#REF!</definedName>
    <definedName name="XRefPaste23" localSheetId="6" hidden="1">#REF!</definedName>
    <definedName name="XRefPaste23" hidden="1">#REF!</definedName>
    <definedName name="XRefPaste23Row" localSheetId="6" hidden="1">#REF!</definedName>
    <definedName name="XRefPaste24" localSheetId="6" hidden="1">#REF!</definedName>
    <definedName name="XRefPaste24" hidden="1">#REF!</definedName>
    <definedName name="XRefPaste24Row" localSheetId="6" hidden="1">#REF!</definedName>
    <definedName name="XRefPaste24Row" hidden="1">#REF!</definedName>
    <definedName name="XRefPaste25" localSheetId="6" hidden="1">#REF!</definedName>
    <definedName name="XRefPaste25" hidden="1">#REF!</definedName>
    <definedName name="XRefPaste25Row" localSheetId="6" hidden="1">#REF!</definedName>
    <definedName name="XRefPaste25Row" hidden="1">#REF!</definedName>
    <definedName name="XRefPaste26" localSheetId="6" hidden="1">#REF!</definedName>
    <definedName name="XRefPaste26" hidden="1">#REF!</definedName>
    <definedName name="XRefPaste26Row" localSheetId="6" hidden="1">#REF!</definedName>
    <definedName name="XRefPaste26Row" hidden="1">#REF!</definedName>
    <definedName name="XRefPaste27" localSheetId="6" hidden="1">#REF!</definedName>
    <definedName name="XRefPaste27" hidden="1">#REF!</definedName>
    <definedName name="XRefPaste27Row" localSheetId="6" hidden="1">#REF!</definedName>
    <definedName name="XRefPaste27Row" hidden="1">#REF!</definedName>
    <definedName name="XRefPaste28" localSheetId="6" hidden="1">#REF!</definedName>
    <definedName name="XRefPaste28" hidden="1">#REF!</definedName>
    <definedName name="XRefPaste28Row" localSheetId="6" hidden="1">#REF!</definedName>
    <definedName name="XRefPaste28Row" hidden="1">#REF!</definedName>
    <definedName name="XRefPaste29" localSheetId="6" hidden="1">#REF!</definedName>
    <definedName name="XRefPaste29" hidden="1">#REF!</definedName>
    <definedName name="XRefPaste29Row" localSheetId="6" hidden="1">#REF!</definedName>
    <definedName name="XRefPaste29Row" hidden="1">#REF!</definedName>
    <definedName name="XRefPaste2Row" localSheetId="6" hidden="1">#REF!</definedName>
    <definedName name="XRefPaste2Row" hidden="1">#REF!</definedName>
    <definedName name="XRefPaste30" localSheetId="6" hidden="1">#REF!</definedName>
    <definedName name="XRefPaste30" hidden="1">#REF!</definedName>
    <definedName name="XRefPaste30Row" localSheetId="6" hidden="1">#REF!</definedName>
    <definedName name="XRefPaste31" localSheetId="6" hidden="1">#REF!</definedName>
    <definedName name="XRefPaste31" hidden="1">#REF!</definedName>
    <definedName name="XRefPaste31Row" localSheetId="6" hidden="1">#REF!</definedName>
    <definedName name="XRefPaste32" localSheetId="6" hidden="1">#REF!</definedName>
    <definedName name="XRefPaste32" hidden="1">#REF!</definedName>
    <definedName name="XRefPaste32Row" localSheetId="6" hidden="1">#REF!</definedName>
    <definedName name="XRefPaste32Row" hidden="1">#REF!</definedName>
    <definedName name="XRefPaste33" hidden="1">#REF!</definedName>
    <definedName name="XRefPaste33Row" localSheetId="6" hidden="1">#REF!</definedName>
    <definedName name="XRefPaste33Row" hidden="1">#REF!</definedName>
    <definedName name="XRefPaste34" localSheetId="6" hidden="1">#REF!</definedName>
    <definedName name="XRefPaste34" hidden="1">#REF!</definedName>
    <definedName name="XRefPaste34Row" localSheetId="6" hidden="1">#REF!</definedName>
    <definedName name="XRefPaste34Row" hidden="1">#REF!</definedName>
    <definedName name="XRefPaste35" hidden="1">#REF!</definedName>
    <definedName name="XRefPaste35Row" localSheetId="6" hidden="1">#REF!</definedName>
    <definedName name="XRefPaste35Row" hidden="1">#REF!</definedName>
    <definedName name="XRefPaste36" localSheetId="6" hidden="1">#REF!</definedName>
    <definedName name="XRefPaste36" hidden="1">#REF!</definedName>
    <definedName name="XRefPaste36Row" localSheetId="6" hidden="1">#REF!</definedName>
    <definedName name="XRefPaste36Row" hidden="1">#REF!</definedName>
    <definedName name="XRefPaste37" localSheetId="6" hidden="1">#REF!</definedName>
    <definedName name="XRefPaste37" hidden="1">#REF!</definedName>
    <definedName name="XRefPaste37Row" localSheetId="6" hidden="1">#REF!</definedName>
    <definedName name="XRefPaste37Row" hidden="1">#REF!</definedName>
    <definedName name="XRefPaste38" localSheetId="6" hidden="1">#REF!</definedName>
    <definedName name="XRefPaste38" hidden="1">#REF!</definedName>
    <definedName name="XRefPaste38Row" localSheetId="6" hidden="1">#REF!</definedName>
    <definedName name="XRefPaste38Row" hidden="1">#REF!</definedName>
    <definedName name="XRefPaste39" localSheetId="6" hidden="1">#REF!</definedName>
    <definedName name="XRefPaste39" hidden="1">#REF!</definedName>
    <definedName name="XRefPaste39Row" localSheetId="6" hidden="1">#REF!</definedName>
    <definedName name="XRefPaste39Row" hidden="1">#REF!</definedName>
    <definedName name="XRefPaste3Row" localSheetId="6" hidden="1">#REF!</definedName>
    <definedName name="XRefPaste40" localSheetId="6" hidden="1">#REF!</definedName>
    <definedName name="XRefPaste40" hidden="1">#REF!</definedName>
    <definedName name="XRefPaste40Row" localSheetId="6" hidden="1">#REF!</definedName>
    <definedName name="XRefPaste40Row" hidden="1">#REF!</definedName>
    <definedName name="XRefPaste41" localSheetId="6" hidden="1">#REF!</definedName>
    <definedName name="XRefPaste41" hidden="1">#REF!</definedName>
    <definedName name="XRefPaste41Row" localSheetId="6" hidden="1">#REF!</definedName>
    <definedName name="XRefPaste41Row" hidden="1">#REF!</definedName>
    <definedName name="XRefPaste42" localSheetId="6" hidden="1">#REF!</definedName>
    <definedName name="XRefPaste42" hidden="1">#REF!</definedName>
    <definedName name="XRefPaste42Row" localSheetId="6" hidden="1">#REF!</definedName>
    <definedName name="XRefPaste42Row" hidden="1">#REF!</definedName>
    <definedName name="XRefPaste43" localSheetId="6" hidden="1">#REF!</definedName>
    <definedName name="XRefPaste43" hidden="1">#REF!</definedName>
    <definedName name="XRefPaste43Row" localSheetId="6" hidden="1">#REF!</definedName>
    <definedName name="XRefPaste43Row" hidden="1">#REF!</definedName>
    <definedName name="XRefPaste44" localSheetId="6" hidden="1">#REF!</definedName>
    <definedName name="XRefPaste44" hidden="1">#REF!</definedName>
    <definedName name="XRefPaste44Row" localSheetId="6" hidden="1">#REF!</definedName>
    <definedName name="XRefPaste44Row" hidden="1">#REF!</definedName>
    <definedName name="XRefPaste45" localSheetId="6" hidden="1">#REF!</definedName>
    <definedName name="XRefPaste45" hidden="1">#REF!</definedName>
    <definedName name="XRefPaste45Row" localSheetId="6" hidden="1">#REF!</definedName>
    <definedName name="XRefPaste45Row" hidden="1">#REF!</definedName>
    <definedName name="XRefPaste46" localSheetId="6" hidden="1">#REF!</definedName>
    <definedName name="XRefPaste46" hidden="1">#REF!</definedName>
    <definedName name="XRefPaste46Row" localSheetId="6" hidden="1">#REF!</definedName>
    <definedName name="XRefPaste46Row" hidden="1">#REF!</definedName>
    <definedName name="XRefPaste47" localSheetId="6" hidden="1">#REF!</definedName>
    <definedName name="XRefPaste47" hidden="1">#REF!</definedName>
    <definedName name="XRefPaste47Row" localSheetId="6" hidden="1">#REF!</definedName>
    <definedName name="XRefPaste47Row" hidden="1">#REF!</definedName>
    <definedName name="XRefPaste48" localSheetId="6" hidden="1">#REF!</definedName>
    <definedName name="XRefPaste48" hidden="1">#REF!</definedName>
    <definedName name="XRefPaste48Row" localSheetId="6" hidden="1">#REF!</definedName>
    <definedName name="XRefPaste48Row" hidden="1">#REF!</definedName>
    <definedName name="XRefPaste49" localSheetId="6" hidden="1">#REF!</definedName>
    <definedName name="XRefPaste49" hidden="1">#REF!</definedName>
    <definedName name="XRefPaste49Row" localSheetId="6" hidden="1">#REF!</definedName>
    <definedName name="XRefPaste49Row" hidden="1">#REF!</definedName>
    <definedName name="XRefPaste4Row" localSheetId="6" hidden="1">#REF!</definedName>
    <definedName name="XRefPaste4Row" hidden="1">#REF!</definedName>
    <definedName name="XRefPaste5" localSheetId="6" hidden="1">'Patrimonio Neto'!#REF!</definedName>
    <definedName name="XRefPaste50" localSheetId="6" hidden="1">#REF!</definedName>
    <definedName name="XRefPaste50" hidden="1">#REF!</definedName>
    <definedName name="XRefPaste50Row" localSheetId="6" hidden="1">#REF!</definedName>
    <definedName name="XRefPaste50Row" hidden="1">#REF!</definedName>
    <definedName name="XRefPaste51" localSheetId="6" hidden="1">#REF!</definedName>
    <definedName name="XRefPaste51" hidden="1">#REF!</definedName>
    <definedName name="XRefPaste51Row" localSheetId="6" hidden="1">#REF!</definedName>
    <definedName name="XRefPaste51Row" hidden="1">#REF!</definedName>
    <definedName name="XRefPaste52" localSheetId="6" hidden="1">#REF!</definedName>
    <definedName name="XRefPaste52" hidden="1">#REF!</definedName>
    <definedName name="XRefPaste52Row" localSheetId="6" hidden="1">#REF!</definedName>
    <definedName name="XRefPaste52Row" hidden="1">#REF!</definedName>
    <definedName name="XRefPaste53" localSheetId="6" hidden="1">#REF!</definedName>
    <definedName name="XRefPaste53" hidden="1">#REF!</definedName>
    <definedName name="XRefPaste53Row" localSheetId="6" hidden="1">#REF!</definedName>
    <definedName name="XRefPaste53Row" hidden="1">#REF!</definedName>
    <definedName name="XRefPaste54" localSheetId="6" hidden="1">#REF!</definedName>
    <definedName name="XRefPaste54" hidden="1">#REF!</definedName>
    <definedName name="XRefPaste54Row" localSheetId="6" hidden="1">#REF!</definedName>
    <definedName name="XRefPaste54Row" hidden="1">#REF!</definedName>
    <definedName name="XRefPaste55" localSheetId="6" hidden="1">#REF!</definedName>
    <definedName name="XRefPaste55" hidden="1">#REF!</definedName>
    <definedName name="XRefPaste55Row" localSheetId="6" hidden="1">#REF!</definedName>
    <definedName name="XRefPaste55Row" hidden="1">#REF!</definedName>
    <definedName name="XRefPaste56" localSheetId="6" hidden="1">#REF!</definedName>
    <definedName name="XRefPaste56" hidden="1">#REF!</definedName>
    <definedName name="XRefPaste56Row" localSheetId="6" hidden="1">#REF!</definedName>
    <definedName name="XRefPaste56Row" hidden="1">#REF!</definedName>
    <definedName name="XRefPaste57" localSheetId="6" hidden="1">#REF!</definedName>
    <definedName name="XRefPaste57" hidden="1">#REF!</definedName>
    <definedName name="XRefPaste57Row" localSheetId="6" hidden="1">#REF!</definedName>
    <definedName name="XRefPaste57Row" hidden="1">#REF!</definedName>
    <definedName name="XRefPaste58" hidden="1">#REF!</definedName>
    <definedName name="XRefPaste58Row" localSheetId="6" hidden="1">#REF!</definedName>
    <definedName name="XRefPaste58Row" hidden="1">#REF!</definedName>
    <definedName name="XRefPaste59" hidden="1">#REF!</definedName>
    <definedName name="XRefPaste59Row" localSheetId="6" hidden="1">#REF!</definedName>
    <definedName name="XRefPaste59Row" hidden="1">#REF!</definedName>
    <definedName name="XRefPaste5Row" localSheetId="6" hidden="1">#REF!</definedName>
    <definedName name="XRefPaste5Row" hidden="1">#REF!</definedName>
    <definedName name="XRefPaste6" localSheetId="6" hidden="1">#REF!</definedName>
    <definedName name="XRefPaste60" hidden="1">#REF!</definedName>
    <definedName name="XRefPaste60Row" localSheetId="6" hidden="1">#REF!</definedName>
    <definedName name="XRefPaste60Row" hidden="1">#REF!</definedName>
    <definedName name="XRefPaste61" hidden="1">#REF!</definedName>
    <definedName name="XRefPaste61Row" localSheetId="6" hidden="1">#REF!</definedName>
    <definedName name="XRefPaste61Row" hidden="1">#REF!</definedName>
    <definedName name="XRefPaste62" hidden="1">#REF!</definedName>
    <definedName name="XRefPaste62Row" localSheetId="6" hidden="1">#REF!</definedName>
    <definedName name="XRefPaste62Row" hidden="1">#REF!</definedName>
    <definedName name="XRefPaste63" hidden="1">#REF!</definedName>
    <definedName name="XRefPaste63Row" localSheetId="6" hidden="1">#REF!</definedName>
    <definedName name="XRefPaste63Row" hidden="1">#REF!</definedName>
    <definedName name="XRefPaste64" localSheetId="6" hidden="1">#REF!</definedName>
    <definedName name="XRefPaste64" hidden="1">#REF!</definedName>
    <definedName name="XRefPaste64Row" localSheetId="6" hidden="1">#REF!</definedName>
    <definedName name="XRefPaste64Row" hidden="1">#REF!</definedName>
    <definedName name="XRefPaste65" hidden="1">#REF!</definedName>
    <definedName name="XRefPaste65Row" localSheetId="6" hidden="1">#REF!</definedName>
    <definedName name="XRefPaste65Row" hidden="1">#REF!</definedName>
    <definedName name="XRefPaste66" hidden="1">#REF!</definedName>
    <definedName name="XRefPaste66Row" localSheetId="6" hidden="1">#REF!</definedName>
    <definedName name="XRefPaste66Row" hidden="1">#REF!</definedName>
    <definedName name="XRefPaste67" localSheetId="6" hidden="1">#REF!</definedName>
    <definedName name="XRefPaste67" hidden="1">#REF!</definedName>
    <definedName name="XRefPaste67Row" localSheetId="6" hidden="1">#REF!</definedName>
    <definedName name="XRefPaste67Row" hidden="1">#REF!</definedName>
    <definedName name="XRefPaste68" hidden="1">#REF!</definedName>
    <definedName name="XRefPaste68Row" localSheetId="6" hidden="1">#REF!</definedName>
    <definedName name="XRefPaste68Row" hidden="1">#REF!</definedName>
    <definedName name="XRefPaste69" hidden="1">#REF!</definedName>
    <definedName name="XRefPaste69Row" localSheetId="6" hidden="1">#REF!</definedName>
    <definedName name="XRefPaste69Row" hidden="1">#REF!</definedName>
    <definedName name="XRefPaste6Row" localSheetId="6" hidden="1">#REF!</definedName>
    <definedName name="XRefPaste6Row" hidden="1">#REF!</definedName>
    <definedName name="XRefPaste7" localSheetId="6" hidden="1">#REF!</definedName>
    <definedName name="XRefPaste7" hidden="1">#REF!</definedName>
    <definedName name="XRefPaste70" hidden="1">#REF!</definedName>
    <definedName name="XRefPaste70Row" localSheetId="6" hidden="1">#REF!</definedName>
    <definedName name="XRefPaste70Row" hidden="1">#REF!</definedName>
    <definedName name="XRefPaste71" hidden="1">#REF!</definedName>
    <definedName name="XRefPaste71Row" localSheetId="6" hidden="1">#REF!</definedName>
    <definedName name="XRefPaste71Row" hidden="1">#REF!</definedName>
    <definedName name="XRefPaste72" localSheetId="6" hidden="1">#REF!</definedName>
    <definedName name="XRefPaste72" hidden="1">#REF!</definedName>
    <definedName name="XRefPaste72Row" localSheetId="6" hidden="1">#REF!</definedName>
    <definedName name="XRefPaste72Row" hidden="1">#REF!</definedName>
    <definedName name="XRefPaste73" localSheetId="6" hidden="1">#REF!</definedName>
    <definedName name="XRefPaste73" hidden="1">#REF!</definedName>
    <definedName name="XRefPaste73Row" localSheetId="6" hidden="1">#REF!</definedName>
    <definedName name="XRefPaste73Row" hidden="1">#REF!</definedName>
    <definedName name="XRefPaste74" localSheetId="6" hidden="1">#REF!</definedName>
    <definedName name="XRefPaste74" hidden="1">#REF!</definedName>
    <definedName name="XRefPaste74Row" localSheetId="6" hidden="1">#REF!</definedName>
    <definedName name="XRefPaste74Row" hidden="1">#REF!</definedName>
    <definedName name="XRefPaste75" localSheetId="6" hidden="1">#REF!</definedName>
    <definedName name="XRefPaste75" hidden="1">#REF!</definedName>
    <definedName name="XRefPaste75Row" localSheetId="6" hidden="1">#REF!</definedName>
    <definedName name="XRefPaste75Row" hidden="1">#REF!</definedName>
    <definedName name="XRefPaste76" localSheetId="6" hidden="1">#REF!</definedName>
    <definedName name="XRefPaste76" hidden="1">#REF!</definedName>
    <definedName name="XRefPaste76Row" localSheetId="6" hidden="1">#REF!</definedName>
    <definedName name="XRefPaste76Row" hidden="1">#REF!</definedName>
    <definedName name="XRefPaste77" localSheetId="6" hidden="1">#REF!</definedName>
    <definedName name="XRefPaste77" hidden="1">#REF!</definedName>
    <definedName name="XRefPaste77Row" localSheetId="6" hidden="1">#REF!</definedName>
    <definedName name="XRefPaste77Row" hidden="1">#REF!</definedName>
    <definedName name="XRefPaste78" localSheetId="6" hidden="1">#REF!</definedName>
    <definedName name="XRefPaste78" hidden="1">#REF!</definedName>
    <definedName name="XRefPaste78Row" localSheetId="6" hidden="1">#REF!</definedName>
    <definedName name="XRefPaste78Row" hidden="1">#REF!</definedName>
    <definedName name="XRefPaste79" localSheetId="6" hidden="1">#REF!</definedName>
    <definedName name="XRefPaste79" hidden="1">#REF!</definedName>
    <definedName name="XRefPaste79Row" localSheetId="6" hidden="1">#REF!</definedName>
    <definedName name="XRefPaste79Row" hidden="1">#REF!</definedName>
    <definedName name="XRefPaste7Row" localSheetId="6" hidden="1">#REF!</definedName>
    <definedName name="XRefPaste7Row" hidden="1">#REF!</definedName>
    <definedName name="XRefPaste8" localSheetId="6" hidden="1">#REF!</definedName>
    <definedName name="XRefPaste8" hidden="1">#REF!</definedName>
    <definedName name="XRefPaste80" localSheetId="6" hidden="1">#REF!</definedName>
    <definedName name="XRefPaste80" hidden="1">#REF!</definedName>
    <definedName name="XRefPaste80Row" localSheetId="6" hidden="1">#REF!</definedName>
    <definedName name="XRefPaste80Row" hidden="1">#REF!</definedName>
    <definedName name="XRefPaste81" localSheetId="6" hidden="1">#REF!</definedName>
    <definedName name="XRefPaste81" hidden="1">#REF!</definedName>
    <definedName name="XRefPaste81Row" localSheetId="6" hidden="1">#REF!</definedName>
    <definedName name="XRefPaste81Row" hidden="1">#REF!</definedName>
    <definedName name="XRefPaste82" localSheetId="6" hidden="1">#REF!</definedName>
    <definedName name="XRefPaste82" hidden="1">#REF!</definedName>
    <definedName name="XRefPaste82Row" localSheetId="6" hidden="1">#REF!</definedName>
    <definedName name="XRefPaste82Row" hidden="1">#REF!</definedName>
    <definedName name="XRefPaste83" localSheetId="6" hidden="1">#REF!</definedName>
    <definedName name="XRefPaste83" hidden="1">#REF!</definedName>
    <definedName name="XRefPaste83Row" localSheetId="6" hidden="1">#REF!</definedName>
    <definedName name="XRefPaste83Row" hidden="1">#REF!</definedName>
    <definedName name="XRefPaste84" localSheetId="6" hidden="1">#REF!</definedName>
    <definedName name="XRefPaste84" hidden="1">#REF!</definedName>
    <definedName name="XRefPaste84Row" localSheetId="6" hidden="1">#REF!</definedName>
    <definedName name="XRefPaste84Row" hidden="1">#REF!</definedName>
    <definedName name="XRefPaste85" localSheetId="6" hidden="1">#REF!</definedName>
    <definedName name="XRefPaste85" hidden="1">#REF!</definedName>
    <definedName name="XRefPaste85Row" localSheetId="6" hidden="1">#REF!</definedName>
    <definedName name="XRefPaste85Row" hidden="1">#REF!</definedName>
    <definedName name="XRefPaste86" localSheetId="6" hidden="1">#REF!</definedName>
    <definedName name="XRefPaste86" hidden="1">#REF!</definedName>
    <definedName name="XRefPaste86Row" localSheetId="6" hidden="1">#REF!</definedName>
    <definedName name="XRefPaste86Row" hidden="1">#REF!</definedName>
    <definedName name="XRefPaste87" localSheetId="6" hidden="1">#REF!</definedName>
    <definedName name="XRefPaste87" hidden="1">#REF!</definedName>
    <definedName name="XRefPaste87Row" localSheetId="6" hidden="1">#REF!</definedName>
    <definedName name="XRefPaste87Row" hidden="1">#REF!</definedName>
    <definedName name="XRefPaste88" localSheetId="6" hidden="1">#REF!</definedName>
    <definedName name="XRefPaste88" hidden="1">#REF!</definedName>
    <definedName name="XRefPaste88Row" localSheetId="6" hidden="1">#REF!</definedName>
    <definedName name="XRefPaste88Row" hidden="1">#REF!</definedName>
    <definedName name="XRefPaste89" localSheetId="6" hidden="1">#REF!</definedName>
    <definedName name="XRefPaste89" hidden="1">#REF!</definedName>
    <definedName name="XRefPaste89Row" localSheetId="6" hidden="1">#REF!</definedName>
    <definedName name="XRefPaste89Row" hidden="1">#REF!</definedName>
    <definedName name="XRefPaste8Row" localSheetId="6" hidden="1">#REF!</definedName>
    <definedName name="XRefPaste8Row" hidden="1">#REF!</definedName>
    <definedName name="XRefPaste9" hidden="1">#REF!</definedName>
    <definedName name="XRefPaste90" localSheetId="6" hidden="1">#REF!</definedName>
    <definedName name="XRefPaste90" hidden="1">#REF!</definedName>
    <definedName name="XRefPaste90Row" localSheetId="6" hidden="1">#REF!</definedName>
    <definedName name="XRefPaste90Row" hidden="1">#REF!</definedName>
    <definedName name="XRefPaste91" localSheetId="6" hidden="1">#REF!</definedName>
    <definedName name="XRefPaste91" hidden="1">#REF!</definedName>
    <definedName name="XRefPaste91Row" localSheetId="6" hidden="1">#REF!</definedName>
    <definedName name="XRefPaste91Row" hidden="1">#REF!</definedName>
    <definedName name="XRefPaste92" localSheetId="6" hidden="1">#REF!</definedName>
    <definedName name="XRefPaste92" hidden="1">#REF!</definedName>
    <definedName name="XRefPaste92Row" localSheetId="6" hidden="1">#REF!</definedName>
    <definedName name="XRefPaste92Row" hidden="1">#REF!</definedName>
    <definedName name="XRefPaste93" localSheetId="6" hidden="1">#REF!</definedName>
    <definedName name="XRefPaste93" hidden="1">#REF!</definedName>
    <definedName name="XRefPaste93Row" localSheetId="6" hidden="1">#REF!</definedName>
    <definedName name="XRefPaste93Row" hidden="1">#REF!</definedName>
    <definedName name="XRefPaste94" localSheetId="6" hidden="1">#REF!</definedName>
    <definedName name="XRefPaste94" hidden="1">#REF!</definedName>
    <definedName name="XRefPaste94Row" localSheetId="6" hidden="1">#REF!</definedName>
    <definedName name="XRefPaste94Row" hidden="1">#REF!</definedName>
    <definedName name="XRefPaste95" localSheetId="6" hidden="1">#REF!</definedName>
    <definedName name="XRefPaste95" hidden="1">#REF!</definedName>
    <definedName name="XRefPaste95Row" localSheetId="6" hidden="1">#REF!</definedName>
    <definedName name="XRefPaste95Row" hidden="1">#REF!</definedName>
    <definedName name="XRefPaste96" localSheetId="6" hidden="1">#REF!</definedName>
    <definedName name="XRefPaste96" hidden="1">#REF!</definedName>
    <definedName name="XRefPaste96Row" localSheetId="6" hidden="1">#REF!</definedName>
    <definedName name="XRefPaste96Row" hidden="1">#REF!</definedName>
    <definedName name="XRefPaste97" localSheetId="6" hidden="1">#REF!</definedName>
    <definedName name="XRefPaste97" hidden="1">#REF!</definedName>
    <definedName name="XRefPaste97Row" localSheetId="6" hidden="1">#REF!</definedName>
    <definedName name="XRefPaste97Row" hidden="1">#REF!</definedName>
    <definedName name="XRefPaste98" localSheetId="6" hidden="1">#REF!</definedName>
    <definedName name="XRefPaste98" hidden="1">#REF!</definedName>
    <definedName name="XRefPaste98Row" localSheetId="6" hidden="1">#REF!</definedName>
    <definedName name="XRefPaste98Row" hidden="1">#REF!</definedName>
    <definedName name="XRefPaste99" localSheetId="6" hidden="1">#REF!</definedName>
    <definedName name="XRefPaste99" hidden="1">#REF!</definedName>
    <definedName name="XRefPaste99Row" localSheetId="6" hidden="1">#REF!</definedName>
    <definedName name="XRefPaste99Row" hidden="1">#REF!</definedName>
    <definedName name="XRefPaste9Row" localSheetId="6" hidden="1">#REF!</definedName>
    <definedName name="XRefPaste9Row" hidden="1">#REF!</definedName>
    <definedName name="XRefPasteRangeCount" localSheetId="6" hidden="1">6</definedName>
    <definedName name="XRefPasteRangeCount" hidden="1">1</definedName>
    <definedName name="xx">#REF!</definedName>
    <definedName name="Z_5FCC9217_B3E9_4B91_A943_5F21728EBEE9_.wvu.FilterData" localSheetId="1" hidden="1">'Clasificación 09.20'!$A$4:$G$48</definedName>
    <definedName name="Z_5FCC9217_B3E9_4B91_A943_5F21728EBEE9_.wvu.PrintArea" localSheetId="2" hidden="1">'Balance General'!$A$1:$F$37</definedName>
    <definedName name="Z_5FCC9217_B3E9_4B91_A943_5F21728EBEE9_.wvu.PrintArea" localSheetId="3" hidden="1">'Estado de Resultados'!$A$1:$G$33</definedName>
    <definedName name="Z_5FCC9217_B3E9_4B91_A943_5F21728EBEE9_.wvu.PrintArea" localSheetId="4" hidden="1">'Flujo de Efectivo'!$A$1:$F$40</definedName>
    <definedName name="Z_5FCC9217_B3E9_4B91_A943_5F21728EBEE9_.wvu.PrintArea" localSheetId="7" hidden="1">'Notas Contables I'!$A$1:$L$79</definedName>
    <definedName name="Z_5FCC9217_B3E9_4B91_A943_5F21728EBEE9_.wvu.PrintArea" localSheetId="8" hidden="1">'Notas Contables II'!$A$1:$I$103</definedName>
    <definedName name="Z_5FCC9217_B3E9_4B91_A943_5F21728EBEE9_.wvu.PrintArea" localSheetId="6" hidden="1">'Patrimonio Neto'!$A$1:$J$27</definedName>
    <definedName name="Z_5FCC9217_B3E9_4B91_A943_5F21728EBEE9_.wvu.Rows" localSheetId="4" hidden="1">'Flujo de Efectivo'!#REF!</definedName>
    <definedName name="Z_7015FC6D_0680_4B00_AA0E_B83DA1D0B666_.wvu.FilterData" localSheetId="1" hidden="1">'Clasificación 09.20'!$A$4:$G$48</definedName>
    <definedName name="Z_7015FC6D_0680_4B00_AA0E_B83DA1D0B666_.wvu.PrintArea" localSheetId="2" hidden="1">'Balance General'!$A$1:$F$37</definedName>
    <definedName name="Z_7015FC6D_0680_4B00_AA0E_B83DA1D0B666_.wvu.PrintArea" localSheetId="3" hidden="1">'Estado de Resultados'!$A$1:$G$33</definedName>
    <definedName name="Z_7015FC6D_0680_4B00_AA0E_B83DA1D0B666_.wvu.PrintArea" localSheetId="4" hidden="1">'Flujo de Efectivo'!$A$1:$F$40</definedName>
    <definedName name="Z_7015FC6D_0680_4B00_AA0E_B83DA1D0B666_.wvu.PrintArea" localSheetId="7" hidden="1">'Notas Contables I'!$A$1:$L$79</definedName>
    <definedName name="Z_7015FC6D_0680_4B00_AA0E_B83DA1D0B666_.wvu.PrintArea" localSheetId="8" hidden="1">'Notas Contables II'!$A$1:$I$103</definedName>
    <definedName name="Z_7015FC6D_0680_4B00_AA0E_B83DA1D0B666_.wvu.PrintArea" localSheetId="6" hidden="1">'Patrimonio Neto'!$A$1:$J$27</definedName>
    <definedName name="Z_7015FC6D_0680_4B00_AA0E_B83DA1D0B666_.wvu.Rows" localSheetId="4" hidden="1">'Flujo de Efectivo'!#REF!</definedName>
    <definedName name="Z_970CBB53_F4B3_462F_AEFE_2BC403F5F0AD_.wvu.PrintArea" localSheetId="7" hidden="1">'Notas Contables I'!$A$1:$L$79</definedName>
    <definedName name="Z_970CBB53_F4B3_462F_AEFE_2BC403F5F0AD_.wvu.PrintArea" localSheetId="8" hidden="1">'Notas Contables II'!$A$1:$I$103</definedName>
    <definedName name="Z_B9F63820_5C32_455A_BC9D_0BE84D6B0867_.wvu.FilterData" localSheetId="1" hidden="1">'Clasificación 09.20'!$A$4:$G$48</definedName>
    <definedName name="Z_B9F63820_5C32_455A_BC9D_0BE84D6B0867_.wvu.PrintArea" localSheetId="2" hidden="1">'Balance General'!$A$1:$F$37</definedName>
    <definedName name="Z_B9F63820_5C32_455A_BC9D_0BE84D6B0867_.wvu.PrintArea" localSheetId="3" hidden="1">'Estado de Resultados'!$A$1:$G$33</definedName>
    <definedName name="Z_B9F63820_5C32_455A_BC9D_0BE84D6B0867_.wvu.PrintArea" localSheetId="4" hidden="1">'Flujo de Efectivo'!$A$1:$F$40</definedName>
    <definedName name="Z_B9F63820_5C32_455A_BC9D_0BE84D6B0867_.wvu.PrintArea" localSheetId="6" hidden="1">'Patrimonio Neto'!$A$1:$J$27</definedName>
    <definedName name="Z_B9F63820_5C32_455A_BC9D_0BE84D6B0867_.wvu.Rows" localSheetId="4" hidden="1">'Flujo de Efectivo'!#REF!</definedName>
    <definedName name="Z_F3648BCD_1CED_4BBB_AE63_37BDB925883F_.wvu.FilterData" localSheetId="1" hidden="1">'Clasificación 09.20'!$A$4:$G$48</definedName>
    <definedName name="Z_F3648BCD_1CED_4BBB_AE63_37BDB925883F_.wvu.PrintArea" localSheetId="2" hidden="1">'Balance General'!$A$1:$F$37</definedName>
    <definedName name="Z_F3648BCD_1CED_4BBB_AE63_37BDB925883F_.wvu.PrintArea" localSheetId="3" hidden="1">'Estado de Resultados'!$A$1:$G$33</definedName>
    <definedName name="Z_F3648BCD_1CED_4BBB_AE63_37BDB925883F_.wvu.PrintArea" localSheetId="4" hidden="1">'Flujo de Efectivo'!$A$1:$F$40</definedName>
    <definedName name="Z_F3648BCD_1CED_4BBB_AE63_37BDB925883F_.wvu.PrintArea" localSheetId="7" hidden="1">'Notas Contables I'!$A$1:$L$79</definedName>
    <definedName name="Z_F3648BCD_1CED_4BBB_AE63_37BDB925883F_.wvu.PrintArea" localSheetId="8" hidden="1">'Notas Contables II'!$A$1:$I$103</definedName>
    <definedName name="Z_F3648BCD_1CED_4BBB_AE63_37BDB925883F_.wvu.PrintArea" localSheetId="6" hidden="1">'Patrimonio Neto'!$A$1:$J$27</definedName>
    <definedName name="Z_F3648BCD_1CED_4BBB_AE63_37BDB925883F_.wvu.Rows" localSheetId="4" hidden="1">'Flujo de Efectivo'!#REF!</definedName>
    <definedName name="zdfd" localSheetId="7" hidden="1">#REF!</definedName>
    <definedName name="zdfd" localSheetId="8" hidden="1">#REF!</definedName>
    <definedName name="zdfd" hidden="1">#REF!</definedName>
  </definedNames>
  <calcPr calcId="191029"/>
  <customWorkbookViews>
    <customWorkbookView name="Yohana Benitez - Vista personalizada" guid="{B9F63820-5C32-455A-BC9D-0BE84D6B0867}" mergeInterval="0" personalView="1" maximized="1" xWindow="-8" yWindow="-8" windowWidth="1382" windowHeight="744" tabRatio="954" activeSheetId="9"/>
    <customWorkbookView name="Alejandro Otazú - Vista personalizada" guid="{7015FC6D-0680-4B00-AA0E-B83DA1D0B666}" mergeInterval="0" personalView="1" maximized="1" xWindow="-9" yWindow="-9" windowWidth="1938" windowHeight="1048" tabRatio="954" activeSheetId="9"/>
    <customWorkbookView name="Shirley Vichini - Vista personalizada" guid="{5FCC9217-B3E9-4B91-A943-5F21728EBEE9}" mergeInterval="0" personalView="1" maximized="1" xWindow="-9" yWindow="-9" windowWidth="1938" windowHeight="1048" tabRatio="954" activeSheetId="9"/>
    <customWorkbookView name="Dahiana Sanchez - Vista personalizada" guid="{F3648BCD-1CED-4BBB-AE63-37BDB925883F}" mergeInterval="0" personalView="1" maximized="1" xWindow="-9" yWindow="-9" windowWidth="1938" windowHeight="1048" tabRatio="954"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 i="4" l="1"/>
  <c r="G21" i="4"/>
  <c r="C92" i="9"/>
  <c r="C93" i="9" s="1"/>
  <c r="D93" i="9"/>
  <c r="D87" i="9"/>
  <c r="C87" i="9"/>
  <c r="D81" i="9"/>
  <c r="C81" i="9"/>
  <c r="F14" i="6" l="1"/>
  <c r="D75" i="9" l="1"/>
  <c r="C75" i="9"/>
  <c r="D67" i="9"/>
  <c r="C67" i="9"/>
  <c r="D59" i="9"/>
  <c r="C59" i="9"/>
  <c r="C37" i="9"/>
  <c r="D7" i="9" l="1"/>
  <c r="D61" i="6" l="1"/>
  <c r="F14" i="3" l="1"/>
  <c r="G10" i="1"/>
  <c r="B9" i="6" s="1"/>
  <c r="F9" i="6" s="1"/>
  <c r="G11" i="1"/>
  <c r="B10" i="6" s="1"/>
  <c r="F10" i="6" s="1"/>
  <c r="G12" i="1"/>
  <c r="B11" i="6" s="1"/>
  <c r="F11" i="6" s="1"/>
  <c r="G13" i="1"/>
  <c r="B12" i="6" s="1"/>
  <c r="F12" i="6" s="1"/>
  <c r="G12" i="6" s="1"/>
  <c r="G14" i="1"/>
  <c r="B13" i="6" s="1"/>
  <c r="F13" i="6" s="1"/>
  <c r="G13" i="6" s="1"/>
  <c r="G15" i="1"/>
  <c r="G16" i="1"/>
  <c r="B15" i="6" s="1"/>
  <c r="F15" i="6" s="1"/>
  <c r="G15" i="6" s="1"/>
  <c r="G17" i="1"/>
  <c r="B16" i="6" s="1"/>
  <c r="F16" i="6" s="1"/>
  <c r="G16" i="6" s="1"/>
  <c r="G18" i="1"/>
  <c r="G19" i="1"/>
  <c r="B18" i="6" s="1"/>
  <c r="F18" i="6" s="1"/>
  <c r="G18" i="6" s="1"/>
  <c r="G20" i="1"/>
  <c r="B19" i="6" s="1"/>
  <c r="F19" i="6" s="1"/>
  <c r="G19" i="6" s="1"/>
  <c r="G21" i="1"/>
  <c r="B20" i="6" s="1"/>
  <c r="F20" i="6" s="1"/>
  <c r="G20" i="6" s="1"/>
  <c r="G22" i="1"/>
  <c r="B21" i="6" s="1"/>
  <c r="F21" i="6" s="1"/>
  <c r="G23" i="1"/>
  <c r="B22" i="6" s="1"/>
  <c r="F22" i="6" s="1"/>
  <c r="G22" i="6" s="1"/>
  <c r="G24" i="1"/>
  <c r="B23" i="6" s="1"/>
  <c r="F23" i="6" s="1"/>
  <c r="G25" i="1"/>
  <c r="B24" i="6" s="1"/>
  <c r="F24" i="6" s="1"/>
  <c r="G26" i="1"/>
  <c r="B25" i="6" s="1"/>
  <c r="F25" i="6" s="1"/>
  <c r="H25" i="6" s="1"/>
  <c r="G27" i="1"/>
  <c r="B27" i="6" s="1"/>
  <c r="F27" i="6" s="1"/>
  <c r="G28" i="1"/>
  <c r="B28" i="6" s="1"/>
  <c r="F28" i="6" s="1"/>
  <c r="G29" i="1"/>
  <c r="B29" i="6" s="1"/>
  <c r="F29" i="6" s="1"/>
  <c r="G30" i="1"/>
  <c r="B30" i="6" s="1"/>
  <c r="F30" i="6" s="1"/>
  <c r="H30" i="6" s="1"/>
  <c r="G31" i="1"/>
  <c r="B31" i="6" s="1"/>
  <c r="F31" i="6" s="1"/>
  <c r="G32" i="1"/>
  <c r="B32" i="6" s="1"/>
  <c r="F32" i="6" s="1"/>
  <c r="I32" i="6" s="1"/>
  <c r="G33" i="1"/>
  <c r="B33" i="6" s="1"/>
  <c r="F33" i="6" s="1"/>
  <c r="I33" i="6" s="1"/>
  <c r="G34" i="1"/>
  <c r="B34" i="6" s="1"/>
  <c r="G35" i="1"/>
  <c r="B35" i="6" s="1"/>
  <c r="F35" i="6" s="1"/>
  <c r="M35" i="6" s="1"/>
  <c r="G36" i="1"/>
  <c r="G37" i="1"/>
  <c r="G38" i="1"/>
  <c r="G39" i="1"/>
  <c r="G40" i="1"/>
  <c r="B41" i="6" s="1"/>
  <c r="F41" i="6" s="1"/>
  <c r="G41" i="1"/>
  <c r="G42" i="1"/>
  <c r="G43" i="1"/>
  <c r="G44" i="1"/>
  <c r="G45" i="1"/>
  <c r="B46" i="6" s="1"/>
  <c r="F46" i="6" s="1"/>
  <c r="G46" i="1"/>
  <c r="B51" i="6" s="1"/>
  <c r="F51" i="6" s="1"/>
  <c r="G47" i="1"/>
  <c r="G48" i="1"/>
  <c r="B50" i="6" s="1"/>
  <c r="F50" i="6" s="1"/>
  <c r="H50" i="6" s="1"/>
  <c r="B55" i="6"/>
  <c r="F55" i="6" s="1"/>
  <c r="B56" i="6"/>
  <c r="F56" i="6" s="1"/>
  <c r="B57" i="6"/>
  <c r="F57" i="6" s="1"/>
  <c r="G5" i="1"/>
  <c r="B4" i="6" s="1"/>
  <c r="G6" i="1"/>
  <c r="B5" i="6" s="1"/>
  <c r="G7" i="1"/>
  <c r="B6" i="6" s="1"/>
  <c r="G8" i="1"/>
  <c r="B7" i="6" s="1"/>
  <c r="G9" i="1"/>
  <c r="B8" i="6" s="1"/>
  <c r="F8" i="6" s="1"/>
  <c r="B36" i="6" l="1"/>
  <c r="F36" i="6" s="1"/>
  <c r="B49" i="6"/>
  <c r="F49" i="6" s="1"/>
  <c r="F34" i="6"/>
  <c r="M34" i="6" s="1"/>
  <c r="B37" i="6"/>
  <c r="F37" i="6" s="1"/>
  <c r="M37" i="6" s="1"/>
  <c r="B58" i="6"/>
  <c r="F58" i="6" s="1"/>
  <c r="B53" i="6"/>
  <c r="F53" i="6" s="1"/>
  <c r="H53" i="6" s="1"/>
  <c r="B40" i="6"/>
  <c r="F40" i="6" s="1"/>
  <c r="B48" i="6"/>
  <c r="F48" i="6" s="1"/>
  <c r="B44" i="6"/>
  <c r="F44" i="6" s="1"/>
  <c r="I44" i="6" s="1"/>
  <c r="B43" i="6"/>
  <c r="F43" i="6" s="1"/>
  <c r="I43" i="6" s="1"/>
  <c r="B17" i="6"/>
  <c r="B52" i="6"/>
  <c r="F52" i="6" s="1"/>
  <c r="H52" i="6" s="1"/>
  <c r="B54" i="6"/>
  <c r="F54" i="6" s="1"/>
  <c r="B45" i="6"/>
  <c r="F45" i="6" s="1"/>
  <c r="C5" i="9"/>
  <c r="C7" i="9" s="1"/>
  <c r="B42" i="6"/>
  <c r="F42" i="6" s="1"/>
  <c r="G55" i="1"/>
  <c r="G54" i="1"/>
  <c r="G50" i="1"/>
  <c r="G51" i="1"/>
  <c r="G52" i="1"/>
  <c r="F14" i="5"/>
  <c r="B26" i="6" l="1"/>
  <c r="F17" i="6"/>
  <c r="G17" i="6" s="1"/>
  <c r="L36" i="6"/>
  <c r="M36" i="6"/>
  <c r="B47" i="6"/>
  <c r="B59" i="6"/>
  <c r="B38" i="6"/>
  <c r="B39" i="6" s="1"/>
  <c r="M41" i="6"/>
  <c r="B60" i="6" l="1"/>
  <c r="F60" i="6" s="1"/>
  <c r="D23" i="9"/>
  <c r="C23" i="9"/>
  <c r="M19" i="6"/>
  <c r="M18" i="6"/>
  <c r="M15" i="6"/>
  <c r="M46" i="6"/>
  <c r="M16" i="6"/>
  <c r="M10" i="6"/>
  <c r="I61" i="6" l="1"/>
  <c r="M33" i="6"/>
  <c r="M44" i="6" l="1"/>
  <c r="C305" i="8" l="1"/>
  <c r="E61" i="6" l="1"/>
  <c r="M56" i="6" l="1"/>
  <c r="M55" i="6"/>
  <c r="M52" i="6"/>
  <c r="M51" i="6"/>
  <c r="M50" i="6"/>
  <c r="M40" i="6"/>
  <c r="M42" i="6"/>
  <c r="M17" i="6"/>
  <c r="M23" i="6" l="1"/>
  <c r="M53" i="6"/>
  <c r="M8" i="6"/>
  <c r="M54" i="6"/>
  <c r="M48" i="6"/>
  <c r="M28" i="6" l="1"/>
  <c r="G53" i="1" l="1"/>
  <c r="C61" i="6" l="1"/>
  <c r="M14" i="6"/>
  <c r="M13" i="6"/>
  <c r="M12" i="6"/>
  <c r="M29" i="6" l="1"/>
  <c r="M20" i="6"/>
  <c r="M43" i="6" l="1"/>
  <c r="M22" i="6" l="1"/>
  <c r="M30" i="6"/>
  <c r="L61" i="6"/>
  <c r="E23" i="5" s="1"/>
  <c r="M11" i="6"/>
  <c r="M45" i="6"/>
  <c r="K61" i="6" l="1"/>
  <c r="E22" i="5" s="1"/>
  <c r="E25" i="5" s="1"/>
  <c r="M49" i="6"/>
  <c r="D62" i="6" l="1"/>
  <c r="M21" i="6" l="1"/>
  <c r="M58" i="6"/>
  <c r="M27" i="6" l="1"/>
  <c r="M25" i="6"/>
  <c r="M24" i="6"/>
  <c r="M57" i="6" l="1"/>
  <c r="M32" i="6" l="1"/>
  <c r="J61" i="6" l="1"/>
  <c r="E17" i="5" s="1"/>
  <c r="H61" i="6"/>
  <c r="E15" i="5" s="1"/>
  <c r="M31" i="6" l="1"/>
  <c r="M59" i="6"/>
  <c r="C66" i="7" l="1"/>
  <c r="F7" i="6" l="1"/>
  <c r="F6" i="6" l="1"/>
  <c r="F61" i="6" s="1"/>
  <c r="B62" i="6"/>
  <c r="M7" i="6"/>
  <c r="M6" i="6" l="1"/>
  <c r="G61" i="6"/>
  <c r="E14" i="5" s="1"/>
  <c r="M62" i="6" l="1"/>
  <c r="M9" i="6"/>
  <c r="M61" i="6" s="1"/>
  <c r="E13" i="5" l="1"/>
  <c r="E18" i="5" s="1"/>
  <c r="E26" i="5" s="1"/>
  <c r="N62" i="6"/>
</calcChain>
</file>

<file path=xl/sharedStrings.xml><?xml version="1.0" encoding="utf-8"?>
<sst xmlns="http://schemas.openxmlformats.org/spreadsheetml/2006/main" count="737" uniqueCount="350">
  <si>
    <t>Cuenta</t>
  </si>
  <si>
    <t>Moneda</t>
  </si>
  <si>
    <t>ACTIVO</t>
  </si>
  <si>
    <t>GS</t>
  </si>
  <si>
    <t>PASIVO</t>
  </si>
  <si>
    <t>RESULTADO DEL EJERCICIO</t>
  </si>
  <si>
    <t>PN</t>
  </si>
  <si>
    <t>Clasificacion</t>
  </si>
  <si>
    <t>Para los EEFF</t>
  </si>
  <si>
    <t>TOTAL</t>
  </si>
  <si>
    <t>Síndico</t>
  </si>
  <si>
    <t>Concepto</t>
  </si>
  <si>
    <t>Total</t>
  </si>
  <si>
    <t>Descripción</t>
  </si>
  <si>
    <t>Totales</t>
  </si>
  <si>
    <t>Presidente</t>
  </si>
  <si>
    <t>RESULTADOS</t>
  </si>
  <si>
    <t>CRÉDITOS</t>
  </si>
  <si>
    <t>INGRESOS</t>
  </si>
  <si>
    <t>Código Cuenta</t>
  </si>
  <si>
    <t>EGRESOS</t>
  </si>
  <si>
    <t>Moneda GS</t>
  </si>
  <si>
    <t>CONCEPTO</t>
  </si>
  <si>
    <t>Guillermo Céspedes</t>
  </si>
  <si>
    <t>INGRESO</t>
  </si>
  <si>
    <t>EGRESO</t>
  </si>
  <si>
    <t>Control</t>
  </si>
  <si>
    <t>HOJA DE TRABAJO</t>
  </si>
  <si>
    <t>CUENTAS</t>
  </si>
  <si>
    <t>BALANCE Y RESULTADOS</t>
  </si>
  <si>
    <t>ELIMINACIONES</t>
  </si>
  <si>
    <t>VARIACIÓN</t>
  </si>
  <si>
    <t>DEBITOS</t>
  </si>
  <si>
    <t>DEBITOS (CRÉDITOS)</t>
  </si>
  <si>
    <t>ESTADO DE FLUJO DE EFECTIVO</t>
  </si>
  <si>
    <t xml:space="preserve">   Viviana Trociuk                              Marcelo Prono</t>
  </si>
  <si>
    <t xml:space="preserve">   Viviana Trociuk                       Marcelo Prono</t>
  </si>
  <si>
    <t>Contadora</t>
  </si>
  <si>
    <t>Vicepresidente</t>
  </si>
  <si>
    <t>Marcelo Prono</t>
  </si>
  <si>
    <t>Viviana Trociuk</t>
  </si>
  <si>
    <t xml:space="preserve">                 Síndico                                          Contadora</t>
  </si>
  <si>
    <t xml:space="preserve">        Presidente                                    Vicepresidente</t>
  </si>
  <si>
    <t xml:space="preserve">         Presidente                             Vicepresidente  </t>
  </si>
  <si>
    <t xml:space="preserve">                Síndico                                 Contadora </t>
  </si>
  <si>
    <t xml:space="preserve">     Síndico</t>
  </si>
  <si>
    <t>NI</t>
  </si>
  <si>
    <t>I</t>
  </si>
  <si>
    <t>***</t>
  </si>
  <si>
    <t>***  I  : Cuenta Imputable</t>
  </si>
  <si>
    <t>***  NI : Cuenta No Imputable</t>
  </si>
  <si>
    <t>Diferencia de Cambio</t>
  </si>
  <si>
    <t>TOTAL INGRESOS</t>
  </si>
  <si>
    <t>TOTAL EGRESOS</t>
  </si>
  <si>
    <t>Monto</t>
  </si>
  <si>
    <t>CORRESPONDIENTE AL 30/09/2020 presentado en forma comparativa con el 30/09/2019</t>
  </si>
  <si>
    <t>CORRESPONDIENTE AL 30/09/2020 PRESENTADO EN FORMA COMPARATIVA CON EL 30/09/2019</t>
  </si>
  <si>
    <t>TOTAL ACTIVO BRUTO</t>
  </si>
  <si>
    <t>Rescates a Pagar</t>
  </si>
  <si>
    <t>TOTAL ACTIVO NETO</t>
  </si>
  <si>
    <t>CUOTAS PARTES EN CIRCULACION</t>
  </si>
  <si>
    <t>VALOR CUOTA PARTE AL CIERRE</t>
  </si>
  <si>
    <t>ESTADO DEL ACTIVO NETO</t>
  </si>
  <si>
    <t>Correspondiente al 30/09/2020 con cifras comparativa al 30/09/2019</t>
  </si>
  <si>
    <t>ESTADOS DE INGRESOS Y EGRESOS</t>
  </si>
  <si>
    <t>CORRESPONDIENTE AL 30/09/2020 presentado en forma comparativa con el  30/09/2019</t>
  </si>
  <si>
    <t>Comision por Administracion</t>
  </si>
  <si>
    <t>Causas de las Variaciones del Efectivo*</t>
  </si>
  <si>
    <t>Actividades Operativas</t>
  </si>
  <si>
    <t>Cambios en activos y pasivos operativos</t>
  </si>
  <si>
    <t>(Aumento) Disminución Deudores por operaciones</t>
  </si>
  <si>
    <t>(Aumento) Disminución intereses a cobrar</t>
  </si>
  <si>
    <t>Aumento (Disminución) en Acreedores por operaciones</t>
  </si>
  <si>
    <t>Aumento (Disminución) en Otros Pasivos</t>
  </si>
  <si>
    <t>Flujo neto de efectivo generado por actividades operativas</t>
  </si>
  <si>
    <t>Rescates</t>
  </si>
  <si>
    <t>Suscripciones</t>
  </si>
  <si>
    <t>Saldo final de efectivo</t>
  </si>
  <si>
    <t>*Se considera Efectivo, Bancos y Cartera de Inversiones</t>
  </si>
  <si>
    <t>ESTADO DE VARIACION DEL ACTIVO NETO</t>
  </si>
  <si>
    <t>Saldo al inicio del periodo</t>
  </si>
  <si>
    <t>APORTANTES</t>
  </si>
  <si>
    <t>Movimientos del Periodo</t>
  </si>
  <si>
    <t>Resultado del Periodo</t>
  </si>
  <si>
    <t>Saldo al final del Periodo</t>
  </si>
  <si>
    <t>2.2) Entidad encargada de la custodia</t>
  </si>
  <si>
    <t>3.4) Reconocimiento de los Ingresos y de los gastos</t>
  </si>
  <si>
    <t>MONTO DEL PERIODO ACTUAL</t>
  </si>
  <si>
    <t>MONTO DEL PERIODO ANTERIOR</t>
  </si>
  <si>
    <t>Otros (Detallar)</t>
  </si>
  <si>
    <t xml:space="preserve">MES </t>
  </si>
  <si>
    <t>VALOR CUOTA</t>
  </si>
  <si>
    <t>PATRIMONIO NETO DEL FONDO</t>
  </si>
  <si>
    <t>N° DE PARTICIPES</t>
  </si>
  <si>
    <t>1er. Trimestre</t>
  </si>
  <si>
    <t xml:space="preserve">Enero </t>
  </si>
  <si>
    <t>Febrero</t>
  </si>
  <si>
    <t>Marzo</t>
  </si>
  <si>
    <t>2do. Trimestre</t>
  </si>
  <si>
    <t xml:space="preserve">Abril </t>
  </si>
  <si>
    <t xml:space="preserve">Mayo </t>
  </si>
  <si>
    <t>Junio</t>
  </si>
  <si>
    <t>3er. Trimestre</t>
  </si>
  <si>
    <t>Julio</t>
  </si>
  <si>
    <t>Agosto</t>
  </si>
  <si>
    <t>Setiembre</t>
  </si>
  <si>
    <t>4to. Trimestre</t>
  </si>
  <si>
    <t>Octubre</t>
  </si>
  <si>
    <t>Noviembre</t>
  </si>
  <si>
    <t>Diciembre</t>
  </si>
  <si>
    <t>4.1) Disponibilidades</t>
  </si>
  <si>
    <t>4.2 ) Inversiones</t>
  </si>
  <si>
    <t>Instrumento</t>
  </si>
  <si>
    <t>Emisor</t>
  </si>
  <si>
    <t>Sector</t>
  </si>
  <si>
    <t>Fecha de Compra</t>
  </si>
  <si>
    <t>Fecha de Vencimiento</t>
  </si>
  <si>
    <t>Valor de Compra</t>
  </si>
  <si>
    <t>Valor Contable</t>
  </si>
  <si>
    <t>Valor nominal</t>
  </si>
  <si>
    <t>%De las Inversiones según Reglam. Interno</t>
  </si>
  <si>
    <t>4.3 ) Acreedores por Operaciones</t>
  </si>
  <si>
    <t>4.4 ) Comisiones a pagar a la Administradora</t>
  </si>
  <si>
    <t xml:space="preserve">Moneda de Exposición </t>
  </si>
  <si>
    <t>Cuenta Contable</t>
  </si>
  <si>
    <t>Saldo</t>
  </si>
  <si>
    <t>Código</t>
  </si>
  <si>
    <t>. ACTIVO</t>
  </si>
  <si>
    <t>1000000000000000000</t>
  </si>
  <si>
    <t>.   Disponibilidades</t>
  </si>
  <si>
    <t>1001000000000000000</t>
  </si>
  <si>
    <t>1001001000000000000</t>
  </si>
  <si>
    <t>1001001001000000000</t>
  </si>
  <si>
    <t>.   Inversiones</t>
  </si>
  <si>
    <t>1002000000000000000</t>
  </si>
  <si>
    <t>1002001000000000000</t>
  </si>
  <si>
    <t>.       Certficado Depósito de Ahorro</t>
  </si>
  <si>
    <t>1002001007000000000</t>
  </si>
  <si>
    <t>1002001007000000001</t>
  </si>
  <si>
    <t>1002001007000000003</t>
  </si>
  <si>
    <t>1002001007000000004</t>
  </si>
  <si>
    <t>1002001007000000005</t>
  </si>
  <si>
    <t>1002001007000000006</t>
  </si>
  <si>
    <t>. PASIVO</t>
  </si>
  <si>
    <t>2000000000000000000</t>
  </si>
  <si>
    <t>.   Deudas</t>
  </si>
  <si>
    <t>2001000000000000000</t>
  </si>
  <si>
    <t>.     Provisiones</t>
  </si>
  <si>
    <t>2001005000000000000</t>
  </si>
  <si>
    <t>.       Provisión Honorarios de Administración Sociedad Gerente (Clase A)</t>
  </si>
  <si>
    <t>2001005000000000003</t>
  </si>
  <si>
    <t>2001005000000000004</t>
  </si>
  <si>
    <t>. PATRIMONIO NETO</t>
  </si>
  <si>
    <t>3000000000000000000</t>
  </si>
  <si>
    <t>.   Capital</t>
  </si>
  <si>
    <t>3001000000000000000</t>
  </si>
  <si>
    <t>.     Suscripciones</t>
  </si>
  <si>
    <t>3001000000000000001</t>
  </si>
  <si>
    <t>. RESULTADOS</t>
  </si>
  <si>
    <t>4000000000000000000</t>
  </si>
  <si>
    <t>.   Egresos</t>
  </si>
  <si>
    <t>4001000000000000000</t>
  </si>
  <si>
    <t>.     Egresos Varios</t>
  </si>
  <si>
    <t>4001002000000000000</t>
  </si>
  <si>
    <t>.       Honorarios de Administración</t>
  </si>
  <si>
    <t>4001002001000000000</t>
  </si>
  <si>
    <t>.         Honorarios Administración Sociedad Gerente Clase A</t>
  </si>
  <si>
    <t>4001002001000000001</t>
  </si>
  <si>
    <t>4001002001000000002</t>
  </si>
  <si>
    <t>.   Ingresos</t>
  </si>
  <si>
    <t>4002000000000000000</t>
  </si>
  <si>
    <t>.     Intereses</t>
  </si>
  <si>
    <t>4002001002000000000</t>
  </si>
  <si>
    <t>.       Intereses Aperturas Colocadoras</t>
  </si>
  <si>
    <t>4002001002000000003</t>
  </si>
  <si>
    <t>.     Resultado por Tenencia</t>
  </si>
  <si>
    <t>4002001004000000000</t>
  </si>
  <si>
    <t>.       Resultado por Tenencia Certificado Depósito de Ahorro</t>
  </si>
  <si>
    <t>4002001004000000008</t>
  </si>
  <si>
    <t xml:space="preserve">Total Deudor </t>
  </si>
  <si>
    <t xml:space="preserve">Total Acreedor </t>
  </si>
  <si>
    <t>Disponibles (Nota 4.1)</t>
  </si>
  <si>
    <t>Inversiones (Nota 4.2)</t>
  </si>
  <si>
    <r>
      <rPr>
        <sz val="12"/>
        <color theme="1"/>
        <rFont val="Times New Roman"/>
        <family val="1"/>
      </rPr>
      <t xml:space="preserve">Inversiones </t>
    </r>
    <r>
      <rPr>
        <b/>
        <sz val="12"/>
        <color theme="1"/>
        <rFont val="Times New Roman"/>
        <family val="1"/>
      </rPr>
      <t>(Nota 4.2)</t>
    </r>
  </si>
  <si>
    <r>
      <rPr>
        <sz val="12"/>
        <color theme="1"/>
        <rFont val="Times New Roman"/>
        <family val="1"/>
      </rPr>
      <t>Disponibles</t>
    </r>
    <r>
      <rPr>
        <b/>
        <sz val="12"/>
        <color theme="1"/>
        <rFont val="Times New Roman"/>
        <family val="1"/>
      </rPr>
      <t xml:space="preserve"> (Nota 4.1)</t>
    </r>
  </si>
  <si>
    <t>Acreedores por Operaciones (Nota 4.3)</t>
  </si>
  <si>
    <r>
      <rPr>
        <sz val="12"/>
        <color theme="1"/>
        <rFont val="Times New Roman"/>
        <family val="1"/>
      </rPr>
      <t>Acreedores por Operaciones</t>
    </r>
    <r>
      <rPr>
        <b/>
        <sz val="12"/>
        <color theme="1"/>
        <rFont val="Times New Roman"/>
        <family val="1"/>
      </rPr>
      <t xml:space="preserve"> (Nota 4.3)</t>
    </r>
  </si>
  <si>
    <r>
      <rPr>
        <sz val="12"/>
        <color theme="1"/>
        <rFont val="Times New Roman"/>
        <family val="1"/>
      </rPr>
      <t>Comisiones a pagar a la Administradora</t>
    </r>
    <r>
      <rPr>
        <b/>
        <sz val="12"/>
        <color theme="1"/>
        <rFont val="Times New Roman"/>
        <family val="1"/>
      </rPr>
      <t xml:space="preserve"> (Nota 4.4)</t>
    </r>
  </si>
  <si>
    <t>Comisiones a pagar a la Administradora (Nota 4.4)</t>
  </si>
  <si>
    <r>
      <t xml:space="preserve">Resultados por Tenencia de Inversiones </t>
    </r>
    <r>
      <rPr>
        <b/>
        <sz val="12"/>
        <color theme="1"/>
        <rFont val="Times New Roman"/>
        <family val="1"/>
      </rPr>
      <t>(Nota 4.5)</t>
    </r>
  </si>
  <si>
    <r>
      <t xml:space="preserve">Otros Ingresos </t>
    </r>
    <r>
      <rPr>
        <b/>
        <sz val="12"/>
        <color theme="1"/>
        <rFont val="Times New Roman"/>
        <family val="1"/>
      </rPr>
      <t>(Nota 4.6)</t>
    </r>
  </si>
  <si>
    <r>
      <t xml:space="preserve">Otros Egresos </t>
    </r>
    <r>
      <rPr>
        <b/>
        <sz val="12"/>
        <color theme="1"/>
        <rFont val="Times New Roman"/>
        <family val="1"/>
      </rPr>
      <t>(Nota 4.7)</t>
    </r>
  </si>
  <si>
    <t>Resultados por Tenencia de Inversiones (Nota 4.5)</t>
  </si>
  <si>
    <t>Las 4 notas que se acompañan forman parte integrante de los Estados Financieros</t>
  </si>
  <si>
    <t>Las 4 notas que se acompañan forman parte integrante de los Estados Contables</t>
  </si>
  <si>
    <t>ACTIVIDADES OPERATIVAS</t>
  </si>
  <si>
    <t>ACTIVIDADES DE FINANCIACION</t>
  </si>
  <si>
    <t>RESCATES</t>
  </si>
  <si>
    <t>SUSCRIPCIONES</t>
  </si>
  <si>
    <t>TOTAL  ACTIVO</t>
  </si>
  <si>
    <t>TOTAL PASIVO Y PN</t>
  </si>
  <si>
    <t>Check</t>
  </si>
  <si>
    <t>Resultado del Ejercicio</t>
  </si>
  <si>
    <t>De conformidad con la Ley de Fondos, el Fondo Mutuo se considera como una persona jurídica independiente y la Sociedad Administradora actúa como su representante legal. Las operaciones del Fondo Mutuo se registran y contabilizan en forma separada de la Sociedad Administradora y de los demás fondos administrados por la misma.</t>
  </si>
  <si>
    <t>Diversificación de las inversiones respecto al activo total del Fondo Mutuo (Tipo de instrumento):</t>
  </si>
  <si>
    <t>a) Títulos emitidos por el Tesoro Público o garantizados por el mismo, cuya emisión haya sido registrada en el Registro de Valores que lleva la CNV;</t>
  </si>
  <si>
    <t>Mínimo</t>
  </si>
  <si>
    <t>Máximo</t>
  </si>
  <si>
    <t>Hasta 100%</t>
  </si>
  <si>
    <t>Hasta 50%</t>
  </si>
  <si>
    <t>Hasta 75%</t>
  </si>
  <si>
    <t>Hasta 30%</t>
  </si>
  <si>
    <r>
      <rPr>
        <b/>
        <sz val="11"/>
        <color theme="1"/>
        <rFont val="Times New Roman"/>
        <family val="1"/>
      </rPr>
      <t>Diversificación de las inversiones por emisor y grupo empresarial:</t>
    </r>
    <r>
      <rPr>
        <sz val="11"/>
        <color theme="1"/>
        <rFont val="Times New Roman"/>
        <family val="1"/>
      </rPr>
      <t xml:space="preserve">
Los límites de diversificación por emisor y grupo empresarial son:
</t>
    </r>
    <r>
      <rPr>
        <b/>
        <sz val="11"/>
        <color theme="1"/>
        <rFont val="Times New Roman"/>
        <family val="1"/>
      </rPr>
      <t xml:space="preserve">i. Límite máximo de inversión por emisor: </t>
    </r>
    <r>
      <rPr>
        <sz val="11"/>
        <color theme="1"/>
        <rFont val="Times New Roman"/>
        <family val="1"/>
      </rPr>
      <t xml:space="preserve">10% de los activos del Fondo y del total de patrimonio neto de la entidad emisora; y
</t>
    </r>
    <r>
      <rPr>
        <b/>
        <sz val="11"/>
        <color theme="1"/>
        <rFont val="Times New Roman"/>
        <family val="1"/>
      </rPr>
      <t xml:space="preserve">ii. Límite máximo de inversión por emisor y su grupo empresarial: </t>
    </r>
    <r>
      <rPr>
        <sz val="11"/>
        <color theme="1"/>
        <rFont val="Times New Roman"/>
        <family val="1"/>
      </rPr>
      <t>25% de los activos del Fondo.</t>
    </r>
  </si>
  <si>
    <t>Quedan exceptuados de los límites de diversificación, los títulos emitidos por los Tesoro Nacionales, Banco Central y otras Entidades Estatales.</t>
  </si>
  <si>
    <t>Regional Administradora de Fondos Patrimoniales de Inversión S.A., con domicilio en Papa Juan XXIII esq. Cecilio Da Silva, Asunción-Paraguay es una Sociedad Anónima, cuyo objeto social exclusivo es la administración colectiva de fondos conforme a la Ley de Fondos, la Resolución CNV CG N° 06/19 y sus sucesivas modificaciones. La Sociedad Administradora se constituyó por escritura pública de fecha 06/11/2019, otorgada en la escribanía Peroni.
Fue autorizada según Res. CNV N° 22E/20.- de fecha 6 de agosto de 2020 y Certificado de Registro N° 60_07082020 de fecha 7 de agosto de 2020, de la Comisión Nacional de Valores.</t>
  </si>
  <si>
    <r>
      <rPr>
        <b/>
        <sz val="11"/>
        <color theme="1"/>
        <rFont val="Times New Roman"/>
        <family val="1"/>
      </rPr>
      <t>Regional Casa de Bolsa S.A.:</t>
    </r>
    <r>
      <rPr>
        <sz val="11"/>
        <color theme="1"/>
        <rFont val="Times New Roman"/>
        <family val="1"/>
      </rPr>
      <t xml:space="preserve">  Fue constituida bajo la forma jurídica de sociedad anónima, el 23 de agosto de 2018 según Escritura Pública N° 558 e inscripta en el Registro Público de Comercio en el libro seccional respectivo y bajo el N° 1 y el folio N° 1 y siguiente de fecha 28 de setiembre de 2018</t>
    </r>
  </si>
  <si>
    <r>
      <rPr>
        <b/>
        <sz val="11"/>
        <rFont val="Times New Roman"/>
        <family val="1"/>
      </rPr>
      <t xml:space="preserve">a. Títulos de deudas: </t>
    </r>
    <r>
      <rPr>
        <sz val="11"/>
        <rFont val="Times New Roman"/>
        <family val="1"/>
      </rPr>
      <t>Los títulos de deuda son reconocidos a su valor de incorporación más los intereses devengados a la fecha de cada ejercicio; cuando las inversiones incluyen cláusulas de ajuste, las mismas se ajustan en base al método de ajuste pactado. Cuando el valor de mercado de la inversión es menor a su costo, la diferencia se carga al resultado del ejercicio correspondiente. Los intereses generados por estos títulos son registrados en resultados conforme se devengan.</t>
    </r>
  </si>
  <si>
    <t>3.5) Tipo de Cambio utilizado para convertir a moneda nacional los saldos en moneda extranjera</t>
  </si>
  <si>
    <t>Comisiones por Administracion Regional AFPISA</t>
  </si>
  <si>
    <t>. Provisión Honorarios de Administración Sociedad Gerente (Clase A)</t>
  </si>
  <si>
    <t>. Provisión Honorarios Sociedad Gerente IVA (Clase A)</t>
  </si>
  <si>
    <t>4.5 ) Resultados por Tenencia de Inversiones</t>
  </si>
  <si>
    <t>Fondo Mutuo RF CASH USD</t>
  </si>
  <si>
    <t xml:space="preserve">No / F2 / 2 </t>
  </si>
  <si>
    <t xml:space="preserve">Dólares / u$s </t>
  </si>
  <si>
    <t>.     Disponibilidades en dolares</t>
  </si>
  <si>
    <t>.       Bancos</t>
  </si>
  <si>
    <t>.         Banco Regional Cta. Cte. N° 8167521</t>
  </si>
  <si>
    <t>1001001001001000001</t>
  </si>
  <si>
    <t>.     Inversiones en dolares</t>
  </si>
  <si>
    <t>.       Bonos Subordinados</t>
  </si>
  <si>
    <t>1002001004000000000</t>
  </si>
  <si>
    <t>.         Finexpar S.A.E.C.A. (USD1) 7,75% 01/08/2023</t>
  </si>
  <si>
    <t>1002001004000000001</t>
  </si>
  <si>
    <t>.         Finexpar S.A.E.C.A. (USD2) 7,75% 01/08/2023</t>
  </si>
  <si>
    <t>1002001004000000002</t>
  </si>
  <si>
    <t>.         Finexpar S.A.E.C.A. (AA1724) 3,50% 14/09/2021</t>
  </si>
  <si>
    <t>.         Sudameris Bank (USD1) 4,25% 01/08/2022</t>
  </si>
  <si>
    <t>1002001007000000002</t>
  </si>
  <si>
    <t>.         Sudameris Bank (USD2) 3,50% 11/08/2021</t>
  </si>
  <si>
    <t>.         Sudameris Bank (USD3) 4,00% 08/02/2022</t>
  </si>
  <si>
    <t>.         Sudameris Bank (USD4) 4,25% 01/08/2022</t>
  </si>
  <si>
    <t>.         Sudameris Bank (USD5) 3,50% 11/08/2021</t>
  </si>
  <si>
    <t>.       Aperturas Colocadoras</t>
  </si>
  <si>
    <t>1002001009000000000</t>
  </si>
  <si>
    <t>.         Regional Casa de Bolsa</t>
  </si>
  <si>
    <t>1002001009000000001</t>
  </si>
  <si>
    <t>.   Créditos</t>
  </si>
  <si>
    <t>1003000000000000000</t>
  </si>
  <si>
    <t>.     Intereses a Cobrar</t>
  </si>
  <si>
    <t>1003001001000000000</t>
  </si>
  <si>
    <t>.       Intereses a cobrar apertura</t>
  </si>
  <si>
    <t>1003001001000000003</t>
  </si>
  <si>
    <t>.     Utilidades Diferidas</t>
  </si>
  <si>
    <t>2001001003000000000</t>
  </si>
  <si>
    <t>.       Intereses no Devengados Apertura</t>
  </si>
  <si>
    <t>2001001003000000003</t>
  </si>
  <si>
    <t>.       Provisión Honorarios de Admnistración Soc. Gerente IVA (Clase A)</t>
  </si>
  <si>
    <t>.         Honorarios Administración Soc. Gerente IVA Clase A</t>
  </si>
  <si>
    <t>.       Resultado por Tenencia Bonos Subordinados</t>
  </si>
  <si>
    <t>4002001004000000005</t>
  </si>
  <si>
    <t>FONDO MUTUO RF CASH USD</t>
  </si>
  <si>
    <t>NOTAS A LOS ESTADOS CONTABLES DE FONDO MUTUO RF CASH USD AL 30/09/2020</t>
  </si>
  <si>
    <t>El fondo se encuentra inscripto en los registros de la Comisión Nacional de Valores según Resolución N° 22 E/20.- de fecha 6 de agosto de 2020 y certificado de registro N° 61_07082020.</t>
  </si>
  <si>
    <t>c) Bonos soberanos emitidos internacionalmente por el Estado paraguayo;</t>
  </si>
  <si>
    <t>d) Títulos de instituciones habilitadas por el Banco Central del Paraguay y que cuenten con calificación de riesgo local BBB o superior que emitan y coticen en mercados internacionales;</t>
  </si>
  <si>
    <t>e) Títulos emitidos por las Gobernaciones, Municipalidades y otros organismos y entidades del Estado, cuya emisión haya sido registrada en el Registro de Valores que lleva la CNV;</t>
  </si>
  <si>
    <t>f) Letras o cédulas hipotecarias establecidas en la Ley General de Bancos, Financieras y Otras Entidades de Crédito, cuya emisión haya sido registrado en el Registro de Valores que lleva la CNV;</t>
  </si>
  <si>
    <t>g) Bonos, títulos de deuda o títulos emitidos en desarrollo de titularizaciones, cuya emisión haya sido registrada en el Registro de Valores que lleva la CNV, y que cuenten con calificación de riesgo BBB o superior;</t>
  </si>
  <si>
    <t>h) Títulos emitidos por un Estado extranjero con calificación BBB, similar o superior, que se transen habitualmente en los mercados locales o internacionales; si un mismo título fuere calificado en categorías de riesgo discordantes se deberá considerar la categoría más baja;</t>
  </si>
  <si>
    <t>i) Títulos emitidos por una emisora extranjera con calificación A, similar o superior, con un monto de emisión de la serie de al menos dólares americanos cien millones o su equivalente, negociados habitualmente en los mercados locales o internacionales; si un mismo título fuere calificado en categorías de riesgo discordantes se deberá considerar la categoría más baja. Estas inversiones serán limitadas a emisores cuyo país de origen tienen calificación A, similar o superior.</t>
  </si>
  <si>
    <t>j) Operaciones de compra con compromiso de venta con los valores comprendidos en este artículo, con contraparte de sujetos supervisados por la Comisión Nacional de Valores u otras autoridades administrativas de control, y negociados a través de las Casas de Bolsa. El plazo máximo de estas operaciones será de 365 días.</t>
  </si>
  <si>
    <t>k) Cuotas partes de fondos mutuos o de inversión.</t>
  </si>
  <si>
    <r>
      <t>Se entiende que</t>
    </r>
    <r>
      <rPr>
        <b/>
        <sz val="11"/>
        <color theme="1"/>
        <rFont val="Times New Roman"/>
        <family val="1"/>
      </rPr>
      <t xml:space="preserve"> “valores negociables de renta fija”</t>
    </r>
    <r>
      <rPr>
        <sz val="11"/>
        <color theme="1"/>
        <rFont val="Times New Roman"/>
        <family val="1"/>
      </rPr>
      <t xml:space="preserve"> se refiere a aquellos títulos representativos de deuda que otorgan a quien los posee, el derecho de recibir un interés predeterminado de acuerdo a una variable específica, durante un plazo preestablecido.
Las inversiones del Fondo se harán y mantendrán, exclusivamente, en la moneda del fondo: Dólares Estadounidenses.</t>
    </r>
  </si>
  <si>
    <t>En línea con lo anterior, la contabilidad del Fondo será en Dólares Estadounidenses. Consecuentemente, el valor de las Cuotas de Participación, los activos y los pasivos se expresarán en la misma moneda. En caso de que existan cuentas que tengan denominación en moneda extranjera deberá incluirse el tipo de cambio oficial publicado en la página Web del Banco Central del Paraguay, al momento de su registro contable.</t>
  </si>
  <si>
    <t>El Fondo realizará sus inversiones en el mercado local e internacional. El nivel de riesgo esperado de las inversiones que efectuará el Fondo Mutuo es moderado; (i) podrá invertir en instrumentos de deuda emitidos en Dólares Estadounidenses, ajustándose en todo caso a lo dispuesto en la política de diversificación de las inversiones; (ii) la duración de las inversiones será, en promedio, de corto plazo y mediano plazo; y (iii) los instrumentos de emisores nacionales en los que invierta el Fondo deberán contar con una calificación de riesgo BBB, como mínimo.</t>
  </si>
  <si>
    <t>Certificado Depósito de Ahorro</t>
  </si>
  <si>
    <t>Finexpar S.A.E.C.A.</t>
  </si>
  <si>
    <t>Financiero</t>
  </si>
  <si>
    <t>Paraguay</t>
  </si>
  <si>
    <t>09/09/2020</t>
  </si>
  <si>
    <t>Dólares Estadounidenses</t>
  </si>
  <si>
    <t>Sudameris Bank S.A.E.C.A.</t>
  </si>
  <si>
    <t>11/09/2020</t>
  </si>
  <si>
    <t xml:space="preserve"> 01/08/2022</t>
  </si>
  <si>
    <t>Bonos Subordinados</t>
  </si>
  <si>
    <t>21/09/2020</t>
  </si>
  <si>
    <t xml:space="preserve"> 01/08/2023</t>
  </si>
  <si>
    <t>24/09/2020</t>
  </si>
  <si>
    <t xml:space="preserve"> 08/02/2022</t>
  </si>
  <si>
    <t>Repo colocador</t>
  </si>
  <si>
    <t>Regional Casa de Bolsa S.A.</t>
  </si>
  <si>
    <t>30/09/2020</t>
  </si>
  <si>
    <t>(En Dólares Estadounidenses)</t>
  </si>
  <si>
    <t>Banco Regional Cta. Cte. N° 8167521</t>
  </si>
  <si>
    <t>TOTAL DEL ACTIVO NETO 
AL 30/09/2019</t>
  </si>
  <si>
    <t>TOTAL DEL ACTIVO NETO 
AL 30/09/2020</t>
  </si>
  <si>
    <t>NOTA 1. INFORMACIÓN BÁSICA DEL FONDO</t>
  </si>
  <si>
    <t>1.3) Políticas de Inversión y Diversificación de las Inversiones</t>
  </si>
  <si>
    <t>Políticas de Inversión</t>
  </si>
  <si>
    <t>Diversificación de las Inversiones</t>
  </si>
  <si>
    <t>El Fondo Mutuo fue creado, con el objeto de invertir exclusivamente en instrumentos de renta fija los recursos provenientes de los aportes dinerarios de los Partícipes. Los aportes de dinero de los Partícipes constituyen el patrimonio del Fondo Mutuo y se expresan en partes de igual valor y característica denominadas “Cuotas de Participación” o “Cuotas”. Las Cuotas de Participación son rescatables.</t>
  </si>
  <si>
    <t>NOTA 3. CRITERIOS CONTABLES APLICADOS</t>
  </si>
  <si>
    <t>3.1) Bases de Preparación de los Estados Contables</t>
  </si>
  <si>
    <t>3.2) Periodo</t>
  </si>
  <si>
    <t>Según el índice de precios al consumidor (IPC) publicado por el Banco Central del Paraguay, la inflación al 31 de diciembre de 2019, 30 de setiembre de 2019 y 30 de setiembre de 2020 fueron de 2,8%, 1,6% y 0,5% respectivamente.</t>
  </si>
  <si>
    <t>NOTA 4. COMPOSICION DE CUENTAS</t>
  </si>
  <si>
    <t>Shirley Vichini</t>
  </si>
  <si>
    <t xml:space="preserve">         Guillermo Céspedes                        Shirley Vichini</t>
  </si>
  <si>
    <t xml:space="preserve">     Guillermo Céspedes                 Shirley Vichini</t>
  </si>
  <si>
    <t>El FONDO MUTUO RF CASH USD es un fondo mutuo de inversión en Instrumentos de Renta Fija, administrado por Regional Administradora de Fondos Patrimoniales de Inversión S.A.</t>
  </si>
  <si>
    <t>Fondo Mutuo invertirá 100% de sus activos en títulos valores negociables de renta fija, públicos o privados, en promedio de corto y mediano plazo, emitidos en el mercado local e internacional.</t>
  </si>
  <si>
    <t>b) Títulos a plazo de instituciones habilitadas por el Banco Central del Paraguay y que cuenten con calificación de riesgo BBB o superior;</t>
  </si>
  <si>
    <r>
      <t xml:space="preserve">b. Egresos: </t>
    </r>
    <r>
      <rPr>
        <sz val="11"/>
        <color theme="1"/>
        <rFont val="Times New Roman"/>
        <family val="1"/>
      </rPr>
      <t>Los gastos se reconocen en el estado de resultado de acuerdo al criterio de lo devengado, cuando ha surgido un decremento en los beneficios económicos futuros, relacionados con una disminución en los activos o un incremento en los pasivos.</t>
    </r>
  </si>
  <si>
    <r>
      <rPr>
        <b/>
        <sz val="11"/>
        <rFont val="Times New Roman"/>
        <family val="1"/>
      </rPr>
      <t xml:space="preserve">b. Operaciones de Reporto: </t>
    </r>
    <r>
      <rPr>
        <sz val="11"/>
        <rFont val="Times New Roman"/>
        <family val="1"/>
      </rPr>
      <t>Las operaciones de reporto son registradas a su costo de adquisición mas las primas por diferencia de precios devengadas a cobrar. Las primas generadas por estas operaciones son registradas en resultados conforme se devengan.</t>
    </r>
  </si>
  <si>
    <t xml:space="preserve">A continuación se expone la información respecto a los instrumentos adquiridos al 30 de setiembre 2020
</t>
  </si>
  <si>
    <t>3.6) Gastos Operacionales y Comisión de la Sociedad Administradora</t>
  </si>
  <si>
    <t>3.7) Información estadística</t>
  </si>
  <si>
    <t>El rubro disponibilidades está compuesto por saldos en cuentas bancarias e instrumentos de alta liquidez de contratos pactados de disponibilidad inmediata. A continuación se detalla la composición:</t>
  </si>
  <si>
    <t>A continuación se detalla la composición</t>
  </si>
  <si>
    <t xml:space="preserve">Creditos </t>
  </si>
  <si>
    <t xml:space="preserve">4.6 ) Otros Ingresos </t>
  </si>
  <si>
    <t>4.7 ) Otros Egresos</t>
  </si>
  <si>
    <t xml:space="preserve">No Aplicable </t>
  </si>
  <si>
    <t>Intereses (Nota 4.8)</t>
  </si>
  <si>
    <r>
      <t>Intereses</t>
    </r>
    <r>
      <rPr>
        <b/>
        <sz val="12"/>
        <color theme="1"/>
        <rFont val="Times New Roman"/>
        <family val="1"/>
      </rPr>
      <t xml:space="preserve"> (Nota 4.8)</t>
    </r>
  </si>
  <si>
    <t>4.8 ) Intereses</t>
  </si>
  <si>
    <t xml:space="preserve">.       Intereses Aperturas Colocadoras    </t>
  </si>
  <si>
    <t xml:space="preserve">Créditos </t>
  </si>
  <si>
    <t>Comisión por Administracion</t>
  </si>
  <si>
    <t>Comisión por Corretaje</t>
  </si>
  <si>
    <t>Actividades de Financiación</t>
  </si>
  <si>
    <t>Flujo neto de efectivo generado por (utilizado en) las actividades  de financiación</t>
  </si>
  <si>
    <t>Nota 2. Información sobra la Administradora</t>
  </si>
  <si>
    <t>2.1) Razón social de la Administradora</t>
  </si>
  <si>
    <r>
      <rPr>
        <b/>
        <sz val="11"/>
        <color theme="1"/>
        <rFont val="Times New Roman"/>
        <family val="1"/>
      </rPr>
      <t>Bolsa de Valores y Productos de Asunción S.A.:</t>
    </r>
    <r>
      <rPr>
        <sz val="11"/>
        <color theme="1"/>
        <rFont val="Times New Roman"/>
        <family val="1"/>
      </rPr>
      <t xml:space="preserve"> Fue Constituida por decreto del poder Ejecutivo N° 38.088 de fecha 20 de marzo de 1987, inscripta en el registro publico de comercio en el Año 1978</t>
    </r>
  </si>
  <si>
    <r>
      <rPr>
        <b/>
        <sz val="11"/>
        <color theme="1"/>
        <rFont val="Times New Roman"/>
        <family val="1"/>
      </rPr>
      <t>Banco Central del Paraguay.:</t>
    </r>
    <r>
      <rPr>
        <sz val="11"/>
        <color theme="1"/>
        <rFont val="Times New Roman"/>
        <family val="1"/>
      </rPr>
      <t xml:space="preserve">  Regido por la Ley N° 489/95  Orgánica del Banco Central del Paraguay y la Ley 6.104/2018 que modifica y amplia la Ley 489/95.</t>
    </r>
  </si>
  <si>
    <r>
      <rPr>
        <b/>
        <sz val="11"/>
        <color theme="1"/>
        <rFont val="Times New Roman"/>
        <family val="1"/>
      </rPr>
      <t>Títulos Físicos (de ser adquiridos):</t>
    </r>
    <r>
      <rPr>
        <sz val="11"/>
        <color theme="1"/>
        <rFont val="Times New Roman"/>
        <family val="1"/>
      </rPr>
      <t xml:space="preserve"> Serán Custodiados en la bóveda de Regional Casa de Bolsa S.A., de acuerdo a los procedimientos de seguridad y control de la mencionada entidad.</t>
    </r>
  </si>
  <si>
    <r>
      <rPr>
        <b/>
        <sz val="11"/>
        <color theme="1"/>
        <rFont val="Times New Roman"/>
        <family val="1"/>
      </rPr>
      <t>Títulos Desmaterializados (de ser adquiridos):</t>
    </r>
    <r>
      <rPr>
        <sz val="11"/>
        <color theme="1"/>
        <rFont val="Times New Roman"/>
        <family val="1"/>
      </rPr>
      <t xml:space="preserve"> Serán Custodiados por la Bolsa de Valores y Productos  de Asunción S.A. (BVPASA) bajo la cuenta corriente creada en dicha entidad y en el Banco Central del Paraguay para los bonos soberanos, que es la depositaria electrónica de Valores de la República del Paraguay.</t>
    </r>
  </si>
  <si>
    <t>Los Estados Financieros se expresan en Dólares Estadounidenses y han sido preparados siguiendo los criterios de las normas con las normas establecidas por la Comisión Nacional de Valores aplicables a los Fondos Mutuos sobre la base de los costos históricos,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</si>
  <si>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t>Los estados financieros corresponden al periodo comprendido desde la fecha de inscripción en la Comisión Nacional de Valores, el 07 de Agosto del 2020  al 30 de Setiembre del 2020.</t>
  </si>
  <si>
    <t>3.3) Valorización de Inversiones</t>
  </si>
  <si>
    <r>
      <rPr>
        <b/>
        <sz val="11"/>
        <color theme="1"/>
        <rFont val="Times New Roman"/>
        <family val="1"/>
      </rPr>
      <t xml:space="preserve">a. Ingresos : </t>
    </r>
    <r>
      <rPr>
        <sz val="11"/>
        <color theme="1"/>
        <rFont val="Times New Roman"/>
        <family val="1"/>
      </rPr>
      <t>Los Intereses sobre títulos y otros valores, así como las primas por diferencia de precios  generados durante el ejercicio son registrados como conforme se devengan.</t>
    </r>
  </si>
  <si>
    <t>Durante el ejercicio no se han registrados transacciones en moneda diferente  a la moneda del fondo. Así mismo, al 30 de setiembre del 2020 no existen saldos de activos y pasivos en moneda extranjera.</t>
  </si>
  <si>
    <t>1.1) Naturaleza Jurídica y Características del Fondo</t>
  </si>
  <si>
    <t>1.2) Autorización de Funcionamiento</t>
  </si>
  <si>
    <t>País</t>
  </si>
  <si>
    <t>Tasa de Interés</t>
  </si>
  <si>
    <t>% De las Inversiones con relación al Activo del Fondo</t>
  </si>
  <si>
    <t>% De las Inversiones por Grupo Económico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</si>
</sst>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0.00\ _€_-;\-* #,##0.00\ _€_-;_-* &quot;-&quot;??\ _€_-;_-@_-"/>
    <numFmt numFmtId="164" formatCode="_-* #,##0.00_-;\-* #,##0.00_-;_-* &quot;-&quot;??_-;_-@_-"/>
    <numFmt numFmtId="165" formatCode="_ * #,##0_ ;_ * \-#,##0_ ;_ * &quot;-&quot;_ ;_ @_ "/>
    <numFmt numFmtId="166" formatCode="_ * #,##0.00_ ;_ * \-#,##0.00_ ;_ * &quot;-&quot;??_ ;_ @_ "/>
    <numFmt numFmtId="167" formatCode="_-* #,##0\ _€_-;\-* #,##0\ _€_-;_-* &quot;-&quot;??\ _€_-;_-@_-"/>
    <numFmt numFmtId="168" formatCode="_(* #,##0_);_(* \(#,##0\);_(* &quot;-&quot;_);_(@_)"/>
    <numFmt numFmtId="169" formatCode="General_)"/>
    <numFmt numFmtId="170" formatCode="_(* #,##0.00_);_(* \(#,##0.00\);_(* &quot;-&quot;_);_(@_)"/>
    <numFmt numFmtId="171" formatCode="_(* #,##0.00_);_(* \(#,##0.00\);_(* &quot;-&quot;??_);_(@_)"/>
    <numFmt numFmtId="172" formatCode="#,##0_ ;[Red]\-#,##0\ "/>
    <numFmt numFmtId="173" formatCode="#,##0_ ;\-#,##0\ "/>
    <numFmt numFmtId="174" formatCode="0_ ;[Red]\-0\ "/>
    <numFmt numFmtId="175" formatCode="_ &quot;Gs&quot;\ * #,##0_ ;_ &quot;Gs&quot;\ * \-#,##0_ ;_ &quot;Gs&quot;\ * &quot;-&quot;_ ;_ @_ "/>
    <numFmt numFmtId="176" formatCode="_-* #,##0.00\ &quot;Pts&quot;_-;\-* #,##0.00\ &quot;Pts&quot;_-;_-* &quot;-&quot;??\ &quot;Pts&quot;_-;_-@_-"/>
    <numFmt numFmtId="177" formatCode="_(* #,##0_);_(* \(#,##0\);_(* \-??_);_(@_)"/>
    <numFmt numFmtId="178" formatCode="dd/mm/yyyy;@"/>
    <numFmt numFmtId="179" formatCode="_-* #,##0_-;\-* #,##0_-;_-* &quot;-&quot;??_-;_-@_-"/>
    <numFmt numFmtId="180" formatCode="_-* #,##0.000000\ _€_-;\-* #,##0.000000\ _€_-;_-* &quot;-&quot;??\ _€_-;_-@_-"/>
    <numFmt numFmtId="181" formatCode="_-* #,##0.00000000\ _€_-;\-* #,##0.00000000\ _€_-;_-* &quot;-&quot;??\ _€_-;_-@_-"/>
    <numFmt numFmtId="182" formatCode="_-* #,##0.0000\ _€_-;\-* #,##0.0000\ _€_-;_-* &quot;-&quot;??\ _€_-;_-@_-"/>
    <numFmt numFmtId="183" formatCode="#,##0.00_ ;\-#,##0.00\ "/>
    <numFmt numFmtId="184" formatCode="_ * #,##0.00_ ;_ * \-#,##0.00_ ;_ * &quot;-&quot;_ ;_ @_ "/>
    <numFmt numFmtId="185" formatCode="_-* #,##0.000000\ _€_-;\-* #,##0.000000\ _€_-;_-* &quot;-&quot;??????\ _€_-;_-@_-"/>
    <numFmt numFmtId="186" formatCode="_-* #,##0.00000000\ _€_-;\-* #,##0.00000000\ _€_-;_-* &quot;-&quot;????????\ _€_-;_-@_-"/>
  </numFmts>
  <fonts count="68">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8"/>
      <color theme="1"/>
      <name val="Calibri"/>
      <family val="2"/>
      <scheme val="minor"/>
    </font>
    <font>
      <sz val="11"/>
      <color rgb="FF000000"/>
      <name val="Calibri"/>
      <family val="2"/>
      <scheme val="minor"/>
    </font>
    <font>
      <sz val="11"/>
      <color rgb="FF000000"/>
      <name val="Times New Roman"/>
      <family val="1"/>
    </font>
    <font>
      <sz val="12"/>
      <color theme="1"/>
      <name val="Times New Roman"/>
      <family val="1"/>
    </font>
    <font>
      <b/>
      <sz val="12"/>
      <color theme="1"/>
      <name val="Times New Roman"/>
      <family val="1"/>
    </font>
    <font>
      <sz val="12"/>
      <name val="Courier"/>
      <family val="3"/>
    </font>
    <font>
      <b/>
      <sz val="12"/>
      <name val="Times New Roman"/>
      <family val="1"/>
    </font>
    <font>
      <b/>
      <sz val="12"/>
      <color rgb="FF0000FF"/>
      <name val="Times New Roman"/>
      <family val="1"/>
    </font>
    <font>
      <b/>
      <u/>
      <sz val="12"/>
      <color rgb="FF0000FF"/>
      <name val="Times New Roman"/>
      <family val="1"/>
    </font>
    <font>
      <b/>
      <u/>
      <sz val="12"/>
      <color theme="1"/>
      <name val="Times New Roman"/>
      <family val="1"/>
    </font>
    <font>
      <sz val="10"/>
      <name val="Arial"/>
      <family val="2"/>
    </font>
    <font>
      <sz val="10"/>
      <name val="Nimbus Sans L"/>
    </font>
    <font>
      <sz val="12"/>
      <color rgb="FFFF0000"/>
      <name val="Times New Roman"/>
      <family val="1"/>
    </font>
    <font>
      <sz val="12"/>
      <color theme="0"/>
      <name val="Times New Roman"/>
      <family val="1"/>
    </font>
    <font>
      <b/>
      <sz val="11"/>
      <name val="Times New Roman"/>
      <family val="1"/>
    </font>
    <font>
      <sz val="11"/>
      <name val="Times New Roman"/>
      <family val="1"/>
    </font>
    <font>
      <b/>
      <sz val="11"/>
      <color theme="1"/>
      <name val="Times New Roman"/>
      <family val="1"/>
    </font>
    <font>
      <sz val="11"/>
      <color rgb="FF0000FF"/>
      <name val="Times New Roman"/>
      <family val="1"/>
    </font>
    <font>
      <sz val="11"/>
      <color theme="1"/>
      <name val="Times New Roman"/>
      <family val="1"/>
    </font>
    <font>
      <b/>
      <sz val="11"/>
      <color rgb="FF000000"/>
      <name val="Times New Roman"/>
      <family val="1"/>
    </font>
    <font>
      <sz val="8"/>
      <color rgb="FFFF0000"/>
      <name val="Calibri"/>
      <family val="2"/>
      <scheme val="minor"/>
    </font>
    <font>
      <u/>
      <sz val="12"/>
      <color theme="1"/>
      <name val="Times New Roman"/>
      <family val="1"/>
    </font>
    <font>
      <sz val="8"/>
      <color indexed="8"/>
      <name val="Arial"/>
      <family val="2"/>
    </font>
    <font>
      <b/>
      <sz val="10"/>
      <name val="Arial"/>
      <family val="2"/>
    </font>
    <font>
      <sz val="8"/>
      <name val="Arial"/>
      <family val="2"/>
    </font>
    <font>
      <b/>
      <sz val="8"/>
      <name val="Arial"/>
      <family val="2"/>
    </font>
    <font>
      <sz val="9"/>
      <name val="Arial"/>
      <family val="2"/>
    </font>
    <font>
      <sz val="12"/>
      <name val="Times New Roman"/>
      <family val="1"/>
    </font>
    <font>
      <sz val="10"/>
      <color theme="1"/>
      <name val="Arial"/>
      <family val="2"/>
    </font>
    <font>
      <sz val="9"/>
      <color theme="1"/>
      <name val="Arial"/>
      <family val="2"/>
    </font>
    <font>
      <b/>
      <sz val="9"/>
      <color theme="1"/>
      <name val="Arial"/>
      <family val="2"/>
    </font>
    <font>
      <i/>
      <sz val="8"/>
      <color theme="1"/>
      <name val="Arial"/>
      <family val="2"/>
    </font>
    <font>
      <b/>
      <sz val="12"/>
      <color theme="0"/>
      <name val="Times New Roman"/>
      <family val="1"/>
    </font>
    <font>
      <b/>
      <sz val="8"/>
      <color theme="1"/>
      <name val="Calibri"/>
      <family val="2"/>
      <scheme val="minor"/>
    </font>
    <font>
      <sz val="10"/>
      <color indexed="8"/>
      <name val="Courier New"/>
      <family val="1"/>
    </font>
    <font>
      <sz val="10"/>
      <name val="Arial"/>
      <family val="2"/>
    </font>
    <font>
      <sz val="8"/>
      <color indexed="8"/>
      <name val="Courier New"/>
      <family val="1"/>
    </font>
    <font>
      <b/>
      <u/>
      <sz val="9"/>
      <color indexed="8"/>
      <name val="Times New Roman"/>
      <family val="1"/>
    </font>
    <font>
      <b/>
      <sz val="10"/>
      <color indexed="8"/>
      <name val="Courier New"/>
      <family val="3"/>
    </font>
    <font>
      <b/>
      <sz val="10"/>
      <color theme="0"/>
      <name val="Times New Roman"/>
      <family val="1"/>
    </font>
    <font>
      <b/>
      <sz val="11"/>
      <color theme="0"/>
      <name val="Times New Roman"/>
      <family val="1"/>
    </font>
    <font>
      <sz val="11"/>
      <name val="Calibri"/>
      <family val="2"/>
      <scheme val="minor"/>
    </font>
    <font>
      <b/>
      <sz val="10"/>
      <color rgb="FF000000"/>
      <name val="Arial"/>
      <family val="2"/>
    </font>
    <font>
      <b/>
      <sz val="10"/>
      <color rgb="FFFFFFFF"/>
      <name val="Arial"/>
      <family val="2"/>
    </font>
    <font>
      <b/>
      <sz val="8"/>
      <color rgb="FFFF0000"/>
      <name val="Arial"/>
      <family val="2"/>
    </font>
    <font>
      <b/>
      <sz val="8"/>
      <color theme="0"/>
      <name val="Arial"/>
      <family val="2"/>
    </font>
    <font>
      <b/>
      <sz val="8"/>
      <color indexed="8"/>
      <name val="Arial"/>
      <family val="2"/>
    </font>
    <font>
      <sz val="8"/>
      <color theme="0"/>
      <name val="Arial"/>
      <family val="2"/>
    </font>
    <font>
      <sz val="11"/>
      <color rgb="FFFF0000"/>
      <name val="Times New Roman"/>
      <family val="1"/>
    </font>
    <font>
      <b/>
      <u/>
      <sz val="8"/>
      <name val="Arial"/>
      <family val="2"/>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003366"/>
        <bgColor indexed="64"/>
      </patternFill>
    </fill>
    <fill>
      <patternFill patternType="solid">
        <fgColor theme="4" tint="0.79998168889431442"/>
        <bgColor indexed="64"/>
      </patternFill>
    </fill>
    <fill>
      <patternFill patternType="solid">
        <fgColor rgb="FF002060"/>
        <bgColor indexed="64"/>
      </patternFill>
    </fill>
    <fill>
      <patternFill patternType="solid">
        <fgColor rgb="FFD3D3D3"/>
        <bgColor indexed="64"/>
      </patternFill>
    </fill>
    <fill>
      <patternFill patternType="solid">
        <fgColor rgb="FFA9A9A9"/>
        <bgColor indexed="64"/>
      </patternFill>
    </fill>
    <fill>
      <patternFill patternType="solid">
        <fgColor rgb="FF808080"/>
        <bgColor indexed="64"/>
      </patternFill>
    </fill>
    <fill>
      <patternFill patternType="solid">
        <fgColor theme="9" tint="0.39997558519241921"/>
        <bgColor indexed="64"/>
      </patternFill>
    </fill>
    <fill>
      <patternFill patternType="solid">
        <fgColor theme="4" tint="0.59999389629810485"/>
        <bgColor indexed="64"/>
      </patternFill>
    </fill>
  </fills>
  <borders count="6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9">
    <xf numFmtId="0" fontId="0" fillId="0" borderId="0"/>
    <xf numFmtId="43"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9" fillId="0" borderId="0"/>
    <xf numFmtId="169" fontId="23" fillId="0" borderId="0"/>
    <xf numFmtId="168" fontId="1" fillId="0" borderId="0" applyFont="0" applyFill="0" applyBorder="0" applyAlignment="0" applyProtection="0"/>
    <xf numFmtId="0" fontId="28" fillId="0" borderId="0"/>
    <xf numFmtId="0" fontId="28" fillId="0" borderId="0"/>
    <xf numFmtId="0" fontId="29" fillId="0" borderId="0"/>
    <xf numFmtId="0" fontId="28" fillId="0" borderId="0"/>
    <xf numFmtId="171" fontId="1" fillId="0" borderId="0" applyFont="0" applyFill="0" applyBorder="0" applyAlignment="0" applyProtection="0"/>
    <xf numFmtId="165" fontId="1" fillId="0" borderId="0" applyFont="0" applyFill="0" applyBorder="0" applyAlignment="0" applyProtection="0"/>
    <xf numFmtId="176" fontId="28" fillId="0" borderId="0" applyFont="0" applyFill="0" applyBorder="0" applyAlignment="0" applyProtection="0"/>
    <xf numFmtId="179" fontId="1" fillId="0" borderId="0" applyFont="0" applyFill="0" applyBorder="0" applyAlignment="0" applyProtection="0"/>
    <xf numFmtId="0" fontId="53" fillId="0" borderId="0"/>
    <xf numFmtId="165"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559">
    <xf numFmtId="0" fontId="0" fillId="0" borderId="0" xfId="0"/>
    <xf numFmtId="0" fontId="18" fillId="0" borderId="0" xfId="0" applyFont="1"/>
    <xf numFmtId="0" fontId="21" fillId="0" borderId="0" xfId="0" applyFont="1"/>
    <xf numFmtId="0" fontId="21" fillId="0" borderId="0" xfId="0" applyFont="1" applyAlignment="1">
      <alignment wrapText="1"/>
    </xf>
    <xf numFmtId="0" fontId="22" fillId="0" borderId="0" xfId="0" applyFont="1" applyAlignment="1">
      <alignment horizontal="right"/>
    </xf>
    <xf numFmtId="0" fontId="21" fillId="0" borderId="0" xfId="0" applyFont="1" applyBorder="1"/>
    <xf numFmtId="167" fontId="21" fillId="0" borderId="0" xfId="1" applyNumberFormat="1" applyFont="1"/>
    <xf numFmtId="167" fontId="21" fillId="0" borderId="0" xfId="0" applyNumberFormat="1" applyFont="1"/>
    <xf numFmtId="0" fontId="22" fillId="0" borderId="0" xfId="0" applyFont="1" applyAlignment="1">
      <alignment horizontal="center" wrapText="1"/>
    </xf>
    <xf numFmtId="0" fontId="21" fillId="0" borderId="0" xfId="0" applyFont="1" applyBorder="1" applyAlignment="1">
      <alignment horizontal="left" vertical="center"/>
    </xf>
    <xf numFmtId="0" fontId="22" fillId="0" borderId="0" xfId="0" applyFont="1" applyBorder="1" applyAlignment="1">
      <alignment horizontal="center"/>
    </xf>
    <xf numFmtId="0" fontId="25" fillId="0" borderId="16" xfId="0" applyFont="1" applyFill="1" applyBorder="1"/>
    <xf numFmtId="168" fontId="21" fillId="0" borderId="0" xfId="0" applyNumberFormat="1" applyFont="1" applyBorder="1"/>
    <xf numFmtId="0" fontId="26" fillId="0" borderId="16" xfId="0" applyFont="1" applyFill="1" applyBorder="1"/>
    <xf numFmtId="168" fontId="21" fillId="0" borderId="0" xfId="0" applyNumberFormat="1" applyFont="1"/>
    <xf numFmtId="168" fontId="22" fillId="0" borderId="0" xfId="0" applyNumberFormat="1" applyFont="1" applyBorder="1"/>
    <xf numFmtId="0" fontId="21" fillId="0" borderId="0" xfId="0" applyFont="1" applyAlignment="1"/>
    <xf numFmtId="0" fontId="21" fillId="0" borderId="0" xfId="0" applyFont="1" applyBorder="1" applyAlignment="1"/>
    <xf numFmtId="0" fontId="21" fillId="0" borderId="0" xfId="0" applyFont="1" applyAlignment="1">
      <alignment vertical="center"/>
    </xf>
    <xf numFmtId="0" fontId="21" fillId="0" borderId="0" xfId="0" applyFont="1" applyBorder="1" applyAlignment="1">
      <alignment wrapText="1"/>
    </xf>
    <xf numFmtId="168" fontId="21" fillId="0" borderId="0" xfId="0" applyNumberFormat="1" applyFont="1" applyAlignment="1">
      <alignment vertical="center"/>
    </xf>
    <xf numFmtId="0" fontId="30" fillId="0" borderId="16" xfId="0" quotePrefix="1" applyFont="1" applyFill="1" applyBorder="1"/>
    <xf numFmtId="43" fontId="21" fillId="0" borderId="0" xfId="1" applyFont="1"/>
    <xf numFmtId="0" fontId="21" fillId="0" borderId="0" xfId="0" applyFont="1" applyBorder="1" applyAlignment="1">
      <alignment vertical="center" wrapText="1"/>
    </xf>
    <xf numFmtId="0" fontId="22" fillId="0" borderId="0" xfId="0" applyFont="1" applyBorder="1" applyAlignment="1">
      <alignment vertical="center" wrapText="1"/>
    </xf>
    <xf numFmtId="170" fontId="21" fillId="0" borderId="0" xfId="0" applyNumberFormat="1" applyFont="1" applyAlignment="1">
      <alignment vertical="center"/>
    </xf>
    <xf numFmtId="0" fontId="31" fillId="0" borderId="0" xfId="0" applyFont="1" applyAlignment="1">
      <alignment vertical="center"/>
    </xf>
    <xf numFmtId="168" fontId="31" fillId="0" borderId="0" xfId="0" applyNumberFormat="1" applyFont="1" applyAlignment="1">
      <alignment vertical="center"/>
    </xf>
    <xf numFmtId="0" fontId="31" fillId="0" borderId="0" xfId="0" applyFont="1"/>
    <xf numFmtId="167" fontId="18" fillId="0" borderId="0" xfId="0" applyNumberFormat="1" applyFont="1"/>
    <xf numFmtId="0" fontId="33" fillId="0" borderId="0" xfId="49" applyFont="1"/>
    <xf numFmtId="0" fontId="33" fillId="0" borderId="0" xfId="46" applyFont="1"/>
    <xf numFmtId="0" fontId="21" fillId="0" borderId="0" xfId="0" applyFont="1" applyFill="1" applyAlignment="1">
      <alignment horizontal="center" wrapText="1"/>
    </xf>
    <xf numFmtId="43" fontId="21" fillId="0" borderId="0" xfId="0" applyNumberFormat="1" applyFont="1"/>
    <xf numFmtId="167" fontId="21" fillId="0" borderId="0" xfId="1" applyNumberFormat="1" applyFont="1" applyBorder="1"/>
    <xf numFmtId="0" fontId="22" fillId="0" borderId="0" xfId="0" applyFont="1" applyFill="1" applyAlignment="1">
      <alignment horizontal="center" wrapText="1"/>
    </xf>
    <xf numFmtId="0" fontId="21" fillId="0" borderId="0" xfId="0" applyFont="1" applyFill="1"/>
    <xf numFmtId="0" fontId="21" fillId="0" borderId="0" xfId="0" applyFont="1" applyFill="1" applyAlignment="1">
      <alignment vertical="center"/>
    </xf>
    <xf numFmtId="0" fontId="21" fillId="0" borderId="0" xfId="0" applyFont="1" applyFill="1" applyBorder="1" applyAlignment="1">
      <alignment vertical="center"/>
    </xf>
    <xf numFmtId="0" fontId="22" fillId="0" borderId="0" xfId="0" applyFont="1" applyFill="1" applyBorder="1" applyAlignment="1">
      <alignment vertical="center"/>
    </xf>
    <xf numFmtId="0" fontId="30" fillId="0" borderId="0" xfId="0" applyFont="1"/>
    <xf numFmtId="0" fontId="38" fillId="0" borderId="0" xfId="0" applyFont="1"/>
    <xf numFmtId="168" fontId="22" fillId="0" borderId="0" xfId="45" applyFont="1" applyBorder="1" applyAlignment="1">
      <alignment vertical="center"/>
    </xf>
    <xf numFmtId="0" fontId="22" fillId="0" borderId="0" xfId="0" applyFont="1" applyFill="1" applyBorder="1"/>
    <xf numFmtId="0" fontId="39" fillId="0" borderId="0" xfId="0" applyFont="1" applyFill="1" applyBorder="1"/>
    <xf numFmtId="49" fontId="21" fillId="0" borderId="0" xfId="0" applyNumberFormat="1" applyFont="1" applyFill="1" applyBorder="1"/>
    <xf numFmtId="49" fontId="21" fillId="0" borderId="0" xfId="0" quotePrefix="1" applyNumberFormat="1" applyFont="1" applyFill="1" applyBorder="1"/>
    <xf numFmtId="0" fontId="21" fillId="0" borderId="0" xfId="0" applyFont="1" applyFill="1" applyBorder="1"/>
    <xf numFmtId="0" fontId="0" fillId="0" borderId="0" xfId="0"/>
    <xf numFmtId="173" fontId="21" fillId="0" borderId="0" xfId="0" applyNumberFormat="1" applyFont="1"/>
    <xf numFmtId="0" fontId="36" fillId="0" borderId="0" xfId="0" applyFont="1"/>
    <xf numFmtId="0" fontId="36" fillId="0" borderId="0" xfId="0" applyFont="1" applyAlignment="1">
      <alignment horizontal="left"/>
    </xf>
    <xf numFmtId="0" fontId="36" fillId="0" borderId="21" xfId="0" applyFont="1" applyBorder="1"/>
    <xf numFmtId="0" fontId="36" fillId="0" borderId="17" xfId="0" applyFont="1" applyBorder="1"/>
    <xf numFmtId="0" fontId="36" fillId="0" borderId="18" xfId="0" applyFont="1" applyBorder="1"/>
    <xf numFmtId="0" fontId="36" fillId="0" borderId="15" xfId="0" applyFont="1" applyBorder="1"/>
    <xf numFmtId="0" fontId="36" fillId="0" borderId="19" xfId="0" applyFont="1" applyBorder="1"/>
    <xf numFmtId="3" fontId="0" fillId="0" borderId="0" xfId="0" applyNumberFormat="1"/>
    <xf numFmtId="3" fontId="21" fillId="0" borderId="0" xfId="0" applyNumberFormat="1" applyFont="1"/>
    <xf numFmtId="0" fontId="0" fillId="0" borderId="0" xfId="0" applyBorder="1"/>
    <xf numFmtId="3" fontId="43" fillId="0" borderId="10" xfId="0" applyNumberFormat="1" applyFont="1" applyFill="1" applyBorder="1"/>
    <xf numFmtId="175" fontId="43" fillId="0" borderId="10" xfId="0" applyNumberFormat="1" applyFont="1" applyBorder="1" applyAlignment="1">
      <alignment horizontal="center" vertical="center" wrapText="1"/>
    </xf>
    <xf numFmtId="0" fontId="43" fillId="0" borderId="0" xfId="0" applyFont="1" applyBorder="1"/>
    <xf numFmtId="0" fontId="43" fillId="0" borderId="0" xfId="0" applyFont="1"/>
    <xf numFmtId="175" fontId="43" fillId="0" borderId="10" xfId="0" applyNumberFormat="1" applyFont="1" applyFill="1" applyBorder="1" applyAlignment="1">
      <alignment horizontal="center" vertical="center" wrapText="1"/>
    </xf>
    <xf numFmtId="0" fontId="42" fillId="0" borderId="0" xfId="0" applyFont="1" applyFill="1" applyBorder="1"/>
    <xf numFmtId="0" fontId="42" fillId="0" borderId="0" xfId="0" applyFont="1" applyFill="1"/>
    <xf numFmtId="3" fontId="42" fillId="0" borderId="0" xfId="0" applyNumberFormat="1" applyFont="1" applyFill="1" applyBorder="1"/>
    <xf numFmtId="3" fontId="0" fillId="0" borderId="0" xfId="0" applyNumberFormat="1" applyBorder="1"/>
    <xf numFmtId="0" fontId="0" fillId="0" borderId="0" xfId="0" applyFill="1"/>
    <xf numFmtId="177" fontId="44" fillId="0" borderId="0" xfId="1" applyNumberFormat="1" applyFont="1"/>
    <xf numFmtId="177" fontId="44" fillId="0" borderId="0" xfId="0" applyNumberFormat="1" applyFont="1"/>
    <xf numFmtId="173" fontId="45" fillId="0" borderId="0" xfId="0" applyNumberFormat="1" applyFont="1" applyAlignment="1">
      <alignment vertical="center"/>
    </xf>
    <xf numFmtId="3" fontId="42" fillId="0" borderId="13" xfId="0" applyNumberFormat="1" applyFont="1" applyFill="1" applyBorder="1"/>
    <xf numFmtId="0" fontId="0" fillId="0" borderId="22" xfId="0" applyBorder="1"/>
    <xf numFmtId="3" fontId="0" fillId="0" borderId="22" xfId="0" applyNumberFormat="1" applyBorder="1"/>
    <xf numFmtId="3" fontId="42" fillId="0" borderId="22" xfId="0" applyNumberFormat="1" applyFont="1" applyFill="1" applyBorder="1"/>
    <xf numFmtId="0" fontId="36" fillId="0" borderId="16" xfId="0" applyFont="1" applyBorder="1"/>
    <xf numFmtId="0" fontId="33" fillId="0" borderId="16" xfId="46" applyFont="1" applyBorder="1"/>
    <xf numFmtId="0" fontId="33" fillId="0" borderId="16" xfId="49" applyFont="1" applyBorder="1"/>
    <xf numFmtId="0" fontId="36" fillId="0" borderId="24" xfId="0" applyFont="1" applyBorder="1"/>
    <xf numFmtId="0" fontId="36" fillId="0" borderId="16" xfId="0" applyFont="1" applyBorder="1" applyAlignment="1">
      <alignment horizontal="left"/>
    </xf>
    <xf numFmtId="0" fontId="36" fillId="0" borderId="17" xfId="0" applyFont="1" applyBorder="1" applyAlignment="1">
      <alignment horizontal="left"/>
    </xf>
    <xf numFmtId="0" fontId="33" fillId="0" borderId="15" xfId="49" applyFont="1" applyBorder="1"/>
    <xf numFmtId="0" fontId="22" fillId="0" borderId="0" xfId="0" applyFont="1" applyAlignment="1">
      <alignment horizontal="center"/>
    </xf>
    <xf numFmtId="0" fontId="32" fillId="0" borderId="0" xfId="49" quotePrefix="1" applyFont="1" applyFill="1" applyAlignment="1">
      <alignment horizontal="center"/>
    </xf>
    <xf numFmtId="0" fontId="33" fillId="0" borderId="0" xfId="49" quotePrefix="1" applyFont="1" applyFill="1" applyAlignment="1">
      <alignment horizontal="center"/>
    </xf>
    <xf numFmtId="0" fontId="32" fillId="0" borderId="0" xfId="49" quotePrefix="1" applyFont="1" applyFill="1" applyAlignment="1">
      <alignment horizontal="right"/>
    </xf>
    <xf numFmtId="0" fontId="33" fillId="0" borderId="0" xfId="49" quotePrefix="1" applyFont="1" applyFill="1" applyAlignment="1">
      <alignment horizontal="right"/>
    </xf>
    <xf numFmtId="0" fontId="22" fillId="0" borderId="0" xfId="0" applyFont="1" applyAlignment="1">
      <alignment horizontal="left"/>
    </xf>
    <xf numFmtId="0" fontId="34" fillId="0" borderId="0" xfId="0" applyFont="1" applyAlignment="1">
      <alignment horizontal="center"/>
    </xf>
    <xf numFmtId="0" fontId="32" fillId="0" borderId="0" xfId="49" quotePrefix="1" applyFont="1" applyFill="1" applyAlignment="1"/>
    <xf numFmtId="0" fontId="47" fillId="0" borderId="0" xfId="0" applyFont="1"/>
    <xf numFmtId="0" fontId="47" fillId="0" borderId="0" xfId="0" applyFont="1" applyAlignment="1">
      <alignment horizontal="left"/>
    </xf>
    <xf numFmtId="0" fontId="47" fillId="0" borderId="0" xfId="0" applyFont="1" applyAlignment="1">
      <alignment horizontal="center"/>
    </xf>
    <xf numFmtId="0" fontId="48" fillId="34" borderId="10" xfId="0" applyFont="1" applyFill="1" applyBorder="1" applyAlignment="1">
      <alignment horizontal="center"/>
    </xf>
    <xf numFmtId="172" fontId="47" fillId="0" borderId="0" xfId="0" applyNumberFormat="1" applyFont="1"/>
    <xf numFmtId="0" fontId="47" fillId="0" borderId="10" xfId="0" applyFont="1" applyFill="1" applyBorder="1"/>
    <xf numFmtId="0" fontId="47" fillId="0" borderId="10" xfId="0" applyFont="1" applyFill="1" applyBorder="1" applyAlignment="1">
      <alignment horizontal="left" wrapText="1"/>
    </xf>
    <xf numFmtId="0" fontId="47" fillId="0" borderId="10" xfId="0" applyFont="1" applyFill="1" applyBorder="1" applyAlignment="1">
      <alignment horizontal="center" wrapText="1"/>
    </xf>
    <xf numFmtId="0" fontId="47" fillId="0" borderId="0" xfId="0" applyFont="1" applyFill="1"/>
    <xf numFmtId="0" fontId="49" fillId="37" borderId="13" xfId="0" applyFont="1" applyFill="1" applyBorder="1"/>
    <xf numFmtId="0" fontId="49" fillId="37" borderId="14" xfId="0" applyFont="1" applyFill="1" applyBorder="1"/>
    <xf numFmtId="0" fontId="33" fillId="0" borderId="0" xfId="49" quotePrefix="1" applyFont="1" applyFill="1" applyAlignment="1">
      <alignment horizontal="center"/>
    </xf>
    <xf numFmtId="0" fontId="32" fillId="0" borderId="0" xfId="49" quotePrefix="1" applyFont="1" applyFill="1" applyAlignment="1">
      <alignment horizontal="center"/>
    </xf>
    <xf numFmtId="0" fontId="22" fillId="0" borderId="0" xfId="0" applyFont="1" applyAlignment="1">
      <alignment horizontal="center"/>
    </xf>
    <xf numFmtId="178" fontId="50" fillId="38" borderId="25" xfId="0" applyNumberFormat="1" applyFont="1" applyFill="1" applyBorder="1" applyAlignment="1">
      <alignment horizontal="center" vertical="center" wrapText="1"/>
    </xf>
    <xf numFmtId="0" fontId="22" fillId="0" borderId="27" xfId="0" applyFont="1" applyFill="1" applyBorder="1" applyAlignment="1">
      <alignment vertical="center" wrapText="1"/>
    </xf>
    <xf numFmtId="173" fontId="21" fillId="0" borderId="0" xfId="0" applyNumberFormat="1" applyFont="1" applyFill="1" applyAlignment="1">
      <alignment vertical="center"/>
    </xf>
    <xf numFmtId="0" fontId="33" fillId="0" borderId="26" xfId="49" applyFont="1" applyBorder="1"/>
    <xf numFmtId="0" fontId="21" fillId="0" borderId="0" xfId="0" applyFont="1" applyAlignment="1">
      <alignment horizontal="center"/>
    </xf>
    <xf numFmtId="0" fontId="51" fillId="0" borderId="0" xfId="0" applyFont="1" applyAlignment="1">
      <alignment horizontal="center"/>
    </xf>
    <xf numFmtId="0" fontId="18" fillId="0" borderId="0" xfId="0" applyFont="1" applyAlignment="1">
      <alignment horizontal="center"/>
    </xf>
    <xf numFmtId="0" fontId="47" fillId="0" borderId="0" xfId="0" applyNumberFormat="1" applyFont="1" applyFill="1" applyBorder="1" applyAlignment="1">
      <alignment horizontal="left" wrapText="1"/>
    </xf>
    <xf numFmtId="3" fontId="21" fillId="0" borderId="0" xfId="0" applyNumberFormat="1" applyFont="1" applyBorder="1"/>
    <xf numFmtId="0" fontId="47" fillId="39" borderId="10" xfId="0" applyFont="1" applyFill="1" applyBorder="1"/>
    <xf numFmtId="0" fontId="47" fillId="39" borderId="10" xfId="0" applyFont="1" applyFill="1" applyBorder="1" applyAlignment="1">
      <alignment horizontal="left" wrapText="1"/>
    </xf>
    <xf numFmtId="0" fontId="47" fillId="39" borderId="10" xfId="0" applyFont="1" applyFill="1" applyBorder="1" applyAlignment="1">
      <alignment horizontal="center" wrapText="1"/>
    </xf>
    <xf numFmtId="165" fontId="0" fillId="0" borderId="0" xfId="51" applyFont="1" applyBorder="1"/>
    <xf numFmtId="0" fontId="22" fillId="0" borderId="0" xfId="0" applyFont="1"/>
    <xf numFmtId="0" fontId="36" fillId="0" borderId="0" xfId="0" applyFont="1" applyAlignment="1">
      <alignment horizontal="left" vertical="center" wrapText="1"/>
    </xf>
    <xf numFmtId="0" fontId="34" fillId="0" borderId="0" xfId="0" applyFont="1"/>
    <xf numFmtId="0" fontId="34" fillId="0" borderId="0" xfId="0" applyFont="1" applyAlignment="1">
      <alignment vertical="center"/>
    </xf>
    <xf numFmtId="0" fontId="32" fillId="0" borderId="0" xfId="49" quotePrefix="1" applyFont="1" applyAlignment="1">
      <alignment horizontal="center"/>
    </xf>
    <xf numFmtId="0" fontId="32" fillId="0" borderId="0" xfId="49" quotePrefix="1" applyFont="1"/>
    <xf numFmtId="0" fontId="33" fillId="0" borderId="0" xfId="49" quotePrefix="1" applyFont="1" applyAlignment="1">
      <alignment horizontal="center"/>
    </xf>
    <xf numFmtId="0" fontId="33" fillId="0" borderId="0" xfId="49" quotePrefix="1" applyFont="1"/>
    <xf numFmtId="0" fontId="32" fillId="0" borderId="16" xfId="49" applyFont="1" applyBorder="1"/>
    <xf numFmtId="0" fontId="32" fillId="0" borderId="0" xfId="49" applyFont="1"/>
    <xf numFmtId="0" fontId="24" fillId="0" borderId="0" xfId="49" applyFont="1"/>
    <xf numFmtId="0" fontId="33" fillId="0" borderId="0" xfId="49" applyFont="1" applyAlignment="1">
      <alignment horizontal="center" vertical="center"/>
    </xf>
    <xf numFmtId="0" fontId="35" fillId="0" borderId="16" xfId="0" applyFont="1" applyBorder="1"/>
    <xf numFmtId="168" fontId="33" fillId="0" borderId="0" xfId="49" applyNumberFormat="1" applyFont="1"/>
    <xf numFmtId="168" fontId="36" fillId="0" borderId="0" xfId="0" applyNumberFormat="1" applyFont="1"/>
    <xf numFmtId="0" fontId="37" fillId="0" borderId="0" xfId="0" applyFont="1" applyAlignment="1">
      <alignment horizontal="left" vertical="center" wrapText="1"/>
    </xf>
    <xf numFmtId="168" fontId="37" fillId="0" borderId="0" xfId="45" applyFont="1" applyAlignment="1">
      <alignment vertical="center"/>
    </xf>
    <xf numFmtId="0" fontId="32" fillId="0" borderId="0" xfId="49" quotePrefix="1" applyFont="1" applyAlignment="1">
      <alignment horizontal="left"/>
    </xf>
    <xf numFmtId="0" fontId="33" fillId="0" borderId="0" xfId="49" quotePrefix="1" applyFont="1" applyAlignment="1">
      <alignment horizontal="left"/>
    </xf>
    <xf numFmtId="0" fontId="33" fillId="0" borderId="18" xfId="49" applyFont="1" applyBorder="1"/>
    <xf numFmtId="0" fontId="53" fillId="0" borderId="0" xfId="54"/>
    <xf numFmtId="0" fontId="53" fillId="0" borderId="0" xfId="54" applyFill="1"/>
    <xf numFmtId="174" fontId="47" fillId="0" borderId="0" xfId="0" applyNumberFormat="1" applyFont="1" applyFill="1" applyBorder="1" applyAlignment="1">
      <alignment horizontal="left" wrapText="1"/>
    </xf>
    <xf numFmtId="173" fontId="21" fillId="0" borderId="0" xfId="0" applyNumberFormat="1" applyFont="1" applyAlignment="1">
      <alignment vertical="center"/>
    </xf>
    <xf numFmtId="178" fontId="33" fillId="0" borderId="0" xfId="49" applyNumberFormat="1" applyFont="1"/>
    <xf numFmtId="178" fontId="33" fillId="0" borderId="0" xfId="46" applyNumberFormat="1" applyFont="1"/>
    <xf numFmtId="178" fontId="32" fillId="0" borderId="0" xfId="49" quotePrefix="1" applyNumberFormat="1" applyFont="1" applyAlignment="1">
      <alignment horizontal="left"/>
    </xf>
    <xf numFmtId="178" fontId="33" fillId="0" borderId="0" xfId="49" quotePrefix="1" applyNumberFormat="1" applyFont="1" applyAlignment="1">
      <alignment horizontal="left"/>
    </xf>
    <xf numFmtId="178" fontId="33" fillId="0" borderId="15" xfId="49" applyNumberFormat="1" applyFont="1" applyBorder="1"/>
    <xf numFmtId="165" fontId="21" fillId="0" borderId="0" xfId="51" applyFont="1" applyFill="1" applyAlignment="1">
      <alignment vertical="center"/>
    </xf>
    <xf numFmtId="3" fontId="33" fillId="0" borderId="0" xfId="46" applyNumberFormat="1" applyFont="1"/>
    <xf numFmtId="0" fontId="36" fillId="0" borderId="16" xfId="0" applyFont="1" applyBorder="1"/>
    <xf numFmtId="0" fontId="33" fillId="0" borderId="16" xfId="49" applyFont="1" applyBorder="1"/>
    <xf numFmtId="0" fontId="33" fillId="0" borderId="0" xfId="49" applyFont="1"/>
    <xf numFmtId="3" fontId="42" fillId="0" borderId="10" xfId="0" applyNumberFormat="1" applyFont="1" applyFill="1" applyBorder="1"/>
    <xf numFmtId="0" fontId="42" fillId="0" borderId="0" xfId="0" applyFont="1" applyFill="1" applyBorder="1"/>
    <xf numFmtId="0" fontId="42" fillId="0" borderId="0" xfId="0" applyFont="1" applyFill="1"/>
    <xf numFmtId="0" fontId="42" fillId="0" borderId="10" xfId="0" applyFont="1" applyFill="1" applyBorder="1"/>
    <xf numFmtId="3" fontId="42" fillId="0" borderId="0" xfId="0" applyNumberFormat="1" applyFont="1" applyFill="1" applyBorder="1"/>
    <xf numFmtId="0" fontId="21" fillId="0" borderId="29" xfId="0" applyFont="1" applyBorder="1" applyAlignment="1">
      <alignment wrapText="1"/>
    </xf>
    <xf numFmtId="0" fontId="58" fillId="40" borderId="25" xfId="0" applyFont="1" applyFill="1" applyBorder="1" applyAlignment="1">
      <alignment horizontal="center" vertical="center" wrapText="1"/>
    </xf>
    <xf numFmtId="0" fontId="33" fillId="0" borderId="45" xfId="49" applyFont="1" applyBorder="1"/>
    <xf numFmtId="0" fontId="33" fillId="0" borderId="43" xfId="49" applyFont="1" applyBorder="1"/>
    <xf numFmtId="0" fontId="33" fillId="0" borderId="44" xfId="49" applyFont="1" applyBorder="1"/>
    <xf numFmtId="178" fontId="58" fillId="40" borderId="30" xfId="49" applyNumberFormat="1" applyFont="1" applyFill="1" applyBorder="1" applyAlignment="1">
      <alignment horizontal="center" vertical="center" wrapText="1"/>
    </xf>
    <xf numFmtId="0" fontId="58" fillId="40" borderId="30" xfId="0" applyFont="1" applyFill="1" applyBorder="1" applyAlignment="1">
      <alignment horizontal="center" vertical="center"/>
    </xf>
    <xf numFmtId="0" fontId="34" fillId="0" borderId="25" xfId="0" applyFont="1" applyBorder="1"/>
    <xf numFmtId="0" fontId="21" fillId="0" borderId="0" xfId="0" applyFont="1" applyBorder="1" applyAlignment="1">
      <alignment horizontal="left" vertical="center" wrapText="1"/>
    </xf>
    <xf numFmtId="0" fontId="22" fillId="0" borderId="0" xfId="0" applyFont="1" applyBorder="1" applyAlignment="1">
      <alignment vertical="center" wrapText="1"/>
    </xf>
    <xf numFmtId="0" fontId="50" fillId="38" borderId="38" xfId="0" applyFont="1" applyFill="1" applyBorder="1" applyAlignment="1">
      <alignment horizontal="center" vertical="center"/>
    </xf>
    <xf numFmtId="172" fontId="21" fillId="0" borderId="0" xfId="1" applyNumberFormat="1" applyFont="1" applyBorder="1"/>
    <xf numFmtId="172" fontId="22" fillId="0" borderId="0" xfId="1" applyNumberFormat="1" applyFont="1" applyBorder="1"/>
    <xf numFmtId="0" fontId="21" fillId="0" borderId="0" xfId="0" applyFont="1" applyBorder="1" applyAlignment="1">
      <alignment horizontal="left" indent="1"/>
    </xf>
    <xf numFmtId="172" fontId="21" fillId="0" borderId="0" xfId="0" applyNumberFormat="1" applyFont="1" applyBorder="1"/>
    <xf numFmtId="0" fontId="22" fillId="0" borderId="42" xfId="0" applyFont="1" applyBorder="1" applyAlignment="1">
      <alignment horizontal="left" indent="1"/>
    </xf>
    <xf numFmtId="0" fontId="21" fillId="0" borderId="41" xfId="0" applyFont="1" applyBorder="1"/>
    <xf numFmtId="172" fontId="21" fillId="0" borderId="36" xfId="1" applyNumberFormat="1" applyFont="1" applyBorder="1"/>
    <xf numFmtId="0" fontId="22" fillId="0" borderId="33" xfId="0" applyFont="1" applyBorder="1" applyAlignment="1">
      <alignment horizontal="left" indent="1"/>
    </xf>
    <xf numFmtId="172" fontId="22" fillId="0" borderId="32" xfId="1" applyNumberFormat="1" applyFont="1" applyBorder="1"/>
    <xf numFmtId="0" fontId="21" fillId="0" borderId="33" xfId="0" applyFont="1" applyBorder="1" applyAlignment="1">
      <alignment horizontal="left" indent="1"/>
    </xf>
    <xf numFmtId="172" fontId="21" fillId="0" borderId="32" xfId="1" applyNumberFormat="1" applyFont="1" applyBorder="1"/>
    <xf numFmtId="0" fontId="22" fillId="0" borderId="38" xfId="0" applyFont="1" applyBorder="1" applyAlignment="1">
      <alignment horizontal="left" indent="1"/>
    </xf>
    <xf numFmtId="172" fontId="22" fillId="0" borderId="39" xfId="1" applyNumberFormat="1" applyFont="1" applyBorder="1"/>
    <xf numFmtId="172" fontId="22" fillId="0" borderId="0" xfId="0" applyNumberFormat="1" applyFont="1" applyBorder="1"/>
    <xf numFmtId="172" fontId="21" fillId="0" borderId="41" xfId="0" applyNumberFormat="1" applyFont="1" applyBorder="1"/>
    <xf numFmtId="172" fontId="22" fillId="0" borderId="0" xfId="0" applyNumberFormat="1" applyFont="1" applyBorder="1" applyAlignment="1">
      <alignment vertical="center"/>
    </xf>
    <xf numFmtId="0" fontId="22" fillId="0" borderId="0" xfId="0" applyFont="1" applyBorder="1" applyAlignment="1">
      <alignment horizontal="left" wrapText="1" indent="1"/>
    </xf>
    <xf numFmtId="172" fontId="21" fillId="0" borderId="39" xfId="0" applyNumberFormat="1" applyFont="1" applyBorder="1"/>
    <xf numFmtId="172" fontId="22" fillId="0" borderId="39" xfId="0" applyNumberFormat="1" applyFont="1" applyBorder="1"/>
    <xf numFmtId="173" fontId="21" fillId="0" borderId="39" xfId="1" applyNumberFormat="1" applyFont="1" applyBorder="1" applyAlignment="1">
      <alignment vertical="center"/>
    </xf>
    <xf numFmtId="172" fontId="21" fillId="0" borderId="39" xfId="1" applyNumberFormat="1" applyFont="1" applyBorder="1" applyAlignment="1">
      <alignment vertical="center"/>
    </xf>
    <xf numFmtId="0" fontId="22" fillId="0" borderId="38" xfId="0" applyFont="1" applyBorder="1" applyAlignment="1">
      <alignment horizontal="left" vertical="center" indent="1"/>
    </xf>
    <xf numFmtId="0" fontId="36" fillId="0" borderId="0" xfId="0" applyFont="1" applyAlignment="1">
      <alignment horizontal="left" wrapText="1"/>
    </xf>
    <xf numFmtId="0" fontId="58" fillId="40" borderId="29" xfId="0" applyFont="1" applyFill="1" applyBorder="1" applyAlignment="1">
      <alignment horizontal="center" vertical="center"/>
    </xf>
    <xf numFmtId="0" fontId="31" fillId="0" borderId="0" xfId="0" applyFont="1" applyFill="1" applyBorder="1"/>
    <xf numFmtId="0" fontId="22" fillId="0" borderId="0" xfId="0" applyFont="1" applyFill="1" applyBorder="1" applyAlignment="1">
      <alignment horizontal="center"/>
    </xf>
    <xf numFmtId="0" fontId="22" fillId="0" borderId="39" xfId="0" applyFont="1" applyFill="1" applyBorder="1"/>
    <xf numFmtId="0" fontId="50" fillId="0" borderId="33" xfId="0" applyFont="1" applyFill="1" applyBorder="1" applyAlignment="1">
      <alignment horizontal="center" vertical="center"/>
    </xf>
    <xf numFmtId="0" fontId="21" fillId="0" borderId="33" xfId="0" applyFont="1" applyFill="1" applyBorder="1"/>
    <xf numFmtId="49" fontId="21" fillId="0" borderId="33" xfId="0" applyNumberFormat="1" applyFont="1" applyFill="1" applyBorder="1"/>
    <xf numFmtId="49" fontId="21" fillId="0" borderId="40" xfId="0" applyNumberFormat="1" applyFont="1" applyFill="1" applyBorder="1"/>
    <xf numFmtId="49" fontId="21" fillId="0" borderId="35" xfId="0" applyNumberFormat="1" applyFont="1" applyFill="1" applyBorder="1"/>
    <xf numFmtId="0" fontId="31" fillId="38" borderId="39" xfId="0" applyFont="1" applyFill="1" applyBorder="1"/>
    <xf numFmtId="0" fontId="22" fillId="0" borderId="38" xfId="0" applyFont="1" applyFill="1" applyBorder="1"/>
    <xf numFmtId="0" fontId="22" fillId="0" borderId="0" xfId="0" applyFont="1" applyBorder="1"/>
    <xf numFmtId="49" fontId="21" fillId="0" borderId="33" xfId="0" quotePrefix="1" applyNumberFormat="1" applyFont="1" applyFill="1" applyBorder="1"/>
    <xf numFmtId="0" fontId="22" fillId="0" borderId="40" xfId="0" applyFont="1" applyFill="1" applyBorder="1"/>
    <xf numFmtId="0" fontId="22" fillId="0" borderId="35" xfId="0" applyFont="1" applyFill="1" applyBorder="1"/>
    <xf numFmtId="49" fontId="21" fillId="0" borderId="42" xfId="0" applyNumberFormat="1" applyFont="1" applyFill="1" applyBorder="1"/>
    <xf numFmtId="49" fontId="21" fillId="0" borderId="41" xfId="0" applyNumberFormat="1" applyFont="1" applyFill="1" applyBorder="1"/>
    <xf numFmtId="0" fontId="22" fillId="0" borderId="41" xfId="0" applyFont="1" applyFill="1" applyBorder="1"/>
    <xf numFmtId="0" fontId="27" fillId="0" borderId="0" xfId="0" applyFont="1" applyFill="1" applyBorder="1"/>
    <xf numFmtId="0" fontId="21" fillId="0" borderId="0" xfId="0" quotePrefix="1" applyFont="1" applyFill="1" applyBorder="1"/>
    <xf numFmtId="178" fontId="50" fillId="38" borderId="34" xfId="0" applyNumberFormat="1" applyFont="1" applyFill="1" applyBorder="1" applyAlignment="1">
      <alignment horizontal="center" vertical="center" wrapText="1"/>
    </xf>
    <xf numFmtId="0" fontId="21" fillId="0" borderId="0" xfId="0" applyFont="1" applyBorder="1" applyAlignment="1">
      <alignment vertical="center"/>
    </xf>
    <xf numFmtId="0" fontId="31" fillId="38" borderId="38" xfId="0" applyFont="1" applyFill="1" applyBorder="1"/>
    <xf numFmtId="0" fontId="22" fillId="0" borderId="39" xfId="0" applyFont="1" applyBorder="1" applyAlignment="1">
      <alignment vertical="center" wrapText="1"/>
    </xf>
    <xf numFmtId="0" fontId="27" fillId="0" borderId="38" xfId="0" applyFont="1" applyBorder="1" applyAlignment="1">
      <alignment vertical="center" wrapText="1"/>
    </xf>
    <xf numFmtId="0" fontId="21" fillId="0" borderId="33" xfId="0" applyFont="1" applyBorder="1" applyAlignment="1">
      <alignment vertical="center" wrapText="1"/>
    </xf>
    <xf numFmtId="0" fontId="27" fillId="0" borderId="33" xfId="0" applyFont="1" applyBorder="1" applyAlignment="1">
      <alignment vertical="center" wrapText="1"/>
    </xf>
    <xf numFmtId="0" fontId="21" fillId="0" borderId="33" xfId="0" applyFont="1" applyBorder="1" applyAlignment="1">
      <alignment vertical="center"/>
    </xf>
    <xf numFmtId="0" fontId="22" fillId="0" borderId="33" xfId="0" applyFont="1" applyBorder="1" applyAlignment="1">
      <alignment vertical="center" wrapText="1"/>
    </xf>
    <xf numFmtId="0" fontId="21" fillId="0" borderId="33" xfId="0" applyFont="1" applyBorder="1" applyAlignment="1">
      <alignment horizontal="left" vertical="center" wrapText="1"/>
    </xf>
    <xf numFmtId="173" fontId="21" fillId="0" borderId="34" xfId="45" applyNumberFormat="1" applyFont="1" applyBorder="1" applyAlignment="1"/>
    <xf numFmtId="167" fontId="21" fillId="0" borderId="32" xfId="1" applyNumberFormat="1" applyFont="1" applyFill="1" applyBorder="1" applyAlignment="1">
      <alignment vertical="center"/>
    </xf>
    <xf numFmtId="167" fontId="21" fillId="0" borderId="32" xfId="1" applyNumberFormat="1" applyFont="1" applyBorder="1" applyAlignment="1">
      <alignment vertical="center"/>
    </xf>
    <xf numFmtId="173" fontId="22" fillId="0" borderId="25" xfId="0" applyNumberFormat="1" applyFont="1" applyBorder="1" applyAlignment="1"/>
    <xf numFmtId="167" fontId="21" fillId="0" borderId="26" xfId="1" applyNumberFormat="1" applyFont="1" applyBorder="1" applyAlignment="1">
      <alignment vertical="center"/>
    </xf>
    <xf numFmtId="0" fontId="50" fillId="38" borderId="29" xfId="0" applyFont="1" applyFill="1" applyBorder="1" applyAlignment="1">
      <alignment vertical="center" wrapText="1"/>
    </xf>
    <xf numFmtId="0" fontId="22" fillId="0" borderId="42" xfId="0" applyFont="1" applyBorder="1" applyAlignment="1">
      <alignment vertical="center" wrapText="1"/>
    </xf>
    <xf numFmtId="49" fontId="21" fillId="0" borderId="33" xfId="0" applyNumberFormat="1" applyFont="1" applyFill="1" applyBorder="1" applyAlignment="1">
      <alignment vertical="center" wrapText="1"/>
    </xf>
    <xf numFmtId="0" fontId="21" fillId="0" borderId="40" xfId="0" applyFont="1" applyFill="1" applyBorder="1" applyAlignment="1">
      <alignment vertical="center" wrapText="1"/>
    </xf>
    <xf numFmtId="0" fontId="36" fillId="0" borderId="0" xfId="0" applyFont="1" applyBorder="1" applyAlignment="1">
      <alignment horizontal="left"/>
    </xf>
    <xf numFmtId="0" fontId="34" fillId="0" borderId="27" xfId="0" applyFont="1" applyBorder="1"/>
    <xf numFmtId="178" fontId="58" fillId="40" borderId="29" xfId="49" applyNumberFormat="1" applyFont="1" applyFill="1" applyBorder="1" applyAlignment="1">
      <alignment horizontal="center" vertical="center" wrapText="1"/>
    </xf>
    <xf numFmtId="173" fontId="33" fillId="0" borderId="28" xfId="45" applyNumberFormat="1" applyFont="1" applyBorder="1"/>
    <xf numFmtId="0" fontId="32" fillId="0" borderId="45" xfId="49" applyFont="1" applyBorder="1"/>
    <xf numFmtId="173" fontId="32" fillId="0" borderId="30" xfId="45" applyNumberFormat="1" applyFont="1" applyBorder="1"/>
    <xf numFmtId="173" fontId="32" fillId="0" borderId="46" xfId="45" applyNumberFormat="1" applyFont="1" applyBorder="1"/>
    <xf numFmtId="178" fontId="32" fillId="0" borderId="0" xfId="49" applyNumberFormat="1" applyFont="1"/>
    <xf numFmtId="0" fontId="20" fillId="0" borderId="51" xfId="0" applyFont="1" applyBorder="1" applyAlignment="1">
      <alignment vertical="center" wrapText="1"/>
    </xf>
    <xf numFmtId="165" fontId="34" fillId="0" borderId="51" xfId="0" applyNumberFormat="1" applyFont="1" applyBorder="1" applyAlignment="1">
      <alignment horizontal="right" vertical="center"/>
    </xf>
    <xf numFmtId="0" fontId="37" fillId="0" borderId="25" xfId="0" applyFont="1" applyBorder="1" applyAlignment="1">
      <alignment vertical="center" wrapText="1"/>
    </xf>
    <xf numFmtId="165" fontId="37" fillId="0" borderId="25" xfId="0" applyNumberFormat="1" applyFont="1" applyBorder="1" applyAlignment="1">
      <alignment horizontal="right" vertical="center"/>
    </xf>
    <xf numFmtId="0" fontId="58" fillId="40" borderId="38" xfId="0" applyFont="1" applyFill="1" applyBorder="1" applyAlignment="1">
      <alignment horizontal="center" vertical="center" wrapText="1"/>
    </xf>
    <xf numFmtId="0" fontId="37" fillId="0" borderId="38" xfId="0" applyFont="1" applyBorder="1" applyAlignment="1">
      <alignment vertical="center" wrapText="1"/>
    </xf>
    <xf numFmtId="3" fontId="36" fillId="0" borderId="31" xfId="0" applyNumberFormat="1" applyFont="1" applyBorder="1" applyAlignment="1">
      <alignment horizontal="right" vertical="center"/>
    </xf>
    <xf numFmtId="0" fontId="36" fillId="0" borderId="0" xfId="0" applyFont="1" applyAlignment="1">
      <alignment horizontal="left" vertical="center" wrapText="1"/>
    </xf>
    <xf numFmtId="0" fontId="36" fillId="0" borderId="0" xfId="0" applyFont="1" applyAlignment="1">
      <alignment horizontal="left" wrapText="1"/>
    </xf>
    <xf numFmtId="0" fontId="33" fillId="0" borderId="0" xfId="49" applyFont="1" applyAlignment="1">
      <alignment horizontal="left" wrapText="1"/>
    </xf>
    <xf numFmtId="0" fontId="54" fillId="0" borderId="0" xfId="54" applyFont="1" applyFill="1" applyAlignment="1">
      <alignment horizontal="left" vertical="top" wrapText="1"/>
    </xf>
    <xf numFmtId="1" fontId="53" fillId="0" borderId="0" xfId="54" applyNumberFormat="1" applyFill="1"/>
    <xf numFmtId="0" fontId="55" fillId="0" borderId="0" xfId="54" applyFont="1" applyFill="1" applyAlignment="1">
      <alignment horizontal="center" vertical="top" wrapText="1"/>
    </xf>
    <xf numFmtId="0" fontId="40" fillId="0" borderId="0" xfId="54" applyFont="1" applyFill="1" applyAlignment="1">
      <alignment horizontal="left" vertical="top" wrapText="1"/>
    </xf>
    <xf numFmtId="0" fontId="47" fillId="0" borderId="0" xfId="0" applyFont="1" applyFill="1" applyAlignment="1">
      <alignment horizontal="left"/>
    </xf>
    <xf numFmtId="0" fontId="47" fillId="0" borderId="0" xfId="0" applyFont="1" applyFill="1" applyAlignment="1">
      <alignment horizontal="center"/>
    </xf>
    <xf numFmtId="0" fontId="47" fillId="0" borderId="10" xfId="0" applyFont="1" applyFill="1" applyBorder="1" applyAlignment="1">
      <alignment horizontal="center"/>
    </xf>
    <xf numFmtId="172" fontId="47" fillId="0" borderId="10" xfId="0" applyNumberFormat="1" applyFont="1" applyFill="1" applyBorder="1"/>
    <xf numFmtId="0" fontId="48" fillId="0" borderId="0" xfId="0" applyFont="1" applyFill="1" applyAlignment="1">
      <alignment horizontal="center"/>
    </xf>
    <xf numFmtId="172" fontId="47" fillId="0" borderId="0" xfId="0" applyNumberFormat="1" applyFont="1" applyFill="1"/>
    <xf numFmtId="0" fontId="47" fillId="39" borderId="0" xfId="0" applyFont="1" applyFill="1"/>
    <xf numFmtId="0" fontId="48" fillId="34" borderId="13" xfId="0" applyFont="1" applyFill="1" applyBorder="1" applyAlignment="1">
      <alignment horizontal="center"/>
    </xf>
    <xf numFmtId="0" fontId="46" fillId="39" borderId="10" xfId="0" applyNumberFormat="1" applyFont="1" applyFill="1" applyBorder="1" applyAlignment="1" applyProtection="1"/>
    <xf numFmtId="0" fontId="46" fillId="0" borderId="10" xfId="0" applyNumberFormat="1" applyFont="1" applyFill="1" applyBorder="1" applyAlignment="1" applyProtection="1"/>
    <xf numFmtId="167" fontId="21" fillId="0" borderId="26" xfId="1" applyNumberFormat="1" applyFont="1" applyBorder="1"/>
    <xf numFmtId="167" fontId="22" fillId="0" borderId="26" xfId="1" applyNumberFormat="1" applyFont="1" applyBorder="1"/>
    <xf numFmtId="167" fontId="22" fillId="0" borderId="26" xfId="1" applyNumberFormat="1" applyFont="1" applyFill="1" applyBorder="1" applyAlignment="1">
      <alignment horizontal="left" vertical="center" indent="1"/>
    </xf>
    <xf numFmtId="167" fontId="21" fillId="0" borderId="36" xfId="1" applyNumberFormat="1" applyFont="1" applyBorder="1"/>
    <xf numFmtId="167" fontId="22" fillId="0" borderId="32" xfId="1" applyNumberFormat="1" applyFont="1" applyBorder="1"/>
    <xf numFmtId="167" fontId="21" fillId="0" borderId="32" xfId="1" applyNumberFormat="1" applyFont="1" applyBorder="1"/>
    <xf numFmtId="167" fontId="22" fillId="0" borderId="34" xfId="1" applyNumberFormat="1" applyFont="1" applyBorder="1"/>
    <xf numFmtId="167" fontId="22" fillId="0" borderId="34" xfId="1" applyNumberFormat="1" applyFont="1" applyBorder="1" applyAlignment="1">
      <alignment vertical="center"/>
    </xf>
    <xf numFmtId="167" fontId="45" fillId="0" borderId="0" xfId="0" applyNumberFormat="1" applyFont="1"/>
    <xf numFmtId="180" fontId="22" fillId="0" borderId="25" xfId="1" applyNumberFormat="1" applyFont="1" applyFill="1" applyBorder="1" applyAlignment="1">
      <alignment horizontal="left" vertical="center" indent="1"/>
    </xf>
    <xf numFmtId="181" fontId="22" fillId="0" borderId="25" xfId="1" applyNumberFormat="1" applyFont="1" applyFill="1" applyBorder="1" applyAlignment="1">
      <alignment horizontal="left" vertical="center" wrapText="1" indent="1"/>
    </xf>
    <xf numFmtId="43" fontId="50" fillId="0" borderId="32" xfId="1" applyFont="1" applyFill="1" applyBorder="1" applyAlignment="1">
      <alignment horizontal="center" vertical="center" wrapText="1"/>
    </xf>
    <xf numFmtId="43" fontId="21" fillId="0" borderId="26" xfId="1" applyFont="1" applyFill="1" applyBorder="1" applyAlignment="1"/>
    <xf numFmtId="43" fontId="21" fillId="0" borderId="32" xfId="1" applyFont="1" applyFill="1" applyBorder="1" applyAlignment="1"/>
    <xf numFmtId="43" fontId="21" fillId="0" borderId="27" xfId="1" applyFont="1" applyFill="1" applyBorder="1" applyAlignment="1"/>
    <xf numFmtId="43" fontId="21" fillId="0" borderId="37" xfId="1" applyFont="1" applyFill="1" applyBorder="1" applyAlignment="1"/>
    <xf numFmtId="43" fontId="50" fillId="38" borderId="25" xfId="1" applyFont="1" applyFill="1" applyBorder="1" applyAlignment="1">
      <alignment horizontal="center" vertical="center"/>
    </xf>
    <xf numFmtId="43" fontId="21" fillId="0" borderId="29" xfId="1" applyFont="1" applyFill="1" applyBorder="1" applyAlignment="1"/>
    <xf numFmtId="43" fontId="21" fillId="0" borderId="36" xfId="1" applyFont="1" applyFill="1" applyBorder="1" applyAlignment="1"/>
    <xf numFmtId="43" fontId="22" fillId="0" borderId="37" xfId="1" applyFont="1" applyFill="1" applyBorder="1" applyAlignment="1"/>
    <xf numFmtId="43" fontId="31" fillId="38" borderId="34" xfId="1" applyFont="1" applyFill="1" applyBorder="1" applyAlignment="1">
      <alignment horizontal="center" vertical="center"/>
    </xf>
    <xf numFmtId="167" fontId="22" fillId="0" borderId="25" xfId="1" applyNumberFormat="1" applyFont="1" applyFill="1" applyBorder="1" applyAlignment="1"/>
    <xf numFmtId="0" fontId="15" fillId="0" borderId="0" xfId="0" applyFont="1" applyBorder="1"/>
    <xf numFmtId="0" fontId="15" fillId="0" borderId="0" xfId="0" applyFont="1"/>
    <xf numFmtId="43" fontId="43" fillId="0" borderId="10" xfId="1" applyFont="1" applyBorder="1" applyAlignment="1">
      <alignment horizontal="center" vertical="center" wrapText="1"/>
    </xf>
    <xf numFmtId="43" fontId="43" fillId="0" borderId="10" xfId="1" applyFont="1" applyFill="1" applyBorder="1" applyAlignment="1">
      <alignment horizontal="center" vertical="center" wrapText="1"/>
    </xf>
    <xf numFmtId="0" fontId="62" fillId="35" borderId="10" xfId="0" applyFont="1" applyFill="1" applyBorder="1"/>
    <xf numFmtId="43" fontId="62" fillId="35" borderId="10" xfId="1" applyFont="1" applyFill="1" applyBorder="1"/>
    <xf numFmtId="43" fontId="62" fillId="35" borderId="10" xfId="1" applyFont="1" applyFill="1" applyBorder="1" applyAlignment="1">
      <alignment horizontal="center" vertical="center" wrapText="1"/>
    </xf>
    <xf numFmtId="3" fontId="62" fillId="35" borderId="10" xfId="0" applyNumberFormat="1" applyFont="1" applyFill="1" applyBorder="1"/>
    <xf numFmtId="3" fontId="62" fillId="35" borderId="0" xfId="0" applyNumberFormat="1" applyFont="1" applyFill="1" applyBorder="1"/>
    <xf numFmtId="0" fontId="62" fillId="35" borderId="0" xfId="0" applyFont="1" applyFill="1" applyBorder="1"/>
    <xf numFmtId="0" fontId="62" fillId="35" borderId="0" xfId="0" applyFont="1" applyFill="1"/>
    <xf numFmtId="0" fontId="63" fillId="40" borderId="10" xfId="0" applyFont="1" applyFill="1" applyBorder="1" applyAlignment="1">
      <alignment horizontal="center" vertical="center" wrapText="1"/>
    </xf>
    <xf numFmtId="14" fontId="63" fillId="40" borderId="10" xfId="0" applyNumberFormat="1" applyFont="1" applyFill="1" applyBorder="1" applyAlignment="1">
      <alignment horizontal="center" vertical="center" wrapText="1"/>
    </xf>
    <xf numFmtId="0" fontId="43" fillId="44" borderId="10" xfId="0" applyFont="1" applyFill="1" applyBorder="1" applyAlignment="1">
      <alignment horizontal="center" wrapText="1"/>
    </xf>
    <xf numFmtId="0" fontId="43" fillId="44" borderId="10" xfId="0" applyFont="1" applyFill="1" applyBorder="1" applyAlignment="1">
      <alignment horizontal="center" vertical="center" wrapText="1"/>
    </xf>
    <xf numFmtId="0" fontId="43" fillId="34" borderId="10" xfId="0" applyFont="1" applyFill="1" applyBorder="1" applyAlignment="1">
      <alignment horizontal="center" vertical="center" wrapText="1"/>
    </xf>
    <xf numFmtId="0" fontId="63" fillId="40" borderId="23" xfId="0" applyFont="1" applyFill="1" applyBorder="1"/>
    <xf numFmtId="168" fontId="63" fillId="40" borderId="23" xfId="0" applyNumberFormat="1" applyFont="1" applyFill="1" applyBorder="1"/>
    <xf numFmtId="3" fontId="63" fillId="40" borderId="10" xfId="0" applyNumberFormat="1" applyFont="1" applyFill="1" applyBorder="1"/>
    <xf numFmtId="3" fontId="65" fillId="40" borderId="0" xfId="0" applyNumberFormat="1" applyFont="1" applyFill="1" applyBorder="1"/>
    <xf numFmtId="0" fontId="65" fillId="40" borderId="0" xfId="0" applyFont="1" applyFill="1" applyBorder="1"/>
    <xf numFmtId="0" fontId="65" fillId="40" borderId="0" xfId="0" applyFont="1" applyFill="1"/>
    <xf numFmtId="0" fontId="62" fillId="35" borderId="13" xfId="0" applyFont="1" applyFill="1" applyBorder="1"/>
    <xf numFmtId="3" fontId="62" fillId="35" borderId="13" xfId="0" applyNumberFormat="1" applyFont="1" applyFill="1" applyBorder="1"/>
    <xf numFmtId="167" fontId="22" fillId="0" borderId="34" xfId="1" applyNumberFormat="1" applyFont="1" applyFill="1" applyBorder="1" applyAlignment="1">
      <alignment vertical="center"/>
    </xf>
    <xf numFmtId="0" fontId="22" fillId="0" borderId="0" xfId="0" applyFont="1" applyAlignment="1">
      <alignment vertical="center"/>
    </xf>
    <xf numFmtId="170" fontId="22" fillId="0" borderId="0" xfId="0" applyNumberFormat="1" applyFont="1" applyAlignment="1">
      <alignment vertical="center"/>
    </xf>
    <xf numFmtId="0" fontId="36" fillId="0" borderId="16" xfId="0" applyFont="1" applyBorder="1" applyAlignment="1">
      <alignment vertical="top"/>
    </xf>
    <xf numFmtId="0" fontId="36" fillId="0" borderId="17" xfId="0" applyFont="1" applyBorder="1" applyAlignment="1">
      <alignment vertical="top"/>
    </xf>
    <xf numFmtId="0" fontId="36" fillId="0" borderId="0" xfId="0" applyFont="1" applyAlignment="1">
      <alignment vertical="top"/>
    </xf>
    <xf numFmtId="0" fontId="36" fillId="0" borderId="0" xfId="0" applyFont="1" applyAlignment="1">
      <alignment horizontal="left" vertical="top" wrapText="1"/>
    </xf>
    <xf numFmtId="0" fontId="36" fillId="0" borderId="16" xfId="0" applyFont="1" applyBorder="1" applyAlignment="1">
      <alignment vertical="center"/>
    </xf>
    <xf numFmtId="0" fontId="36" fillId="0" borderId="17" xfId="0" applyFont="1" applyBorder="1" applyAlignment="1">
      <alignment vertical="center"/>
    </xf>
    <xf numFmtId="0" fontId="36" fillId="0" borderId="0" xfId="0" applyFont="1" applyAlignment="1">
      <alignment vertical="center"/>
    </xf>
    <xf numFmtId="0" fontId="66" fillId="0" borderId="16" xfId="0" applyFont="1" applyBorder="1"/>
    <xf numFmtId="0" fontId="66" fillId="0" borderId="17" xfId="0" applyFont="1" applyBorder="1"/>
    <xf numFmtId="0" fontId="66" fillId="0" borderId="0" xfId="0" applyFont="1"/>
    <xf numFmtId="0" fontId="57" fillId="40" borderId="29" xfId="0" applyFont="1" applyFill="1" applyBorder="1" applyAlignment="1">
      <alignment horizontal="center" vertical="center"/>
    </xf>
    <xf numFmtId="178" fontId="57" fillId="40" borderId="29" xfId="49" applyNumberFormat="1" applyFont="1" applyFill="1" applyBorder="1" applyAlignment="1">
      <alignment horizontal="center" vertical="center" wrapText="1"/>
    </xf>
    <xf numFmtId="43" fontId="33" fillId="0" borderId="28" xfId="1" applyFont="1" applyBorder="1"/>
    <xf numFmtId="43" fontId="33" fillId="0" borderId="31" xfId="1" applyFont="1" applyBorder="1"/>
    <xf numFmtId="43" fontId="33" fillId="0" borderId="20" xfId="1" applyFont="1" applyBorder="1"/>
    <xf numFmtId="43" fontId="33" fillId="0" borderId="50" xfId="1" applyFont="1" applyBorder="1"/>
    <xf numFmtId="43" fontId="32" fillId="0" borderId="30" xfId="1" applyFont="1" applyBorder="1"/>
    <xf numFmtId="43" fontId="32" fillId="0" borderId="46" xfId="1" applyFont="1" applyBorder="1"/>
    <xf numFmtId="43" fontId="33" fillId="0" borderId="26" xfId="1" applyFont="1" applyBorder="1"/>
    <xf numFmtId="43" fontId="34" fillId="0" borderId="25" xfId="1" applyFont="1" applyBorder="1"/>
    <xf numFmtId="0" fontId="36" fillId="0" borderId="20" xfId="0" applyFont="1" applyBorder="1" applyAlignment="1">
      <alignment horizontal="right" vertical="center"/>
    </xf>
    <xf numFmtId="0" fontId="20" fillId="0" borderId="31" xfId="0" applyFont="1" applyBorder="1" applyAlignment="1">
      <alignment vertical="center"/>
    </xf>
    <xf numFmtId="0" fontId="36" fillId="0" borderId="31" xfId="0" applyFont="1" applyBorder="1" applyAlignment="1">
      <alignment horizontal="center" vertical="center"/>
    </xf>
    <xf numFmtId="3" fontId="20" fillId="0" borderId="31" xfId="0" applyNumberFormat="1" applyFont="1" applyBorder="1" applyAlignment="1">
      <alignment horizontal="right" vertical="center"/>
    </xf>
    <xf numFmtId="0" fontId="20" fillId="0" borderId="52" xfId="0" applyFont="1" applyBorder="1" applyAlignment="1">
      <alignment vertical="center"/>
    </xf>
    <xf numFmtId="0" fontId="20" fillId="0" borderId="43" xfId="0" applyFont="1" applyBorder="1" applyAlignment="1">
      <alignment vertical="center"/>
    </xf>
    <xf numFmtId="43" fontId="20" fillId="0" borderId="53" xfId="1" applyFont="1" applyBorder="1" applyAlignment="1">
      <alignment horizontal="right" vertical="center"/>
    </xf>
    <xf numFmtId="43" fontId="20" fillId="0" borderId="49" xfId="1" applyFont="1" applyBorder="1" applyAlignment="1">
      <alignment horizontal="right" vertical="center"/>
    </xf>
    <xf numFmtId="43" fontId="37" fillId="0" borderId="25" xfId="1" applyFont="1" applyBorder="1" applyAlignment="1">
      <alignment horizontal="right" vertical="center"/>
    </xf>
    <xf numFmtId="0" fontId="36" fillId="0" borderId="0" xfId="0" applyFont="1" applyAlignment="1">
      <alignment horizontal="left" vertical="center" wrapText="1"/>
    </xf>
    <xf numFmtId="0" fontId="61" fillId="42" borderId="0" xfId="0" applyFont="1" applyFill="1"/>
    <xf numFmtId="0" fontId="61" fillId="43" borderId="0" xfId="0" applyFont="1" applyFill="1" applyAlignment="1">
      <alignment horizontal="center" wrapText="1"/>
    </xf>
    <xf numFmtId="0" fontId="46" fillId="0" borderId="0" xfId="0" applyFont="1"/>
    <xf numFmtId="0" fontId="60" fillId="41" borderId="0" xfId="0" applyFont="1" applyFill="1"/>
    <xf numFmtId="43" fontId="52" fillId="0" borderId="0" xfId="1" applyFont="1" applyFill="1" applyAlignment="1">
      <alignment horizontal="right" vertical="top"/>
    </xf>
    <xf numFmtId="43" fontId="53" fillId="0" borderId="0" xfId="1" applyFont="1" applyFill="1"/>
    <xf numFmtId="43" fontId="56" fillId="0" borderId="0" xfId="1" applyFont="1" applyFill="1" applyAlignment="1">
      <alignment horizontal="right" vertical="top"/>
    </xf>
    <xf numFmtId="164" fontId="61" fillId="42" borderId="0" xfId="1" applyNumberFormat="1" applyFont="1" applyFill="1" applyBorder="1" applyAlignment="1" applyProtection="1"/>
    <xf numFmtId="164" fontId="61" fillId="43" borderId="0" xfId="1" applyNumberFormat="1" applyFont="1" applyFill="1" applyBorder="1" applyAlignment="1" applyProtection="1">
      <alignment horizontal="center" wrapText="1"/>
    </xf>
    <xf numFmtId="164" fontId="46" fillId="0" borderId="0" xfId="1" applyNumberFormat="1" applyFont="1" applyFill="1" applyBorder="1" applyAlignment="1" applyProtection="1"/>
    <xf numFmtId="164" fontId="60" fillId="41" borderId="0" xfId="1" applyNumberFormat="1" applyFont="1" applyFill="1" applyBorder="1" applyAlignment="1" applyProtection="1"/>
    <xf numFmtId="43" fontId="47" fillId="39" borderId="10" xfId="1" applyFont="1" applyFill="1" applyBorder="1" applyAlignment="1">
      <alignment wrapText="1"/>
    </xf>
    <xf numFmtId="43" fontId="47" fillId="0" borderId="10" xfId="1" applyFont="1" applyFill="1" applyBorder="1" applyAlignment="1">
      <alignment wrapText="1"/>
    </xf>
    <xf numFmtId="164" fontId="47" fillId="0" borderId="0" xfId="0" applyNumberFormat="1" applyFont="1"/>
    <xf numFmtId="43" fontId="22" fillId="0" borderId="32" xfId="1" applyFont="1" applyFill="1" applyBorder="1" applyAlignment="1">
      <alignment horizontal="left" vertical="center" indent="1"/>
    </xf>
    <xf numFmtId="43" fontId="22" fillId="0" borderId="26" xfId="1" applyFont="1" applyFill="1" applyBorder="1" applyAlignment="1">
      <alignment horizontal="left" vertical="center" indent="1"/>
    </xf>
    <xf numFmtId="43" fontId="22" fillId="0" borderId="29" xfId="1" applyFont="1" applyBorder="1" applyAlignment="1">
      <alignment horizontal="left" indent="1"/>
    </xf>
    <xf numFmtId="43" fontId="21" fillId="0" borderId="26" xfId="1" applyFont="1" applyFill="1" applyBorder="1" applyAlignment="1">
      <alignment horizontal="left" wrapText="1" indent="1"/>
    </xf>
    <xf numFmtId="43" fontId="21" fillId="0" borderId="27" xfId="1" applyFont="1" applyFill="1" applyBorder="1" applyAlignment="1">
      <alignment horizontal="left" wrapText="1" indent="1"/>
    </xf>
    <xf numFmtId="43" fontId="22" fillId="0" borderId="25" xfId="1" applyNumberFormat="1" applyFont="1" applyFill="1" applyBorder="1" applyAlignment="1">
      <alignment horizontal="left" wrapText="1" indent="1"/>
    </xf>
    <xf numFmtId="182" fontId="50" fillId="0" borderId="26" xfId="1" applyNumberFormat="1" applyFont="1" applyFill="1" applyBorder="1" applyAlignment="1">
      <alignment horizontal="center" vertical="center" wrapText="1"/>
    </xf>
    <xf numFmtId="43" fontId="22" fillId="0" borderId="25" xfId="1" applyFont="1" applyFill="1" applyBorder="1" applyAlignment="1"/>
    <xf numFmtId="43" fontId="22" fillId="0" borderId="27" xfId="1" applyFont="1" applyFill="1" applyBorder="1" applyAlignment="1"/>
    <xf numFmtId="43" fontId="63" fillId="40" borderId="10" xfId="1" applyFont="1" applyFill="1" applyBorder="1" applyAlignment="1">
      <alignment horizontal="center" vertical="center" wrapText="1"/>
    </xf>
    <xf numFmtId="43" fontId="43" fillId="0" borderId="10" xfId="1" applyFont="1" applyFill="1" applyBorder="1"/>
    <xf numFmtId="43" fontId="62" fillId="35" borderId="13" xfId="1" applyFont="1" applyFill="1" applyBorder="1"/>
    <xf numFmtId="43" fontId="63" fillId="40" borderId="23" xfId="1" applyFont="1" applyFill="1" applyBorder="1"/>
    <xf numFmtId="43" fontId="0" fillId="0" borderId="0" xfId="1" applyFont="1"/>
    <xf numFmtId="43" fontId="0" fillId="0" borderId="22" xfId="1" applyFont="1" applyBorder="1"/>
    <xf numFmtId="43" fontId="0" fillId="0" borderId="0" xfId="1" applyFont="1" applyBorder="1"/>
    <xf numFmtId="43" fontId="42" fillId="0" borderId="10" xfId="1" applyFont="1" applyFill="1" applyBorder="1"/>
    <xf numFmtId="43" fontId="43" fillId="35" borderId="10" xfId="1" applyFont="1" applyFill="1" applyBorder="1"/>
    <xf numFmtId="43" fontId="42" fillId="0" borderId="0" xfId="1" applyFont="1" applyAlignment="1">
      <alignment horizontal="right"/>
    </xf>
    <xf numFmtId="43" fontId="59" fillId="0" borderId="0" xfId="1" applyFont="1"/>
    <xf numFmtId="43" fontId="59" fillId="0" borderId="22" xfId="1" applyFont="1" applyBorder="1"/>
    <xf numFmtId="43" fontId="59" fillId="0" borderId="0" xfId="1" applyFont="1" applyBorder="1"/>
    <xf numFmtId="14" fontId="63" fillId="40" borderId="10" xfId="1" applyNumberFormat="1" applyFont="1" applyFill="1" applyBorder="1" applyAlignment="1">
      <alignment horizontal="center" vertical="center" wrapText="1"/>
    </xf>
    <xf numFmtId="43" fontId="43" fillId="35" borderId="10" xfId="1" applyFont="1" applyFill="1" applyBorder="1" applyAlignment="1">
      <alignment horizontal="center" vertical="center" wrapText="1"/>
    </xf>
    <xf numFmtId="43" fontId="63" fillId="40" borderId="10" xfId="1" applyFont="1" applyFill="1" applyBorder="1"/>
    <xf numFmtId="0" fontId="43" fillId="45" borderId="10" xfId="0" applyFont="1" applyFill="1" applyBorder="1"/>
    <xf numFmtId="43" fontId="64" fillId="45" borderId="10" xfId="1" applyFont="1" applyFill="1" applyBorder="1"/>
    <xf numFmtId="43" fontId="43" fillId="45" borderId="10" xfId="1" applyFont="1" applyFill="1" applyBorder="1" applyAlignment="1">
      <alignment horizontal="center" vertical="center" wrapText="1"/>
    </xf>
    <xf numFmtId="3" fontId="43" fillId="45" borderId="10" xfId="0" applyNumberFormat="1" applyFont="1" applyFill="1" applyBorder="1"/>
    <xf numFmtId="43" fontId="43" fillId="45" borderId="10" xfId="1" applyFont="1" applyFill="1" applyBorder="1"/>
    <xf numFmtId="3" fontId="43" fillId="45" borderId="0" xfId="0" applyNumberFormat="1" applyFont="1" applyFill="1" applyBorder="1"/>
    <xf numFmtId="0" fontId="43" fillId="45" borderId="0" xfId="0" applyFont="1" applyFill="1" applyBorder="1"/>
    <xf numFmtId="0" fontId="43" fillId="45" borderId="0" xfId="0" applyFont="1" applyFill="1"/>
    <xf numFmtId="0" fontId="43" fillId="0" borderId="10" xfId="0" applyFont="1" applyBorder="1" applyAlignment="1">
      <alignment horizontal="left" vertical="center" wrapText="1"/>
    </xf>
    <xf numFmtId="0" fontId="67" fillId="0" borderId="10" xfId="0" applyFont="1" applyFill="1" applyBorder="1"/>
    <xf numFmtId="0" fontId="43" fillId="0" borderId="0" xfId="0" applyFont="1" applyFill="1" applyBorder="1"/>
    <xf numFmtId="0" fontId="43" fillId="0" borderId="0" xfId="0" applyFont="1" applyFill="1"/>
    <xf numFmtId="0" fontId="43" fillId="0" borderId="10" xfId="0" applyFont="1" applyFill="1" applyBorder="1"/>
    <xf numFmtId="3" fontId="43" fillId="0" borderId="0" xfId="0" applyNumberFormat="1" applyFont="1" applyFill="1" applyBorder="1"/>
    <xf numFmtId="43" fontId="21" fillId="0" borderId="26" xfId="1" applyFont="1" applyFill="1" applyBorder="1" applyAlignment="1">
      <alignment vertical="center"/>
    </xf>
    <xf numFmtId="43" fontId="22" fillId="0" borderId="25" xfId="1" applyFont="1" applyFill="1" applyBorder="1" applyAlignment="1">
      <alignment vertical="center"/>
    </xf>
    <xf numFmtId="43" fontId="21" fillId="0" borderId="26" xfId="1" applyFont="1" applyBorder="1" applyAlignment="1">
      <alignment vertical="center"/>
    </xf>
    <xf numFmtId="43" fontId="22" fillId="0" borderId="25" xfId="1" applyFont="1" applyBorder="1" applyAlignment="1">
      <alignment vertical="center"/>
    </xf>
    <xf numFmtId="43" fontId="33" fillId="0" borderId="30" xfId="1" applyNumberFormat="1" applyFont="1" applyBorder="1"/>
    <xf numFmtId="43" fontId="33" fillId="0" borderId="47" xfId="1" applyNumberFormat="1" applyFont="1" applyBorder="1"/>
    <xf numFmtId="43" fontId="33" fillId="0" borderId="28" xfId="1" applyNumberFormat="1" applyFont="1" applyBorder="1"/>
    <xf numFmtId="43" fontId="33" fillId="0" borderId="48" xfId="1" applyNumberFormat="1" applyFont="1" applyBorder="1"/>
    <xf numFmtId="43" fontId="34" fillId="0" borderId="27" xfId="1" applyNumberFormat="1" applyFont="1" applyBorder="1"/>
    <xf numFmtId="43" fontId="33" fillId="0" borderId="50" xfId="1" applyNumberFormat="1" applyFont="1" applyBorder="1"/>
    <xf numFmtId="183" fontId="33" fillId="0" borderId="26" xfId="45" applyNumberFormat="1" applyFont="1" applyBorder="1"/>
    <xf numFmtId="183" fontId="34" fillId="0" borderId="25" xfId="45" applyNumberFormat="1" applyFont="1" applyBorder="1"/>
    <xf numFmtId="0" fontId="33" fillId="0" borderId="30" xfId="0" applyFont="1" applyFill="1" applyBorder="1" applyAlignment="1">
      <alignment vertical="center"/>
    </xf>
    <xf numFmtId="0" fontId="36" fillId="0" borderId="31" xfId="0" applyFont="1" applyBorder="1" applyAlignment="1">
      <alignment vertical="center"/>
    </xf>
    <xf numFmtId="0" fontId="33" fillId="0" borderId="46" xfId="0" applyFont="1" applyFill="1" applyBorder="1" applyAlignment="1">
      <alignment horizontal="right" vertical="center"/>
    </xf>
    <xf numFmtId="0" fontId="33" fillId="0" borderId="30" xfId="0" applyFont="1" applyFill="1" applyBorder="1" applyAlignment="1">
      <alignment horizontal="right" vertical="center"/>
    </xf>
    <xf numFmtId="14" fontId="33" fillId="0" borderId="30" xfId="0" applyNumberFormat="1" applyFont="1" applyFill="1" applyBorder="1" applyAlignment="1">
      <alignment horizontal="right" vertical="center"/>
    </xf>
    <xf numFmtId="14" fontId="36" fillId="0" borderId="31" xfId="0" applyNumberFormat="1" applyFont="1" applyBorder="1" applyAlignment="1">
      <alignment horizontal="right" vertical="center"/>
    </xf>
    <xf numFmtId="14" fontId="33" fillId="0" borderId="46" xfId="0" applyNumberFormat="1" applyFont="1" applyFill="1" applyBorder="1" applyAlignment="1">
      <alignment vertical="center"/>
    </xf>
    <xf numFmtId="14" fontId="36" fillId="0" borderId="20" xfId="0" applyNumberFormat="1" applyFont="1" applyBorder="1" applyAlignment="1">
      <alignment horizontal="right" vertical="center"/>
    </xf>
    <xf numFmtId="43" fontId="33" fillId="0" borderId="46" xfId="1" applyFont="1" applyFill="1" applyBorder="1" applyAlignment="1">
      <alignment vertical="center"/>
    </xf>
    <xf numFmtId="43" fontId="33" fillId="0" borderId="30" xfId="1" applyFont="1" applyFill="1" applyBorder="1" applyAlignment="1">
      <alignment vertical="center"/>
    </xf>
    <xf numFmtId="43" fontId="20" fillId="0" borderId="20" xfId="1" applyFont="1" applyBorder="1" applyAlignment="1">
      <alignment horizontal="right" vertical="center"/>
    </xf>
    <xf numFmtId="43" fontId="20" fillId="0" borderId="31" xfId="1" applyFont="1" applyBorder="1" applyAlignment="1">
      <alignment horizontal="right" vertical="center"/>
    </xf>
    <xf numFmtId="43" fontId="36" fillId="0" borderId="20" xfId="1" applyFont="1" applyBorder="1" applyAlignment="1">
      <alignment horizontal="right" vertical="center"/>
    </xf>
    <xf numFmtId="43" fontId="36" fillId="0" borderId="31" xfId="1" applyFont="1" applyBorder="1" applyAlignment="1">
      <alignment horizontal="right" vertical="center"/>
    </xf>
    <xf numFmtId="9" fontId="20" fillId="0" borderId="20" xfId="58" applyFont="1" applyBorder="1" applyAlignment="1">
      <alignment horizontal="right" vertical="center"/>
    </xf>
    <xf numFmtId="9" fontId="36" fillId="0" borderId="20" xfId="58" applyFont="1" applyBorder="1" applyAlignment="1">
      <alignment horizontal="right" vertical="center"/>
    </xf>
    <xf numFmtId="10" fontId="33" fillId="0" borderId="46" xfId="58" applyNumberFormat="1" applyFont="1" applyFill="1" applyBorder="1" applyAlignment="1">
      <alignment vertical="center"/>
    </xf>
    <xf numFmtId="10" fontId="20" fillId="0" borderId="20" xfId="58" applyNumberFormat="1" applyFont="1" applyBorder="1" applyAlignment="1">
      <alignment horizontal="right" vertical="center"/>
    </xf>
    <xf numFmtId="10" fontId="36" fillId="0" borderId="20" xfId="58" applyNumberFormat="1" applyFont="1" applyBorder="1" applyAlignment="1">
      <alignment horizontal="right" vertical="center"/>
    </xf>
    <xf numFmtId="10" fontId="20" fillId="0" borderId="31" xfId="58" applyNumberFormat="1" applyFont="1" applyBorder="1" applyAlignment="1">
      <alignment horizontal="right" vertical="center"/>
    </xf>
    <xf numFmtId="10" fontId="36" fillId="0" borderId="31" xfId="58" applyNumberFormat="1" applyFont="1" applyBorder="1" applyAlignment="1">
      <alignment horizontal="right" vertical="center"/>
    </xf>
    <xf numFmtId="10" fontId="33" fillId="0" borderId="31" xfId="58" applyNumberFormat="1" applyFont="1" applyBorder="1" applyAlignment="1">
      <alignment horizontal="right" vertical="center"/>
    </xf>
    <xf numFmtId="10" fontId="33" fillId="0" borderId="30" xfId="58" applyNumberFormat="1" applyFont="1" applyFill="1" applyBorder="1" applyAlignment="1">
      <alignment horizontal="right" vertical="center"/>
    </xf>
    <xf numFmtId="9" fontId="33" fillId="0" borderId="46" xfId="58" applyFont="1" applyFill="1" applyBorder="1" applyAlignment="1">
      <alignment horizontal="right" vertical="center"/>
    </xf>
    <xf numFmtId="0" fontId="33" fillId="0" borderId="16" xfId="46" applyFont="1" applyFill="1" applyBorder="1" applyAlignment="1">
      <alignment horizontal="right"/>
    </xf>
    <xf numFmtId="0" fontId="33" fillId="0" borderId="0" xfId="46" applyFont="1" applyFill="1" applyAlignment="1">
      <alignment horizontal="right"/>
    </xf>
    <xf numFmtId="0" fontId="33" fillId="0" borderId="46" xfId="0" applyFont="1" applyFill="1" applyBorder="1" applyAlignment="1">
      <alignment horizontal="left" vertical="center"/>
    </xf>
    <xf numFmtId="0" fontId="20" fillId="0" borderId="20" xfId="0" applyFont="1" applyBorder="1" applyAlignment="1">
      <alignment horizontal="left" vertical="center"/>
    </xf>
    <xf numFmtId="0" fontId="36" fillId="0" borderId="20" xfId="0" applyFont="1" applyBorder="1" applyAlignment="1">
      <alignment horizontal="left" vertical="center"/>
    </xf>
    <xf numFmtId="0" fontId="36" fillId="0" borderId="30" xfId="0" applyFont="1" applyBorder="1" applyAlignment="1">
      <alignment horizontal="center" vertical="center"/>
    </xf>
    <xf numFmtId="0" fontId="33" fillId="0" borderId="28" xfId="0" applyFont="1" applyFill="1" applyBorder="1" applyAlignment="1">
      <alignment horizontal="left" vertical="center"/>
    </xf>
    <xf numFmtId="0" fontId="33" fillId="0" borderId="50" xfId="0" applyFont="1" applyFill="1" applyBorder="1" applyAlignment="1">
      <alignment horizontal="left" vertical="center"/>
    </xf>
    <xf numFmtId="0" fontId="33" fillId="0" borderId="28" xfId="0" applyFont="1" applyFill="1" applyBorder="1" applyAlignment="1">
      <alignment horizontal="center" vertical="center"/>
    </xf>
    <xf numFmtId="0" fontId="33" fillId="0" borderId="50" xfId="0" applyFont="1" applyFill="1" applyBorder="1" applyAlignment="1">
      <alignment horizontal="right" vertical="center"/>
    </xf>
    <xf numFmtId="0" fontId="33" fillId="0" borderId="28" xfId="0" applyFont="1" applyFill="1" applyBorder="1" applyAlignment="1">
      <alignment horizontal="right" vertical="center"/>
    </xf>
    <xf numFmtId="14" fontId="33" fillId="0" borderId="50" xfId="0" applyNumberFormat="1" applyFont="1" applyFill="1" applyBorder="1" applyAlignment="1">
      <alignment horizontal="right" vertical="center"/>
    </xf>
    <xf numFmtId="43" fontId="33" fillId="0" borderId="50" xfId="1" applyFont="1" applyFill="1" applyBorder="1" applyAlignment="1">
      <alignment horizontal="right" vertical="center"/>
    </xf>
    <xf numFmtId="43" fontId="33" fillId="0" borderId="28" xfId="1" applyFont="1" applyFill="1" applyBorder="1" applyAlignment="1">
      <alignment horizontal="right" vertical="center"/>
    </xf>
    <xf numFmtId="10" fontId="33" fillId="0" borderId="50" xfId="58" applyNumberFormat="1" applyFont="1" applyFill="1" applyBorder="1" applyAlignment="1">
      <alignment horizontal="right" vertical="center"/>
    </xf>
    <xf numFmtId="10" fontId="33" fillId="0" borderId="28" xfId="58" applyNumberFormat="1" applyFont="1" applyFill="1" applyBorder="1" applyAlignment="1">
      <alignment horizontal="right" vertical="center"/>
    </xf>
    <xf numFmtId="9" fontId="33" fillId="0" borderId="50" xfId="58" applyFont="1" applyFill="1" applyBorder="1" applyAlignment="1">
      <alignment horizontal="right" vertical="center"/>
    </xf>
    <xf numFmtId="184" fontId="36" fillId="0" borderId="15" xfId="0" applyNumberFormat="1" applyFont="1" applyBorder="1" applyAlignment="1">
      <alignment horizontal="right" vertical="center"/>
    </xf>
    <xf numFmtId="184" fontId="37" fillId="0" borderId="39" xfId="0" applyNumberFormat="1" applyFont="1" applyBorder="1" applyAlignment="1">
      <alignment horizontal="right" vertical="center"/>
    </xf>
    <xf numFmtId="4" fontId="36" fillId="0" borderId="51" xfId="0" applyNumberFormat="1" applyFont="1" applyBorder="1" applyAlignment="1">
      <alignment horizontal="right" vertical="center"/>
    </xf>
    <xf numFmtId="4" fontId="36" fillId="0" borderId="31" xfId="0" applyNumberFormat="1" applyFont="1" applyBorder="1" applyAlignment="1">
      <alignment horizontal="right" vertical="center"/>
    </xf>
    <xf numFmtId="4" fontId="37" fillId="0" borderId="25" xfId="0" applyNumberFormat="1" applyFont="1" applyBorder="1" applyAlignment="1">
      <alignment horizontal="right" vertical="center"/>
    </xf>
    <xf numFmtId="0" fontId="36" fillId="0" borderId="0" xfId="0" applyFont="1" applyBorder="1" applyAlignment="1">
      <alignment horizontal="left" vertical="center" wrapText="1"/>
    </xf>
    <xf numFmtId="9" fontId="36" fillId="0" borderId="0" xfId="0" applyNumberFormat="1" applyFont="1" applyBorder="1" applyAlignment="1">
      <alignment horizontal="center" vertical="center"/>
    </xf>
    <xf numFmtId="0" fontId="36" fillId="0" borderId="0" xfId="0" applyFont="1" applyBorder="1" applyAlignment="1">
      <alignment horizontal="center" vertical="center"/>
    </xf>
    <xf numFmtId="0" fontId="32" fillId="0" borderId="0" xfId="49" quotePrefix="1" applyFont="1" applyFill="1" applyAlignment="1">
      <alignment horizontal="center"/>
    </xf>
    <xf numFmtId="0" fontId="58" fillId="40" borderId="38" xfId="0" applyFont="1" applyFill="1" applyBorder="1" applyAlignment="1">
      <alignment horizontal="center" vertical="center" wrapText="1"/>
    </xf>
    <xf numFmtId="185" fontId="21" fillId="0" borderId="0" xfId="0" applyNumberFormat="1" applyFont="1"/>
    <xf numFmtId="186" fontId="21" fillId="0" borderId="0" xfId="0" applyNumberFormat="1" applyFont="1"/>
    <xf numFmtId="180" fontId="33" fillId="0" borderId="28" xfId="1" applyNumberFormat="1" applyFont="1" applyBorder="1"/>
    <xf numFmtId="43" fontId="36" fillId="0" borderId="51" xfId="1" applyFont="1" applyBorder="1" applyAlignment="1">
      <alignment horizontal="right" vertical="center"/>
    </xf>
    <xf numFmtId="169" fontId="24" fillId="0" borderId="0" xfId="44" applyNumberFormat="1" applyFont="1" applyFill="1" applyBorder="1" applyAlignment="1" applyProtection="1">
      <alignment horizontal="center" wrapText="1"/>
    </xf>
    <xf numFmtId="0" fontId="32" fillId="0" borderId="0" xfId="49" quotePrefix="1" applyFont="1" applyFill="1" applyAlignment="1">
      <alignment horizontal="center"/>
    </xf>
    <xf numFmtId="0" fontId="33" fillId="0" borderId="0" xfId="49" quotePrefix="1" applyFont="1" applyFill="1" applyAlignment="1">
      <alignment horizontal="center"/>
    </xf>
    <xf numFmtId="0" fontId="21" fillId="0" borderId="0" xfId="0" applyFont="1" applyFill="1" applyAlignment="1">
      <alignment horizontal="center"/>
    </xf>
    <xf numFmtId="0" fontId="22" fillId="0" borderId="0" xfId="0" applyFont="1" applyFill="1" applyBorder="1" applyAlignment="1">
      <alignment horizontal="center" vertical="center"/>
    </xf>
    <xf numFmtId="0" fontId="22" fillId="0" borderId="0" xfId="0" applyFont="1" applyAlignment="1">
      <alignment horizontal="center"/>
    </xf>
    <xf numFmtId="0" fontId="50" fillId="38" borderId="38" xfId="0" applyFont="1" applyFill="1" applyBorder="1" applyAlignment="1">
      <alignment horizontal="center" vertical="center"/>
    </xf>
    <xf numFmtId="0" fontId="50" fillId="38" borderId="39" xfId="0" applyFont="1" applyFill="1" applyBorder="1" applyAlignment="1">
      <alignment horizontal="center" vertical="center"/>
    </xf>
    <xf numFmtId="0" fontId="50" fillId="38" borderId="34" xfId="0" applyFont="1" applyFill="1" applyBorder="1" applyAlignment="1">
      <alignment horizontal="center" vertical="center"/>
    </xf>
    <xf numFmtId="0" fontId="22" fillId="0" borderId="33" xfId="0" applyFont="1" applyBorder="1" applyAlignment="1">
      <alignment horizontal="left"/>
    </xf>
    <xf numFmtId="0" fontId="22" fillId="0" borderId="0" xfId="0" applyFont="1" applyBorder="1" applyAlignment="1">
      <alignment horizontal="left"/>
    </xf>
    <xf numFmtId="0" fontId="22" fillId="0" borderId="32" xfId="0" applyFont="1" applyBorder="1" applyAlignment="1">
      <alignment horizontal="left"/>
    </xf>
    <xf numFmtId="169" fontId="24" fillId="33" borderId="0" xfId="44" applyNumberFormat="1" applyFont="1" applyFill="1" applyBorder="1" applyAlignment="1" applyProtection="1">
      <alignment horizontal="left"/>
    </xf>
    <xf numFmtId="0" fontId="22" fillId="0" borderId="38" xfId="0" applyFont="1" applyBorder="1" applyAlignment="1">
      <alignment horizontal="left" vertical="center" wrapText="1"/>
    </xf>
    <xf numFmtId="0" fontId="22" fillId="0" borderId="39" xfId="0" applyFont="1" applyBorder="1" applyAlignment="1">
      <alignment horizontal="left" vertical="center" wrapText="1"/>
    </xf>
    <xf numFmtId="169" fontId="24" fillId="0" borderId="0" xfId="44" applyNumberFormat="1" applyFont="1" applyFill="1" applyBorder="1" applyAlignment="1" applyProtection="1">
      <alignment horizontal="center"/>
    </xf>
    <xf numFmtId="0" fontId="22" fillId="0" borderId="33" xfId="0" applyFont="1" applyBorder="1" applyAlignment="1">
      <alignment horizontal="left" vertical="center" wrapText="1"/>
    </xf>
    <xf numFmtId="0" fontId="22" fillId="0" borderId="0" xfId="0" applyFont="1" applyBorder="1" applyAlignment="1">
      <alignment horizontal="left" vertical="center" wrapText="1"/>
    </xf>
    <xf numFmtId="0" fontId="21" fillId="0" borderId="33" xfId="0" applyFont="1" applyBorder="1" applyAlignment="1">
      <alignment vertical="center" wrapText="1"/>
    </xf>
    <xf numFmtId="0" fontId="21" fillId="0" borderId="0" xfId="0" applyFont="1" applyBorder="1" applyAlignment="1">
      <alignment vertical="center" wrapText="1"/>
    </xf>
    <xf numFmtId="0" fontId="22" fillId="0" borderId="38" xfId="0" applyFont="1" applyBorder="1" applyAlignment="1">
      <alignment vertical="center" wrapText="1"/>
    </xf>
    <xf numFmtId="0" fontId="22" fillId="0" borderId="39" xfId="0" applyFont="1" applyBorder="1" applyAlignment="1">
      <alignment vertical="center" wrapText="1"/>
    </xf>
    <xf numFmtId="0" fontId="41" fillId="0" borderId="0" xfId="0" applyFont="1" applyAlignment="1">
      <alignment horizontal="left"/>
    </xf>
    <xf numFmtId="0" fontId="63" fillId="40" borderId="10" xfId="0" applyFont="1" applyFill="1" applyBorder="1" applyAlignment="1">
      <alignment horizontal="center" vertical="center" wrapText="1"/>
    </xf>
    <xf numFmtId="0" fontId="43" fillId="36" borderId="10" xfId="0" applyFont="1" applyFill="1" applyBorder="1" applyAlignment="1">
      <alignment horizontal="center" vertical="center" wrapText="1"/>
    </xf>
    <xf numFmtId="0" fontId="43" fillId="44" borderId="11" xfId="0" applyFont="1" applyFill="1" applyBorder="1" applyAlignment="1">
      <alignment horizontal="center" vertical="center" wrapText="1"/>
    </xf>
    <xf numFmtId="0" fontId="43" fillId="44" borderId="20" xfId="0" applyFont="1" applyFill="1" applyBorder="1" applyAlignment="1">
      <alignment horizontal="center" vertical="center" wrapText="1"/>
    </xf>
    <xf numFmtId="0" fontId="43" fillId="44" borderId="12" xfId="0" applyFont="1" applyFill="1" applyBorder="1" applyAlignment="1">
      <alignment horizontal="center" vertical="center" wrapText="1"/>
    </xf>
    <xf numFmtId="0" fontId="43" fillId="34" borderId="11" xfId="0" applyFont="1" applyFill="1" applyBorder="1" applyAlignment="1">
      <alignment horizontal="center" vertical="center" wrapText="1"/>
    </xf>
    <xf numFmtId="0" fontId="43" fillId="34" borderId="12" xfId="0" applyFont="1" applyFill="1" applyBorder="1" applyAlignment="1">
      <alignment horizontal="center" vertical="center" wrapText="1"/>
    </xf>
    <xf numFmtId="184" fontId="22" fillId="0" borderId="33" xfId="51" applyNumberFormat="1" applyFont="1" applyFill="1" applyBorder="1" applyAlignment="1">
      <alignment horizontal="right" vertical="center" wrapText="1" indent="1"/>
    </xf>
    <xf numFmtId="184" fontId="22" fillId="0" borderId="0" xfId="51" applyNumberFormat="1" applyFont="1" applyFill="1" applyBorder="1" applyAlignment="1">
      <alignment horizontal="right" vertical="center" wrapText="1" indent="1"/>
    </xf>
    <xf numFmtId="184" fontId="22" fillId="0" borderId="32" xfId="51" applyNumberFormat="1" applyFont="1" applyFill="1" applyBorder="1" applyAlignment="1">
      <alignment horizontal="right" vertical="center" wrapText="1" indent="1"/>
    </xf>
    <xf numFmtId="184" fontId="22" fillId="0" borderId="38" xfId="51" applyNumberFormat="1" applyFont="1" applyFill="1" applyBorder="1" applyAlignment="1">
      <alignment horizontal="right" vertical="center" wrapText="1" indent="1"/>
    </xf>
    <xf numFmtId="184" fontId="22" fillId="0" borderId="39" xfId="51" applyNumberFormat="1" applyFont="1" applyFill="1" applyBorder="1" applyAlignment="1">
      <alignment horizontal="right" vertical="center" wrapText="1" indent="1"/>
    </xf>
    <xf numFmtId="184" fontId="22" fillId="0" borderId="34" xfId="51" applyNumberFormat="1" applyFont="1" applyFill="1" applyBorder="1" applyAlignment="1">
      <alignment horizontal="right" vertical="center" wrapText="1" indent="1"/>
    </xf>
    <xf numFmtId="184" fontId="22" fillId="0" borderId="38" xfId="51" applyNumberFormat="1" applyFont="1" applyFill="1" applyBorder="1" applyAlignment="1">
      <alignment horizontal="right" vertical="center" indent="1"/>
    </xf>
    <xf numFmtId="184" fontId="22" fillId="0" borderId="39" xfId="51" applyNumberFormat="1" applyFont="1" applyFill="1" applyBorder="1" applyAlignment="1">
      <alignment horizontal="right" vertical="center" indent="1"/>
    </xf>
    <xf numFmtId="184" fontId="22" fillId="0" borderId="34" xfId="51" applyNumberFormat="1" applyFont="1" applyFill="1" applyBorder="1" applyAlignment="1">
      <alignment horizontal="right" vertical="center" indent="1"/>
    </xf>
    <xf numFmtId="184" fontId="22" fillId="0" borderId="42" xfId="51" applyNumberFormat="1" applyFont="1" applyFill="1" applyBorder="1" applyAlignment="1">
      <alignment horizontal="right" vertical="center" wrapText="1" indent="1"/>
    </xf>
    <xf numFmtId="184" fontId="22" fillId="0" borderId="41" xfId="51" applyNumberFormat="1" applyFont="1" applyFill="1" applyBorder="1" applyAlignment="1">
      <alignment horizontal="right" vertical="center" wrapText="1" indent="1"/>
    </xf>
    <xf numFmtId="184" fontId="22" fillId="0" borderId="36" xfId="51" applyNumberFormat="1" applyFont="1" applyFill="1" applyBorder="1" applyAlignment="1">
      <alignment horizontal="right" vertical="center" wrapText="1" indent="1"/>
    </xf>
    <xf numFmtId="184" fontId="22" fillId="0" borderId="40" xfId="51" applyNumberFormat="1" applyFont="1" applyFill="1" applyBorder="1" applyAlignment="1">
      <alignment horizontal="right" vertical="center" wrapText="1" indent="1"/>
    </xf>
    <xf numFmtId="184" fontId="22" fillId="0" borderId="35" xfId="51" applyNumberFormat="1" applyFont="1" applyFill="1" applyBorder="1" applyAlignment="1">
      <alignment horizontal="right" vertical="center" wrapText="1" indent="1"/>
    </xf>
    <xf numFmtId="184" fontId="22" fillId="0" borderId="37" xfId="51" applyNumberFormat="1" applyFont="1" applyFill="1" applyBorder="1" applyAlignment="1">
      <alignment horizontal="right" vertical="center" wrapText="1" indent="1"/>
    </xf>
    <xf numFmtId="184" fontId="22" fillId="0" borderId="38" xfId="51" applyNumberFormat="1" applyFont="1" applyFill="1" applyBorder="1" applyAlignment="1">
      <alignment horizontal="center" vertical="center" wrapText="1"/>
    </xf>
    <xf numFmtId="184" fontId="22" fillId="0" borderId="39" xfId="51" applyNumberFormat="1" applyFont="1" applyFill="1" applyBorder="1" applyAlignment="1">
      <alignment horizontal="center" vertical="center" wrapText="1"/>
    </xf>
    <xf numFmtId="184" fontId="22" fillId="0" borderId="34" xfId="51" applyNumberFormat="1" applyFont="1" applyFill="1" applyBorder="1" applyAlignment="1">
      <alignment horizontal="center" vertical="center" wrapText="1"/>
    </xf>
    <xf numFmtId="0" fontId="22" fillId="0" borderId="0" xfId="0" applyFont="1" applyFill="1" applyAlignment="1">
      <alignment horizontal="center"/>
    </xf>
    <xf numFmtId="0" fontId="50" fillId="38" borderId="30" xfId="0" applyFont="1" applyFill="1" applyBorder="1" applyAlignment="1">
      <alignment horizontal="center" vertical="center" wrapText="1"/>
    </xf>
    <xf numFmtId="167" fontId="22" fillId="0" borderId="44" xfId="1" applyNumberFormat="1" applyFont="1" applyFill="1" applyBorder="1" applyAlignment="1">
      <alignment horizontal="center" vertical="center"/>
    </xf>
    <xf numFmtId="167" fontId="22" fillId="0" borderId="50" xfId="1" applyNumberFormat="1" applyFont="1" applyFill="1" applyBorder="1" applyAlignment="1">
      <alignment horizontal="center" vertical="center"/>
    </xf>
    <xf numFmtId="167" fontId="22" fillId="0" borderId="48" xfId="1" applyNumberFormat="1" applyFont="1" applyFill="1" applyBorder="1" applyAlignment="1">
      <alignment horizontal="center" vertical="center"/>
    </xf>
    <xf numFmtId="0" fontId="50" fillId="38" borderId="42" xfId="0" applyFont="1" applyFill="1" applyBorder="1" applyAlignment="1">
      <alignment horizontal="center" vertical="center" wrapText="1"/>
    </xf>
    <xf numFmtId="0" fontId="50" fillId="38" borderId="41" xfId="0" applyFont="1" applyFill="1" applyBorder="1" applyAlignment="1">
      <alignment horizontal="center" vertical="center" wrapText="1"/>
    </xf>
    <xf numFmtId="0" fontId="50" fillId="38" borderId="36" xfId="0" applyFont="1" applyFill="1" applyBorder="1" applyAlignment="1">
      <alignment horizontal="center" vertical="center" wrapText="1"/>
    </xf>
    <xf numFmtId="43" fontId="22" fillId="0" borderId="44" xfId="1" applyFont="1" applyFill="1" applyBorder="1" applyAlignment="1">
      <alignment horizontal="center" vertical="center"/>
    </xf>
    <xf numFmtId="43" fontId="22" fillId="0" borderId="50" xfId="1" applyFont="1" applyFill="1" applyBorder="1" applyAlignment="1">
      <alignment horizontal="center" vertical="center"/>
    </xf>
    <xf numFmtId="43" fontId="22" fillId="0" borderId="48" xfId="1" applyFont="1" applyFill="1" applyBorder="1" applyAlignment="1">
      <alignment horizontal="center" vertical="center"/>
    </xf>
    <xf numFmtId="0" fontId="22" fillId="0" borderId="22" xfId="0" applyFont="1" applyFill="1" applyBorder="1" applyAlignment="1">
      <alignment horizontal="center" wrapText="1"/>
    </xf>
    <xf numFmtId="0" fontId="36" fillId="0" borderId="0" xfId="0" applyFont="1" applyAlignment="1">
      <alignment horizontal="left" vertical="center" wrapText="1"/>
    </xf>
    <xf numFmtId="0" fontId="36" fillId="0" borderId="0" xfId="0" applyFont="1" applyAlignment="1">
      <alignment horizontal="left" wrapText="1"/>
    </xf>
    <xf numFmtId="9" fontId="36" fillId="0" borderId="43" xfId="0" applyNumberFormat="1" applyFont="1" applyBorder="1" applyAlignment="1">
      <alignment horizontal="center" vertical="center"/>
    </xf>
    <xf numFmtId="9" fontId="36" fillId="0" borderId="49" xfId="0" applyNumberFormat="1" applyFont="1" applyBorder="1" applyAlignment="1">
      <alignment horizontal="center" vertical="center"/>
    </xf>
    <xf numFmtId="0" fontId="36" fillId="0" borderId="52" xfId="0" applyFont="1" applyBorder="1" applyAlignment="1">
      <alignment horizontal="center" vertical="center"/>
    </xf>
    <xf numFmtId="0" fontId="36" fillId="0" borderId="53" xfId="0" applyFont="1" applyBorder="1" applyAlignment="1">
      <alignment horizontal="center" vertical="center"/>
    </xf>
    <xf numFmtId="0" fontId="36" fillId="0" borderId="43" xfId="0" applyFont="1" applyBorder="1" applyAlignment="1">
      <alignment horizontal="left" vertical="center" wrapText="1"/>
    </xf>
    <xf numFmtId="0" fontId="36" fillId="0" borderId="20" xfId="0" applyFont="1" applyBorder="1" applyAlignment="1">
      <alignment horizontal="left" vertical="center" wrapText="1"/>
    </xf>
    <xf numFmtId="0" fontId="36" fillId="0" borderId="49" xfId="0" applyFont="1" applyBorder="1" applyAlignment="1">
      <alignment horizontal="left" vertical="center" wrapText="1"/>
    </xf>
    <xf numFmtId="0" fontId="36" fillId="0" borderId="0" xfId="0" applyFont="1" applyAlignment="1">
      <alignment horizontal="left" vertical="top" wrapText="1"/>
    </xf>
    <xf numFmtId="0" fontId="33" fillId="0" borderId="0" xfId="0" applyFont="1" applyFill="1" applyAlignment="1">
      <alignment horizontal="left" vertical="center" wrapText="1"/>
    </xf>
    <xf numFmtId="0" fontId="34" fillId="0" borderId="0" xfId="0" applyFont="1" applyAlignment="1">
      <alignment horizontal="left" vertical="center" wrapText="1"/>
    </xf>
    <xf numFmtId="0" fontId="36" fillId="0" borderId="52" xfId="0" applyFont="1" applyBorder="1" applyAlignment="1">
      <alignment horizontal="left" wrapText="1"/>
    </xf>
    <xf numFmtId="0" fontId="36" fillId="0" borderId="15" xfId="0" applyFont="1" applyBorder="1" applyAlignment="1">
      <alignment horizontal="left" wrapText="1"/>
    </xf>
    <xf numFmtId="9" fontId="36" fillId="0" borderId="58" xfId="0" applyNumberFormat="1" applyFont="1" applyBorder="1" applyAlignment="1">
      <alignment horizontal="center" vertical="center"/>
    </xf>
    <xf numFmtId="0" fontId="36" fillId="0" borderId="59" xfId="0" applyFont="1" applyBorder="1" applyAlignment="1">
      <alignment horizontal="center" vertical="center"/>
    </xf>
    <xf numFmtId="0" fontId="36" fillId="0" borderId="45" xfId="0" applyFont="1" applyBorder="1" applyAlignment="1">
      <alignment horizontal="center" vertical="center"/>
    </xf>
    <xf numFmtId="0" fontId="36" fillId="0" borderId="47" xfId="0" applyFont="1" applyBorder="1" applyAlignment="1">
      <alignment horizontal="center" vertical="center"/>
    </xf>
    <xf numFmtId="9" fontId="36" fillId="0" borderId="56" xfId="0" applyNumberFormat="1" applyFont="1" applyBorder="1" applyAlignment="1">
      <alignment horizontal="center" vertical="center"/>
    </xf>
    <xf numFmtId="0" fontId="36" fillId="0" borderId="57" xfId="0" applyFont="1" applyBorder="1" applyAlignment="1">
      <alignment horizontal="center" vertical="center"/>
    </xf>
    <xf numFmtId="0" fontId="58" fillId="40" borderId="39" xfId="0" applyFont="1" applyFill="1" applyBorder="1" applyAlignment="1">
      <alignment horizontal="center" vertical="center"/>
    </xf>
    <xf numFmtId="0" fontId="58" fillId="40" borderId="34" xfId="0" applyFont="1" applyFill="1" applyBorder="1" applyAlignment="1">
      <alignment horizontal="center" vertical="center"/>
    </xf>
    <xf numFmtId="0" fontId="58" fillId="40" borderId="54" xfId="0" applyFont="1" applyFill="1" applyBorder="1" applyAlignment="1">
      <alignment horizontal="center" vertical="center"/>
    </xf>
    <xf numFmtId="0" fontId="58" fillId="40" borderId="55" xfId="0" applyFont="1" applyFill="1" applyBorder="1" applyAlignment="1">
      <alignment horizontal="center" vertical="center"/>
    </xf>
    <xf numFmtId="0" fontId="58" fillId="40" borderId="38" xfId="0" applyFont="1" applyFill="1" applyBorder="1" applyAlignment="1">
      <alignment horizontal="center" vertical="center" wrapText="1"/>
    </xf>
    <xf numFmtId="0" fontId="58" fillId="40" borderId="39" xfId="0" applyFont="1" applyFill="1" applyBorder="1" applyAlignment="1">
      <alignment horizontal="center" vertical="center" wrapText="1"/>
    </xf>
    <xf numFmtId="0" fontId="36" fillId="0" borderId="40" xfId="0" applyFont="1" applyBorder="1" applyAlignment="1">
      <alignment horizontal="center" vertical="center"/>
    </xf>
    <xf numFmtId="0" fontId="36" fillId="0" borderId="37" xfId="0" applyFont="1" applyBorder="1" applyAlignment="1">
      <alignment horizontal="center" vertical="center"/>
    </xf>
    <xf numFmtId="0" fontId="36" fillId="0" borderId="44" xfId="0" applyFont="1" applyBorder="1" applyAlignment="1">
      <alignment horizontal="left" vertical="center" wrapText="1"/>
    </xf>
    <xf numFmtId="0" fontId="36" fillId="0" borderId="50" xfId="0" applyFont="1" applyBorder="1" applyAlignment="1">
      <alignment horizontal="left" vertical="center" wrapText="1"/>
    </xf>
    <xf numFmtId="9" fontId="36" fillId="0" borderId="60" xfId="0" applyNumberFormat="1" applyFont="1" applyBorder="1" applyAlignment="1">
      <alignment horizontal="center" vertical="center"/>
    </xf>
    <xf numFmtId="0" fontId="36" fillId="0" borderId="61" xfId="0" applyFont="1" applyBorder="1" applyAlignment="1">
      <alignment horizontal="center" vertical="center"/>
    </xf>
    <xf numFmtId="0" fontId="33" fillId="0" borderId="0" xfId="49" quotePrefix="1" applyFont="1" applyAlignment="1">
      <alignment horizontal="center"/>
    </xf>
    <xf numFmtId="0" fontId="58" fillId="40" borderId="29" xfId="0" applyFont="1" applyFill="1" applyBorder="1" applyAlignment="1">
      <alignment horizontal="center" vertical="center"/>
    </xf>
    <xf numFmtId="0" fontId="58" fillId="40" borderId="26" xfId="0" applyFont="1" applyFill="1" applyBorder="1" applyAlignment="1">
      <alignment horizontal="center" vertical="center"/>
    </xf>
    <xf numFmtId="0" fontId="58" fillId="40" borderId="29" xfId="0" applyFont="1" applyFill="1" applyBorder="1" applyAlignment="1">
      <alignment horizontal="center" vertical="center" wrapText="1"/>
    </xf>
    <xf numFmtId="0" fontId="58" fillId="40" borderId="26" xfId="0" applyFont="1" applyFill="1" applyBorder="1" applyAlignment="1">
      <alignment horizontal="center" vertical="center" wrapText="1"/>
    </xf>
  </cellXfs>
  <cellStyles count="59">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Comma 2" xfId="50" xr:uid="{00000000-0005-0000-0000-000016000000}"/>
    <cellStyle name="Comma 2 2" xfId="56" xr:uid="{A926E972-EA84-4DE1-98B2-D13D1495952B}"/>
    <cellStyle name="Currency_HOJA DE TRABAJO" xfId="52" xr:uid="{9EC13C1C-C71D-43E7-A9AB-8278E912ED35}"/>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1" builtinId="3"/>
    <cellStyle name="Millares [0]" xfId="51" builtinId="6"/>
    <cellStyle name="Millares [0] 2" xfId="45" xr:uid="{00000000-0005-0000-0000-000022000000}"/>
    <cellStyle name="Millares [0] 2 2" xfId="55" xr:uid="{F0189A5D-A905-425B-BF6F-DD569C3B2F1D}"/>
    <cellStyle name="Millares [0] 3" xfId="57" xr:uid="{D1A892A3-EE84-4D80-95BD-BE7E0FF4D06C}"/>
    <cellStyle name="Millares 2" xfId="53" xr:uid="{2D5C6FCD-67C4-4C11-97F3-BE13912928AB}"/>
    <cellStyle name="Neutral" xfId="8" builtinId="28" customBuiltin="1"/>
    <cellStyle name="Normal" xfId="0" builtinId="0"/>
    <cellStyle name="Normal 12" xfId="46" xr:uid="{00000000-0005-0000-0000-000025000000}"/>
    <cellStyle name="Normal 15" xfId="47" xr:uid="{00000000-0005-0000-0000-000026000000}"/>
    <cellStyle name="Normal 2" xfId="49" xr:uid="{00000000-0005-0000-0000-000027000000}"/>
    <cellStyle name="Normal 2 4" xfId="48" xr:uid="{00000000-0005-0000-0000-000028000000}"/>
    <cellStyle name="Normal 3" xfId="54" xr:uid="{D556BA60-A852-45B7-B1C8-2824E9BA9F50}"/>
    <cellStyle name="Normal 3 3" xfId="43" xr:uid="{00000000-0005-0000-0000-000029000000}"/>
    <cellStyle name="Normal_Estados Fiscal 1999" xfId="44" xr:uid="{00000000-0005-0000-0000-00002A000000}"/>
    <cellStyle name="Notas" xfId="15" builtinId="10" customBuiltin="1"/>
    <cellStyle name="Porcentaje" xfId="58" builtinId="5"/>
    <cellStyle name="Salida" xfId="10" builtinId="21" customBuiltin="1"/>
    <cellStyle name="Texto de advertencia" xfId="14" builtinId="11" customBuiltin="1"/>
    <cellStyle name="Texto explicativo" xfId="16" builtinId="53" customBuiltin="1"/>
    <cellStyle name="Título 2" xfId="3" builtinId="17" customBuiltin="1"/>
    <cellStyle name="Título 3" xfId="4" builtinId="18" customBuiltin="1"/>
    <cellStyle name="Título 4" xfId="42" xr:uid="{00000000-0005-0000-0000-000033000000}"/>
    <cellStyle name="Total" xfId="17" builtinId="25" customBuiltin="1"/>
  </cellStyles>
  <dxfs count="0"/>
  <tableStyles count="0" defaultTableStyle="TableStyleMedium2" defaultPivotStyle="PivotStyleLight16"/>
  <colors>
    <mruColors>
      <color rgb="FF336699"/>
      <color rgb="FF003366"/>
      <color rgb="FF006699"/>
      <color rgb="FF000066"/>
      <color rgb="FF3333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vmlDrawing" Target="../drawings/vmlDrawing1.v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7A80-F43B-4E9C-A246-ED8EA065DE14}">
  <dimension ref="A1:D175"/>
  <sheetViews>
    <sheetView workbookViewId="0">
      <selection activeCell="C9" sqref="C9:C10"/>
    </sheetView>
  </sheetViews>
  <sheetFormatPr baseColWidth="10" defaultRowHeight="12.75"/>
  <cols>
    <col min="1" max="1" width="63" style="140" bestFit="1" customWidth="1"/>
    <col min="2" max="2" width="20.140625" style="140" bestFit="1" customWidth="1"/>
    <col min="3" max="3" width="19.140625" style="347" bestFit="1" customWidth="1"/>
    <col min="4" max="4" width="11" style="140" bestFit="1" customWidth="1"/>
    <col min="5" max="251" width="8.85546875" style="139" customWidth="1"/>
    <col min="252" max="252" width="1" style="139" customWidth="1"/>
    <col min="253" max="253" width="17.28515625" style="139" customWidth="1"/>
    <col min="254" max="254" width="67.28515625" style="139" customWidth="1"/>
    <col min="255" max="255" width="28.42578125" style="139" customWidth="1"/>
    <col min="256" max="507" width="8.85546875" style="139" customWidth="1"/>
    <col min="508" max="508" width="1" style="139" customWidth="1"/>
    <col min="509" max="509" width="17.28515625" style="139" customWidth="1"/>
    <col min="510" max="510" width="67.28515625" style="139" customWidth="1"/>
    <col min="511" max="511" width="28.42578125" style="139" customWidth="1"/>
    <col min="512" max="763" width="8.85546875" style="139" customWidth="1"/>
    <col min="764" max="764" width="1" style="139" customWidth="1"/>
    <col min="765" max="765" width="17.28515625" style="139" customWidth="1"/>
    <col min="766" max="766" width="67.28515625" style="139" customWidth="1"/>
    <col min="767" max="767" width="28.42578125" style="139" customWidth="1"/>
    <col min="768" max="1019" width="8.85546875" style="139" customWidth="1"/>
    <col min="1020" max="1020" width="1" style="139" customWidth="1"/>
    <col min="1021" max="1021" width="17.28515625" style="139" customWidth="1"/>
    <col min="1022" max="1022" width="67.28515625" style="139" customWidth="1"/>
    <col min="1023" max="1023" width="28.42578125" style="139" customWidth="1"/>
    <col min="1024" max="1275" width="8.85546875" style="139" customWidth="1"/>
    <col min="1276" max="1276" width="1" style="139" customWidth="1"/>
    <col min="1277" max="1277" width="17.28515625" style="139" customWidth="1"/>
    <col min="1278" max="1278" width="67.28515625" style="139" customWidth="1"/>
    <col min="1279" max="1279" width="28.42578125" style="139" customWidth="1"/>
    <col min="1280" max="1531" width="8.85546875" style="139" customWidth="1"/>
    <col min="1532" max="1532" width="1" style="139" customWidth="1"/>
    <col min="1533" max="1533" width="17.28515625" style="139" customWidth="1"/>
    <col min="1534" max="1534" width="67.28515625" style="139" customWidth="1"/>
    <col min="1535" max="1535" width="28.42578125" style="139" customWidth="1"/>
    <col min="1536" max="1787" width="8.85546875" style="139" customWidth="1"/>
    <col min="1788" max="1788" width="1" style="139" customWidth="1"/>
    <col min="1789" max="1789" width="17.28515625" style="139" customWidth="1"/>
    <col min="1790" max="1790" width="67.28515625" style="139" customWidth="1"/>
    <col min="1791" max="1791" width="28.42578125" style="139" customWidth="1"/>
    <col min="1792" max="2043" width="8.85546875" style="139" customWidth="1"/>
    <col min="2044" max="2044" width="1" style="139" customWidth="1"/>
    <col min="2045" max="2045" width="17.28515625" style="139" customWidth="1"/>
    <col min="2046" max="2046" width="67.28515625" style="139" customWidth="1"/>
    <col min="2047" max="2047" width="28.42578125" style="139" customWidth="1"/>
    <col min="2048" max="2299" width="8.85546875" style="139" customWidth="1"/>
    <col min="2300" max="2300" width="1" style="139" customWidth="1"/>
    <col min="2301" max="2301" width="17.28515625" style="139" customWidth="1"/>
    <col min="2302" max="2302" width="67.28515625" style="139" customWidth="1"/>
    <col min="2303" max="2303" width="28.42578125" style="139" customWidth="1"/>
    <col min="2304" max="2555" width="8.85546875" style="139" customWidth="1"/>
    <col min="2556" max="2556" width="1" style="139" customWidth="1"/>
    <col min="2557" max="2557" width="17.28515625" style="139" customWidth="1"/>
    <col min="2558" max="2558" width="67.28515625" style="139" customWidth="1"/>
    <col min="2559" max="2559" width="28.42578125" style="139" customWidth="1"/>
    <col min="2560" max="2811" width="8.85546875" style="139" customWidth="1"/>
    <col min="2812" max="2812" width="1" style="139" customWidth="1"/>
    <col min="2813" max="2813" width="17.28515625" style="139" customWidth="1"/>
    <col min="2814" max="2814" width="67.28515625" style="139" customWidth="1"/>
    <col min="2815" max="2815" width="28.42578125" style="139" customWidth="1"/>
    <col min="2816" max="3067" width="8.85546875" style="139" customWidth="1"/>
    <col min="3068" max="3068" width="1" style="139" customWidth="1"/>
    <col min="3069" max="3069" width="17.28515625" style="139" customWidth="1"/>
    <col min="3070" max="3070" width="67.28515625" style="139" customWidth="1"/>
    <col min="3071" max="3071" width="28.42578125" style="139" customWidth="1"/>
    <col min="3072" max="3323" width="8.85546875" style="139" customWidth="1"/>
    <col min="3324" max="3324" width="1" style="139" customWidth="1"/>
    <col min="3325" max="3325" width="17.28515625" style="139" customWidth="1"/>
    <col min="3326" max="3326" width="67.28515625" style="139" customWidth="1"/>
    <col min="3327" max="3327" width="28.42578125" style="139" customWidth="1"/>
    <col min="3328" max="3579" width="8.85546875" style="139" customWidth="1"/>
    <col min="3580" max="3580" width="1" style="139" customWidth="1"/>
    <col min="3581" max="3581" width="17.28515625" style="139" customWidth="1"/>
    <col min="3582" max="3582" width="67.28515625" style="139" customWidth="1"/>
    <col min="3583" max="3583" width="28.42578125" style="139" customWidth="1"/>
    <col min="3584" max="3835" width="8.85546875" style="139" customWidth="1"/>
    <col min="3836" max="3836" width="1" style="139" customWidth="1"/>
    <col min="3837" max="3837" width="17.28515625" style="139" customWidth="1"/>
    <col min="3838" max="3838" width="67.28515625" style="139" customWidth="1"/>
    <col min="3839" max="3839" width="28.42578125" style="139" customWidth="1"/>
    <col min="3840" max="4091" width="8.85546875" style="139" customWidth="1"/>
    <col min="4092" max="4092" width="1" style="139" customWidth="1"/>
    <col min="4093" max="4093" width="17.28515625" style="139" customWidth="1"/>
    <col min="4094" max="4094" width="67.28515625" style="139" customWidth="1"/>
    <col min="4095" max="4095" width="28.42578125" style="139" customWidth="1"/>
    <col min="4096" max="4347" width="8.85546875" style="139" customWidth="1"/>
    <col min="4348" max="4348" width="1" style="139" customWidth="1"/>
    <col min="4349" max="4349" width="17.28515625" style="139" customWidth="1"/>
    <col min="4350" max="4350" width="67.28515625" style="139" customWidth="1"/>
    <col min="4351" max="4351" width="28.42578125" style="139" customWidth="1"/>
    <col min="4352" max="4603" width="8.85546875" style="139" customWidth="1"/>
    <col min="4604" max="4604" width="1" style="139" customWidth="1"/>
    <col min="4605" max="4605" width="17.28515625" style="139" customWidth="1"/>
    <col min="4606" max="4606" width="67.28515625" style="139" customWidth="1"/>
    <col min="4607" max="4607" width="28.42578125" style="139" customWidth="1"/>
    <col min="4608" max="4859" width="8.85546875" style="139" customWidth="1"/>
    <col min="4860" max="4860" width="1" style="139" customWidth="1"/>
    <col min="4861" max="4861" width="17.28515625" style="139" customWidth="1"/>
    <col min="4862" max="4862" width="67.28515625" style="139" customWidth="1"/>
    <col min="4863" max="4863" width="28.42578125" style="139" customWidth="1"/>
    <col min="4864" max="5115" width="8.85546875" style="139" customWidth="1"/>
    <col min="5116" max="5116" width="1" style="139" customWidth="1"/>
    <col min="5117" max="5117" width="17.28515625" style="139" customWidth="1"/>
    <col min="5118" max="5118" width="67.28515625" style="139" customWidth="1"/>
    <col min="5119" max="5119" width="28.42578125" style="139" customWidth="1"/>
    <col min="5120" max="5371" width="8.85546875" style="139" customWidth="1"/>
    <col min="5372" max="5372" width="1" style="139" customWidth="1"/>
    <col min="5373" max="5373" width="17.28515625" style="139" customWidth="1"/>
    <col min="5374" max="5374" width="67.28515625" style="139" customWidth="1"/>
    <col min="5375" max="5375" width="28.42578125" style="139" customWidth="1"/>
    <col min="5376" max="5627" width="8.85546875" style="139" customWidth="1"/>
    <col min="5628" max="5628" width="1" style="139" customWidth="1"/>
    <col min="5629" max="5629" width="17.28515625" style="139" customWidth="1"/>
    <col min="5630" max="5630" width="67.28515625" style="139" customWidth="1"/>
    <col min="5631" max="5631" width="28.42578125" style="139" customWidth="1"/>
    <col min="5632" max="5883" width="8.85546875" style="139" customWidth="1"/>
    <col min="5884" max="5884" width="1" style="139" customWidth="1"/>
    <col min="5885" max="5885" width="17.28515625" style="139" customWidth="1"/>
    <col min="5886" max="5886" width="67.28515625" style="139" customWidth="1"/>
    <col min="5887" max="5887" width="28.42578125" style="139" customWidth="1"/>
    <col min="5888" max="6139" width="8.85546875" style="139" customWidth="1"/>
    <col min="6140" max="6140" width="1" style="139" customWidth="1"/>
    <col min="6141" max="6141" width="17.28515625" style="139" customWidth="1"/>
    <col min="6142" max="6142" width="67.28515625" style="139" customWidth="1"/>
    <col min="6143" max="6143" width="28.42578125" style="139" customWidth="1"/>
    <col min="6144" max="6395" width="8.85546875" style="139" customWidth="1"/>
    <col min="6396" max="6396" width="1" style="139" customWidth="1"/>
    <col min="6397" max="6397" width="17.28515625" style="139" customWidth="1"/>
    <col min="6398" max="6398" width="67.28515625" style="139" customWidth="1"/>
    <col min="6399" max="6399" width="28.42578125" style="139" customWidth="1"/>
    <col min="6400" max="6651" width="8.85546875" style="139" customWidth="1"/>
    <col min="6652" max="6652" width="1" style="139" customWidth="1"/>
    <col min="6653" max="6653" width="17.28515625" style="139" customWidth="1"/>
    <col min="6654" max="6654" width="67.28515625" style="139" customWidth="1"/>
    <col min="6655" max="6655" width="28.42578125" style="139" customWidth="1"/>
    <col min="6656" max="6907" width="8.85546875" style="139" customWidth="1"/>
    <col min="6908" max="6908" width="1" style="139" customWidth="1"/>
    <col min="6909" max="6909" width="17.28515625" style="139" customWidth="1"/>
    <col min="6910" max="6910" width="67.28515625" style="139" customWidth="1"/>
    <col min="6911" max="6911" width="28.42578125" style="139" customWidth="1"/>
    <col min="6912" max="7163" width="8.85546875" style="139" customWidth="1"/>
    <col min="7164" max="7164" width="1" style="139" customWidth="1"/>
    <col min="7165" max="7165" width="17.28515625" style="139" customWidth="1"/>
    <col min="7166" max="7166" width="67.28515625" style="139" customWidth="1"/>
    <col min="7167" max="7167" width="28.42578125" style="139" customWidth="1"/>
    <col min="7168" max="7419" width="8.85546875" style="139" customWidth="1"/>
    <col min="7420" max="7420" width="1" style="139" customWidth="1"/>
    <col min="7421" max="7421" width="17.28515625" style="139" customWidth="1"/>
    <col min="7422" max="7422" width="67.28515625" style="139" customWidth="1"/>
    <col min="7423" max="7423" width="28.42578125" style="139" customWidth="1"/>
    <col min="7424" max="7675" width="8.85546875" style="139" customWidth="1"/>
    <col min="7676" max="7676" width="1" style="139" customWidth="1"/>
    <col min="7677" max="7677" width="17.28515625" style="139" customWidth="1"/>
    <col min="7678" max="7678" width="67.28515625" style="139" customWidth="1"/>
    <col min="7679" max="7679" width="28.42578125" style="139" customWidth="1"/>
    <col min="7680" max="7931" width="8.85546875" style="139" customWidth="1"/>
    <col min="7932" max="7932" width="1" style="139" customWidth="1"/>
    <col min="7933" max="7933" width="17.28515625" style="139" customWidth="1"/>
    <col min="7934" max="7934" width="67.28515625" style="139" customWidth="1"/>
    <col min="7935" max="7935" width="28.42578125" style="139" customWidth="1"/>
    <col min="7936" max="8187" width="8.85546875" style="139" customWidth="1"/>
    <col min="8188" max="8188" width="1" style="139" customWidth="1"/>
    <col min="8189" max="8189" width="17.28515625" style="139" customWidth="1"/>
    <col min="8190" max="8190" width="67.28515625" style="139" customWidth="1"/>
    <col min="8191" max="8191" width="28.42578125" style="139" customWidth="1"/>
    <col min="8192" max="8443" width="8.85546875" style="139" customWidth="1"/>
    <col min="8444" max="8444" width="1" style="139" customWidth="1"/>
    <col min="8445" max="8445" width="17.28515625" style="139" customWidth="1"/>
    <col min="8446" max="8446" width="67.28515625" style="139" customWidth="1"/>
    <col min="8447" max="8447" width="28.42578125" style="139" customWidth="1"/>
    <col min="8448" max="8699" width="8.85546875" style="139" customWidth="1"/>
    <col min="8700" max="8700" width="1" style="139" customWidth="1"/>
    <col min="8701" max="8701" width="17.28515625" style="139" customWidth="1"/>
    <col min="8702" max="8702" width="67.28515625" style="139" customWidth="1"/>
    <col min="8703" max="8703" width="28.42578125" style="139" customWidth="1"/>
    <col min="8704" max="8955" width="8.85546875" style="139" customWidth="1"/>
    <col min="8956" max="8956" width="1" style="139" customWidth="1"/>
    <col min="8957" max="8957" width="17.28515625" style="139" customWidth="1"/>
    <col min="8958" max="8958" width="67.28515625" style="139" customWidth="1"/>
    <col min="8959" max="8959" width="28.42578125" style="139" customWidth="1"/>
    <col min="8960" max="9211" width="8.85546875" style="139" customWidth="1"/>
    <col min="9212" max="9212" width="1" style="139" customWidth="1"/>
    <col min="9213" max="9213" width="17.28515625" style="139" customWidth="1"/>
    <col min="9214" max="9214" width="67.28515625" style="139" customWidth="1"/>
    <col min="9215" max="9215" width="28.42578125" style="139" customWidth="1"/>
    <col min="9216" max="9467" width="8.85546875" style="139" customWidth="1"/>
    <col min="9468" max="9468" width="1" style="139" customWidth="1"/>
    <col min="9469" max="9469" width="17.28515625" style="139" customWidth="1"/>
    <col min="9470" max="9470" width="67.28515625" style="139" customWidth="1"/>
    <col min="9471" max="9471" width="28.42578125" style="139" customWidth="1"/>
    <col min="9472" max="9723" width="8.85546875" style="139" customWidth="1"/>
    <col min="9724" max="9724" width="1" style="139" customWidth="1"/>
    <col min="9725" max="9725" width="17.28515625" style="139" customWidth="1"/>
    <col min="9726" max="9726" width="67.28515625" style="139" customWidth="1"/>
    <col min="9727" max="9727" width="28.42578125" style="139" customWidth="1"/>
    <col min="9728" max="9979" width="8.85546875" style="139" customWidth="1"/>
    <col min="9980" max="9980" width="1" style="139" customWidth="1"/>
    <col min="9981" max="9981" width="17.28515625" style="139" customWidth="1"/>
    <col min="9982" max="9982" width="67.28515625" style="139" customWidth="1"/>
    <col min="9983" max="9983" width="28.42578125" style="139" customWidth="1"/>
    <col min="9984" max="10235" width="8.85546875" style="139" customWidth="1"/>
    <col min="10236" max="10236" width="1" style="139" customWidth="1"/>
    <col min="10237" max="10237" width="17.28515625" style="139" customWidth="1"/>
    <col min="10238" max="10238" width="67.28515625" style="139" customWidth="1"/>
    <col min="10239" max="10239" width="28.42578125" style="139" customWidth="1"/>
    <col min="10240" max="10491" width="8.85546875" style="139" customWidth="1"/>
    <col min="10492" max="10492" width="1" style="139" customWidth="1"/>
    <col min="10493" max="10493" width="17.28515625" style="139" customWidth="1"/>
    <col min="10494" max="10494" width="67.28515625" style="139" customWidth="1"/>
    <col min="10495" max="10495" width="28.42578125" style="139" customWidth="1"/>
    <col min="10496" max="10747" width="8.85546875" style="139" customWidth="1"/>
    <col min="10748" max="10748" width="1" style="139" customWidth="1"/>
    <col min="10749" max="10749" width="17.28515625" style="139" customWidth="1"/>
    <col min="10750" max="10750" width="67.28515625" style="139" customWidth="1"/>
    <col min="10751" max="10751" width="28.42578125" style="139" customWidth="1"/>
    <col min="10752" max="11003" width="8.85546875" style="139" customWidth="1"/>
    <col min="11004" max="11004" width="1" style="139" customWidth="1"/>
    <col min="11005" max="11005" width="17.28515625" style="139" customWidth="1"/>
    <col min="11006" max="11006" width="67.28515625" style="139" customWidth="1"/>
    <col min="11007" max="11007" width="28.42578125" style="139" customWidth="1"/>
    <col min="11008" max="11259" width="8.85546875" style="139" customWidth="1"/>
    <col min="11260" max="11260" width="1" style="139" customWidth="1"/>
    <col min="11261" max="11261" width="17.28515625" style="139" customWidth="1"/>
    <col min="11262" max="11262" width="67.28515625" style="139" customWidth="1"/>
    <col min="11263" max="11263" width="28.42578125" style="139" customWidth="1"/>
    <col min="11264" max="11515" width="8.85546875" style="139" customWidth="1"/>
    <col min="11516" max="11516" width="1" style="139" customWidth="1"/>
    <col min="11517" max="11517" width="17.28515625" style="139" customWidth="1"/>
    <col min="11518" max="11518" width="67.28515625" style="139" customWidth="1"/>
    <col min="11519" max="11519" width="28.42578125" style="139" customWidth="1"/>
    <col min="11520" max="11771" width="8.85546875" style="139" customWidth="1"/>
    <col min="11772" max="11772" width="1" style="139" customWidth="1"/>
    <col min="11773" max="11773" width="17.28515625" style="139" customWidth="1"/>
    <col min="11774" max="11774" width="67.28515625" style="139" customWidth="1"/>
    <col min="11775" max="11775" width="28.42578125" style="139" customWidth="1"/>
    <col min="11776" max="12027" width="8.85546875" style="139" customWidth="1"/>
    <col min="12028" max="12028" width="1" style="139" customWidth="1"/>
    <col min="12029" max="12029" width="17.28515625" style="139" customWidth="1"/>
    <col min="12030" max="12030" width="67.28515625" style="139" customWidth="1"/>
    <col min="12031" max="12031" width="28.42578125" style="139" customWidth="1"/>
    <col min="12032" max="12283" width="8.85546875" style="139" customWidth="1"/>
    <col min="12284" max="12284" width="1" style="139" customWidth="1"/>
    <col min="12285" max="12285" width="17.28515625" style="139" customWidth="1"/>
    <col min="12286" max="12286" width="67.28515625" style="139" customWidth="1"/>
    <col min="12287" max="12287" width="28.42578125" style="139" customWidth="1"/>
    <col min="12288" max="12539" width="8.85546875" style="139" customWidth="1"/>
    <col min="12540" max="12540" width="1" style="139" customWidth="1"/>
    <col min="12541" max="12541" width="17.28515625" style="139" customWidth="1"/>
    <col min="12542" max="12542" width="67.28515625" style="139" customWidth="1"/>
    <col min="12543" max="12543" width="28.42578125" style="139" customWidth="1"/>
    <col min="12544" max="12795" width="8.85546875" style="139" customWidth="1"/>
    <col min="12796" max="12796" width="1" style="139" customWidth="1"/>
    <col min="12797" max="12797" width="17.28515625" style="139" customWidth="1"/>
    <col min="12798" max="12798" width="67.28515625" style="139" customWidth="1"/>
    <col min="12799" max="12799" width="28.42578125" style="139" customWidth="1"/>
    <col min="12800" max="13051" width="8.85546875" style="139" customWidth="1"/>
    <col min="13052" max="13052" width="1" style="139" customWidth="1"/>
    <col min="13053" max="13053" width="17.28515625" style="139" customWidth="1"/>
    <col min="13054" max="13054" width="67.28515625" style="139" customWidth="1"/>
    <col min="13055" max="13055" width="28.42578125" style="139" customWidth="1"/>
    <col min="13056" max="13307" width="8.85546875" style="139" customWidth="1"/>
    <col min="13308" max="13308" width="1" style="139" customWidth="1"/>
    <col min="13309" max="13309" width="17.28515625" style="139" customWidth="1"/>
    <col min="13310" max="13310" width="67.28515625" style="139" customWidth="1"/>
    <col min="13311" max="13311" width="28.42578125" style="139" customWidth="1"/>
    <col min="13312" max="13563" width="8.85546875" style="139" customWidth="1"/>
    <col min="13564" max="13564" width="1" style="139" customWidth="1"/>
    <col min="13565" max="13565" width="17.28515625" style="139" customWidth="1"/>
    <col min="13566" max="13566" width="67.28515625" style="139" customWidth="1"/>
    <col min="13567" max="13567" width="28.42578125" style="139" customWidth="1"/>
    <col min="13568" max="13819" width="8.85546875" style="139" customWidth="1"/>
    <col min="13820" max="13820" width="1" style="139" customWidth="1"/>
    <col min="13821" max="13821" width="17.28515625" style="139" customWidth="1"/>
    <col min="13822" max="13822" width="67.28515625" style="139" customWidth="1"/>
    <col min="13823" max="13823" width="28.42578125" style="139" customWidth="1"/>
    <col min="13824" max="14075" width="8.85546875" style="139" customWidth="1"/>
    <col min="14076" max="14076" width="1" style="139" customWidth="1"/>
    <col min="14077" max="14077" width="17.28515625" style="139" customWidth="1"/>
    <col min="14078" max="14078" width="67.28515625" style="139" customWidth="1"/>
    <col min="14079" max="14079" width="28.42578125" style="139" customWidth="1"/>
    <col min="14080" max="14331" width="8.85546875" style="139" customWidth="1"/>
    <col min="14332" max="14332" width="1" style="139" customWidth="1"/>
    <col min="14333" max="14333" width="17.28515625" style="139" customWidth="1"/>
    <col min="14334" max="14334" width="67.28515625" style="139" customWidth="1"/>
    <col min="14335" max="14335" width="28.42578125" style="139" customWidth="1"/>
    <col min="14336" max="14587" width="8.85546875" style="139" customWidth="1"/>
    <col min="14588" max="14588" width="1" style="139" customWidth="1"/>
    <col min="14589" max="14589" width="17.28515625" style="139" customWidth="1"/>
    <col min="14590" max="14590" width="67.28515625" style="139" customWidth="1"/>
    <col min="14591" max="14591" width="28.42578125" style="139" customWidth="1"/>
    <col min="14592" max="14843" width="8.85546875" style="139" customWidth="1"/>
    <col min="14844" max="14844" width="1" style="139" customWidth="1"/>
    <col min="14845" max="14845" width="17.28515625" style="139" customWidth="1"/>
    <col min="14846" max="14846" width="67.28515625" style="139" customWidth="1"/>
    <col min="14847" max="14847" width="28.42578125" style="139" customWidth="1"/>
    <col min="14848" max="15099" width="8.85546875" style="139" customWidth="1"/>
    <col min="15100" max="15100" width="1" style="139" customWidth="1"/>
    <col min="15101" max="15101" width="17.28515625" style="139" customWidth="1"/>
    <col min="15102" max="15102" width="67.28515625" style="139" customWidth="1"/>
    <col min="15103" max="15103" width="28.42578125" style="139" customWidth="1"/>
    <col min="15104" max="15355" width="8.85546875" style="139" customWidth="1"/>
    <col min="15356" max="15356" width="1" style="139" customWidth="1"/>
    <col min="15357" max="15357" width="17.28515625" style="139" customWidth="1"/>
    <col min="15358" max="15358" width="67.28515625" style="139" customWidth="1"/>
    <col min="15359" max="15359" width="28.42578125" style="139" customWidth="1"/>
    <col min="15360" max="15611" width="8.85546875" style="139" customWidth="1"/>
    <col min="15612" max="15612" width="1" style="139" customWidth="1"/>
    <col min="15613" max="15613" width="17.28515625" style="139" customWidth="1"/>
    <col min="15614" max="15614" width="67.28515625" style="139" customWidth="1"/>
    <col min="15615" max="15615" width="28.42578125" style="139" customWidth="1"/>
    <col min="15616" max="15867" width="8.85546875" style="139" customWidth="1"/>
    <col min="15868" max="15868" width="1" style="139" customWidth="1"/>
    <col min="15869" max="15869" width="17.28515625" style="139" customWidth="1"/>
    <col min="15870" max="15870" width="67.28515625" style="139" customWidth="1"/>
    <col min="15871" max="15871" width="28.42578125" style="139" customWidth="1"/>
    <col min="15872" max="16123" width="8.85546875" style="139" customWidth="1"/>
    <col min="16124" max="16124" width="1" style="139" customWidth="1"/>
    <col min="16125" max="16125" width="17.28515625" style="139" customWidth="1"/>
    <col min="16126" max="16126" width="67.28515625" style="139" customWidth="1"/>
    <col min="16127" max="16127" width="28.42578125" style="139" customWidth="1"/>
    <col min="16128" max="16384" width="8.85546875" style="139" customWidth="1"/>
  </cols>
  <sheetData>
    <row r="1" spans="1:4" ht="19.5" customHeight="1">
      <c r="A1" s="342" t="s">
        <v>222</v>
      </c>
      <c r="B1" s="342" t="s">
        <v>223</v>
      </c>
      <c r="C1" s="349"/>
    </row>
    <row r="2" spans="1:4" ht="20.65" customHeight="1">
      <c r="A2" s="342" t="s">
        <v>123</v>
      </c>
      <c r="B2" s="342" t="s">
        <v>224</v>
      </c>
      <c r="C2" s="349"/>
    </row>
    <row r="3" spans="1:4" ht="15" customHeight="1">
      <c r="A3" s="343" t="s">
        <v>124</v>
      </c>
      <c r="B3" s="343" t="s">
        <v>124</v>
      </c>
      <c r="C3" s="350" t="s">
        <v>125</v>
      </c>
    </row>
    <row r="4" spans="1:4" ht="15.75" customHeight="1">
      <c r="A4" s="343" t="s">
        <v>13</v>
      </c>
      <c r="B4" s="343" t="s">
        <v>126</v>
      </c>
      <c r="C4" s="350"/>
    </row>
    <row r="5" spans="1:4" ht="16.5" customHeight="1">
      <c r="A5" s="344" t="s">
        <v>127</v>
      </c>
      <c r="B5" s="344" t="s">
        <v>128</v>
      </c>
      <c r="C5" s="351">
        <v>483319.3</v>
      </c>
      <c r="D5" s="250"/>
    </row>
    <row r="6" spans="1:4" ht="16.5" customHeight="1">
      <c r="A6" s="344" t="s">
        <v>129</v>
      </c>
      <c r="B6" s="344" t="s">
        <v>130</v>
      </c>
      <c r="C6" s="351">
        <v>829.31</v>
      </c>
      <c r="D6" s="250"/>
    </row>
    <row r="7" spans="1:4" ht="16.5" customHeight="1">
      <c r="A7" s="344" t="s">
        <v>225</v>
      </c>
      <c r="B7" s="344" t="s">
        <v>131</v>
      </c>
      <c r="C7" s="351">
        <v>829.31</v>
      </c>
      <c r="D7" s="250"/>
    </row>
    <row r="8" spans="1:4" ht="16.5" customHeight="1">
      <c r="A8" s="344" t="s">
        <v>226</v>
      </c>
      <c r="B8" s="344" t="s">
        <v>132</v>
      </c>
      <c r="C8" s="351">
        <v>829.31</v>
      </c>
      <c r="D8" s="250"/>
    </row>
    <row r="9" spans="1:4" ht="16.5" customHeight="1">
      <c r="A9" s="344" t="s">
        <v>227</v>
      </c>
      <c r="B9" s="344" t="s">
        <v>228</v>
      </c>
      <c r="C9" s="351">
        <v>829.31</v>
      </c>
      <c r="D9" s="250"/>
    </row>
    <row r="10" spans="1:4" ht="16.5" customHeight="1">
      <c r="A10" s="344" t="s">
        <v>133</v>
      </c>
      <c r="B10" s="344" t="s">
        <v>134</v>
      </c>
      <c r="C10" s="351">
        <v>482467.99</v>
      </c>
      <c r="D10" s="250"/>
    </row>
    <row r="11" spans="1:4" ht="16.5" customHeight="1">
      <c r="A11" s="344" t="s">
        <v>229</v>
      </c>
      <c r="B11" s="344" t="s">
        <v>135</v>
      </c>
      <c r="C11" s="351">
        <v>482467.99</v>
      </c>
      <c r="D11" s="250"/>
    </row>
    <row r="12" spans="1:4" ht="16.5" customHeight="1">
      <c r="A12" s="344" t="s">
        <v>230</v>
      </c>
      <c r="B12" s="344" t="s">
        <v>231</v>
      </c>
      <c r="C12" s="351">
        <v>53924.27</v>
      </c>
      <c r="D12" s="250"/>
    </row>
    <row r="13" spans="1:4" ht="16.5" customHeight="1">
      <c r="A13" s="344" t="s">
        <v>232</v>
      </c>
      <c r="B13" s="344" t="s">
        <v>233</v>
      </c>
      <c r="C13" s="351">
        <v>28537.35</v>
      </c>
      <c r="D13" s="250"/>
    </row>
    <row r="14" spans="1:4" ht="16.5" customHeight="1">
      <c r="A14" s="344" t="s">
        <v>234</v>
      </c>
      <c r="B14" s="344" t="s">
        <v>235</v>
      </c>
      <c r="C14" s="351">
        <v>25386.92</v>
      </c>
      <c r="D14" s="250"/>
    </row>
    <row r="15" spans="1:4" ht="16.5" customHeight="1">
      <c r="A15" s="344" t="s">
        <v>136</v>
      </c>
      <c r="B15" s="344" t="s">
        <v>137</v>
      </c>
      <c r="C15" s="351">
        <v>403448.72</v>
      </c>
      <c r="D15" s="250"/>
    </row>
    <row r="16" spans="1:4" ht="16.5" customHeight="1">
      <c r="A16" s="344" t="s">
        <v>236</v>
      </c>
      <c r="B16" s="344" t="s">
        <v>138</v>
      </c>
      <c r="C16" s="351">
        <v>50100.34</v>
      </c>
      <c r="D16" s="250"/>
    </row>
    <row r="17" spans="1:4" ht="16.5" customHeight="1">
      <c r="A17" s="344" t="s">
        <v>237</v>
      </c>
      <c r="B17" s="344" t="s">
        <v>238</v>
      </c>
      <c r="C17" s="351">
        <v>151503.70000000001</v>
      </c>
      <c r="D17" s="250"/>
    </row>
    <row r="18" spans="1:4" ht="16.5" customHeight="1">
      <c r="A18" s="344" t="s">
        <v>239</v>
      </c>
      <c r="B18" s="344" t="s">
        <v>139</v>
      </c>
      <c r="C18" s="351">
        <v>50405.47</v>
      </c>
      <c r="D18" s="250"/>
    </row>
    <row r="19" spans="1:4" ht="16.5" customHeight="1">
      <c r="A19" s="344" t="s">
        <v>240</v>
      </c>
      <c r="B19" s="344" t="s">
        <v>140</v>
      </c>
      <c r="C19" s="351">
        <v>50576.66</v>
      </c>
      <c r="D19" s="250"/>
    </row>
    <row r="20" spans="1:4" ht="16.5" customHeight="1">
      <c r="A20" s="344" t="s">
        <v>241</v>
      </c>
      <c r="B20" s="344" t="s">
        <v>141</v>
      </c>
      <c r="C20" s="351">
        <v>50457.42</v>
      </c>
      <c r="D20" s="250"/>
    </row>
    <row r="21" spans="1:4" ht="16.5" customHeight="1">
      <c r="A21" s="344" t="s">
        <v>242</v>
      </c>
      <c r="B21" s="344" t="s">
        <v>142</v>
      </c>
      <c r="C21" s="351">
        <v>50405.13</v>
      </c>
      <c r="D21" s="250"/>
    </row>
    <row r="22" spans="1:4" ht="16.5" customHeight="1">
      <c r="A22" s="344" t="s">
        <v>243</v>
      </c>
      <c r="B22" s="344" t="s">
        <v>244</v>
      </c>
      <c r="C22" s="351">
        <v>25095</v>
      </c>
      <c r="D22" s="250"/>
    </row>
    <row r="23" spans="1:4" ht="16.5" customHeight="1">
      <c r="A23" s="344" t="s">
        <v>245</v>
      </c>
      <c r="B23" s="344" t="s">
        <v>246</v>
      </c>
      <c r="C23" s="351">
        <v>25095</v>
      </c>
      <c r="D23" s="250"/>
    </row>
    <row r="24" spans="1:4" ht="16.5" customHeight="1">
      <c r="A24" s="344" t="s">
        <v>247</v>
      </c>
      <c r="B24" s="344" t="s">
        <v>248</v>
      </c>
      <c r="C24" s="351">
        <v>22</v>
      </c>
      <c r="D24" s="250"/>
    </row>
    <row r="25" spans="1:4" ht="16.5" customHeight="1">
      <c r="A25" s="344" t="s">
        <v>249</v>
      </c>
      <c r="B25" s="344" t="s">
        <v>250</v>
      </c>
      <c r="C25" s="351">
        <v>22</v>
      </c>
      <c r="D25" s="250"/>
    </row>
    <row r="26" spans="1:4" ht="16.5" customHeight="1">
      <c r="A26" s="344" t="s">
        <v>251</v>
      </c>
      <c r="B26" s="344" t="s">
        <v>252</v>
      </c>
      <c r="C26" s="351">
        <v>22</v>
      </c>
      <c r="D26" s="250"/>
    </row>
    <row r="27" spans="1:4" ht="16.5" customHeight="1">
      <c r="A27" s="344" t="s">
        <v>143</v>
      </c>
      <c r="B27" s="344" t="s">
        <v>144</v>
      </c>
      <c r="C27" s="351">
        <v>218.36</v>
      </c>
      <c r="D27" s="250"/>
    </row>
    <row r="28" spans="1:4" ht="16.5" customHeight="1">
      <c r="A28" s="344" t="s">
        <v>145</v>
      </c>
      <c r="B28" s="344" t="s">
        <v>146</v>
      </c>
      <c r="C28" s="351">
        <v>218.36</v>
      </c>
      <c r="D28" s="250"/>
    </row>
    <row r="29" spans="1:4" ht="16.5" customHeight="1">
      <c r="A29" s="344" t="s">
        <v>253</v>
      </c>
      <c r="B29" s="344" t="s">
        <v>254</v>
      </c>
      <c r="C29" s="351">
        <v>5.5</v>
      </c>
      <c r="D29" s="250"/>
    </row>
    <row r="30" spans="1:4" ht="16.5" customHeight="1">
      <c r="A30" s="344" t="s">
        <v>255</v>
      </c>
      <c r="B30" s="344" t="s">
        <v>256</v>
      </c>
      <c r="C30" s="351">
        <v>5.5</v>
      </c>
      <c r="D30" s="250"/>
    </row>
    <row r="31" spans="1:4" ht="16.5" customHeight="1">
      <c r="A31" s="344" t="s">
        <v>147</v>
      </c>
      <c r="B31" s="344" t="s">
        <v>148</v>
      </c>
      <c r="C31" s="351">
        <v>212.86</v>
      </c>
      <c r="D31" s="250"/>
    </row>
    <row r="32" spans="1:4" ht="16.5" customHeight="1">
      <c r="A32" s="344" t="s">
        <v>149</v>
      </c>
      <c r="B32" s="344" t="s">
        <v>150</v>
      </c>
      <c r="C32" s="351">
        <v>193.48</v>
      </c>
      <c r="D32" s="250"/>
    </row>
    <row r="33" spans="1:4" ht="16.5" customHeight="1">
      <c r="A33" s="344" t="s">
        <v>257</v>
      </c>
      <c r="B33" s="344" t="s">
        <v>151</v>
      </c>
      <c r="C33" s="351">
        <v>19.38</v>
      </c>
      <c r="D33" s="250"/>
    </row>
    <row r="34" spans="1:4" ht="16.5" customHeight="1">
      <c r="A34" s="344" t="s">
        <v>152</v>
      </c>
      <c r="B34" s="344" t="s">
        <v>153</v>
      </c>
      <c r="C34" s="351">
        <v>482708.85</v>
      </c>
      <c r="D34" s="250"/>
    </row>
    <row r="35" spans="1:4" ht="16.5" customHeight="1">
      <c r="A35" s="344" t="s">
        <v>154</v>
      </c>
      <c r="B35" s="344" t="s">
        <v>155</v>
      </c>
      <c r="C35" s="351">
        <v>482708.85</v>
      </c>
      <c r="D35" s="250"/>
    </row>
    <row r="36" spans="1:4" ht="16.5" customHeight="1">
      <c r="A36" s="344" t="s">
        <v>156</v>
      </c>
      <c r="B36" s="344" t="s">
        <v>157</v>
      </c>
      <c r="C36" s="351">
        <v>482708.85</v>
      </c>
      <c r="D36" s="250"/>
    </row>
    <row r="37" spans="1:4" ht="16.5" customHeight="1">
      <c r="A37" s="344" t="s">
        <v>158</v>
      </c>
      <c r="B37" s="344" t="s">
        <v>159</v>
      </c>
      <c r="C37" s="351">
        <v>392.09</v>
      </c>
      <c r="D37" s="250"/>
    </row>
    <row r="38" spans="1:4" ht="16.5" customHeight="1">
      <c r="A38" s="344" t="s">
        <v>160</v>
      </c>
      <c r="B38" s="344" t="s">
        <v>161</v>
      </c>
      <c r="C38" s="351">
        <v>212.86</v>
      </c>
      <c r="D38" s="250"/>
    </row>
    <row r="39" spans="1:4" ht="16.5" customHeight="1">
      <c r="A39" s="344" t="s">
        <v>162</v>
      </c>
      <c r="B39" s="344" t="s">
        <v>163</v>
      </c>
      <c r="C39" s="351">
        <v>212.86</v>
      </c>
      <c r="D39" s="250"/>
    </row>
    <row r="40" spans="1:4" ht="16.5" customHeight="1">
      <c r="A40" s="344" t="s">
        <v>164</v>
      </c>
      <c r="B40" s="344" t="s">
        <v>165</v>
      </c>
      <c r="C40" s="351">
        <v>212.86</v>
      </c>
      <c r="D40" s="250"/>
    </row>
    <row r="41" spans="1:4" ht="16.5" customHeight="1">
      <c r="A41" s="344" t="s">
        <v>166</v>
      </c>
      <c r="B41" s="344" t="s">
        <v>167</v>
      </c>
      <c r="C41" s="351">
        <v>193.48</v>
      </c>
      <c r="D41" s="250"/>
    </row>
    <row r="42" spans="1:4" ht="16.5" customHeight="1">
      <c r="A42" s="344" t="s">
        <v>258</v>
      </c>
      <c r="B42" s="344" t="s">
        <v>168</v>
      </c>
      <c r="C42" s="351">
        <v>19.38</v>
      </c>
      <c r="D42" s="250"/>
    </row>
    <row r="43" spans="1:4" ht="16.5" customHeight="1">
      <c r="A43" s="344" t="s">
        <v>169</v>
      </c>
      <c r="B43" s="344" t="s">
        <v>170</v>
      </c>
      <c r="C43" s="351">
        <v>604.95000000000005</v>
      </c>
      <c r="D43" s="250"/>
    </row>
    <row r="44" spans="1:4" ht="16.5" customHeight="1">
      <c r="A44" s="344" t="s">
        <v>171</v>
      </c>
      <c r="B44" s="344" t="s">
        <v>172</v>
      </c>
      <c r="C44" s="351">
        <v>59.03</v>
      </c>
      <c r="D44" s="250"/>
    </row>
    <row r="45" spans="1:4" ht="16.5" customHeight="1">
      <c r="A45" s="344" t="s">
        <v>173</v>
      </c>
      <c r="B45" s="344" t="s">
        <v>174</v>
      </c>
      <c r="C45" s="351">
        <v>59.03</v>
      </c>
      <c r="D45" s="250"/>
    </row>
    <row r="46" spans="1:4" ht="16.5" customHeight="1">
      <c r="A46" s="344" t="s">
        <v>175</v>
      </c>
      <c r="B46" s="344" t="s">
        <v>176</v>
      </c>
      <c r="C46" s="351">
        <v>545.91999999999996</v>
      </c>
      <c r="D46" s="250"/>
    </row>
    <row r="47" spans="1:4" ht="16.5" customHeight="1">
      <c r="A47" s="344" t="s">
        <v>259</v>
      </c>
      <c r="B47" s="344" t="s">
        <v>260</v>
      </c>
      <c r="C47" s="351">
        <v>41.99</v>
      </c>
      <c r="D47" s="250"/>
    </row>
    <row r="48" spans="1:4" ht="16.5" customHeight="1">
      <c r="A48" s="344" t="s">
        <v>177</v>
      </c>
      <c r="B48" s="344" t="s">
        <v>178</v>
      </c>
      <c r="C48" s="351">
        <v>503.93</v>
      </c>
      <c r="D48" s="250"/>
    </row>
    <row r="49" spans="1:4" ht="16.5" customHeight="1">
      <c r="A49" s="345" t="s">
        <v>179</v>
      </c>
      <c r="B49" s="345"/>
      <c r="C49" s="352">
        <v>483532.16</v>
      </c>
      <c r="D49" s="250"/>
    </row>
    <row r="50" spans="1:4" ht="16.5" customHeight="1">
      <c r="A50" s="345" t="s">
        <v>180</v>
      </c>
      <c r="B50" s="345"/>
      <c r="C50" s="352">
        <v>483532.16</v>
      </c>
      <c r="D50" s="250"/>
    </row>
    <row r="51" spans="1:4" ht="16.5" customHeight="1">
      <c r="A51" s="141"/>
      <c r="B51" s="249"/>
      <c r="C51" s="346"/>
      <c r="D51" s="250"/>
    </row>
    <row r="52" spans="1:4" ht="16.5" customHeight="1">
      <c r="A52" s="141"/>
      <c r="B52" s="249"/>
      <c r="C52" s="346"/>
      <c r="D52" s="250"/>
    </row>
    <row r="53" spans="1:4" ht="16.5" customHeight="1">
      <c r="A53" s="141"/>
      <c r="B53" s="249"/>
      <c r="C53" s="346"/>
      <c r="D53" s="250"/>
    </row>
    <row r="54" spans="1:4" ht="16.5" customHeight="1">
      <c r="A54" s="141"/>
      <c r="B54" s="249"/>
      <c r="C54" s="346"/>
      <c r="D54" s="250"/>
    </row>
    <row r="55" spans="1:4" ht="16.5" customHeight="1">
      <c r="A55" s="141"/>
      <c r="B55" s="249"/>
      <c r="C55" s="346"/>
      <c r="D55" s="250"/>
    </row>
    <row r="56" spans="1:4" ht="16.5" customHeight="1">
      <c r="A56" s="141"/>
      <c r="B56" s="249"/>
      <c r="C56" s="346"/>
      <c r="D56" s="250"/>
    </row>
    <row r="57" spans="1:4" ht="16.5" customHeight="1">
      <c r="A57" s="141"/>
      <c r="B57" s="249"/>
      <c r="C57" s="346"/>
      <c r="D57" s="250"/>
    </row>
    <row r="58" spans="1:4" ht="16.5" customHeight="1">
      <c r="A58" s="141"/>
      <c r="B58" s="249"/>
      <c r="C58" s="346"/>
      <c r="D58" s="250"/>
    </row>
    <row r="59" spans="1:4" ht="16.5" customHeight="1">
      <c r="A59" s="141"/>
      <c r="B59" s="249"/>
      <c r="C59" s="346"/>
      <c r="D59" s="250"/>
    </row>
    <row r="60" spans="1:4" ht="16.5" customHeight="1">
      <c r="A60" s="141"/>
      <c r="B60" s="249"/>
      <c r="C60" s="346"/>
      <c r="D60" s="250"/>
    </row>
    <row r="61" spans="1:4" ht="16.5" customHeight="1">
      <c r="A61" s="141"/>
      <c r="B61" s="249"/>
      <c r="C61" s="346"/>
      <c r="D61" s="250"/>
    </row>
    <row r="62" spans="1:4" ht="16.5" customHeight="1">
      <c r="A62" s="141"/>
      <c r="B62" s="249"/>
      <c r="C62" s="346"/>
      <c r="D62" s="250"/>
    </row>
    <row r="63" spans="1:4" ht="16.5" customHeight="1">
      <c r="A63" s="141"/>
      <c r="B63" s="249"/>
      <c r="C63" s="346"/>
      <c r="D63" s="250"/>
    </row>
    <row r="64" spans="1:4" ht="16.5" customHeight="1">
      <c r="A64" s="141"/>
      <c r="B64" s="249"/>
      <c r="C64" s="346"/>
      <c r="D64" s="250"/>
    </row>
    <row r="65" spans="1:4" ht="16.5" customHeight="1">
      <c r="A65" s="141"/>
      <c r="B65" s="249"/>
      <c r="C65" s="346"/>
      <c r="D65" s="250"/>
    </row>
    <row r="66" spans="1:4" ht="16.5" customHeight="1">
      <c r="A66" s="141"/>
      <c r="B66" s="249"/>
      <c r="C66" s="346"/>
      <c r="D66" s="250"/>
    </row>
    <row r="67" spans="1:4" ht="16.5" customHeight="1">
      <c r="A67" s="141"/>
      <c r="B67" s="249"/>
      <c r="C67" s="346"/>
      <c r="D67" s="250"/>
    </row>
    <row r="68" spans="1:4" ht="16.5" customHeight="1">
      <c r="A68" s="141"/>
      <c r="B68" s="249"/>
      <c r="C68" s="346"/>
      <c r="D68" s="250"/>
    </row>
    <row r="69" spans="1:4" ht="16.5" customHeight="1">
      <c r="A69" s="141"/>
      <c r="B69" s="249"/>
      <c r="C69" s="346"/>
      <c r="D69" s="250"/>
    </row>
    <row r="70" spans="1:4" ht="16.5" customHeight="1">
      <c r="A70" s="141"/>
      <c r="B70" s="249"/>
      <c r="C70" s="346"/>
      <c r="D70" s="250"/>
    </row>
    <row r="71" spans="1:4" ht="16.5" customHeight="1">
      <c r="A71" s="141"/>
      <c r="B71" s="249"/>
      <c r="C71" s="346"/>
      <c r="D71" s="250"/>
    </row>
    <row r="72" spans="1:4" ht="16.5" customHeight="1">
      <c r="A72" s="141"/>
      <c r="B72" s="249"/>
      <c r="C72" s="346"/>
      <c r="D72" s="250"/>
    </row>
    <row r="73" spans="1:4" ht="16.5" customHeight="1">
      <c r="A73" s="141"/>
      <c r="B73" s="249"/>
      <c r="C73" s="346"/>
      <c r="D73" s="250"/>
    </row>
    <row r="74" spans="1:4" ht="16.5" customHeight="1">
      <c r="A74" s="141"/>
      <c r="B74" s="249"/>
      <c r="C74" s="346"/>
      <c r="D74" s="250"/>
    </row>
    <row r="75" spans="1:4" ht="16.5" customHeight="1">
      <c r="A75" s="141"/>
      <c r="B75" s="249"/>
      <c r="C75" s="346"/>
      <c r="D75" s="250"/>
    </row>
    <row r="76" spans="1:4" ht="16.5" customHeight="1">
      <c r="A76" s="141"/>
      <c r="B76" s="249"/>
      <c r="C76" s="346"/>
      <c r="D76" s="250"/>
    </row>
    <row r="77" spans="1:4" ht="16.5" customHeight="1">
      <c r="A77" s="141"/>
      <c r="B77" s="249"/>
      <c r="C77" s="346"/>
      <c r="D77" s="250"/>
    </row>
    <row r="78" spans="1:4" ht="16.5" customHeight="1">
      <c r="A78" s="141"/>
      <c r="B78" s="249"/>
      <c r="C78" s="346"/>
      <c r="D78" s="250"/>
    </row>
    <row r="79" spans="1:4" ht="16.5" customHeight="1">
      <c r="A79" s="141"/>
      <c r="B79" s="249"/>
      <c r="C79" s="346"/>
      <c r="D79" s="250"/>
    </row>
    <row r="80" spans="1:4" ht="16.5" customHeight="1">
      <c r="A80" s="141"/>
      <c r="B80" s="249"/>
      <c r="C80" s="346"/>
      <c r="D80" s="250"/>
    </row>
    <row r="81" spans="1:4" ht="16.5" customHeight="1">
      <c r="A81" s="141"/>
      <c r="B81" s="249"/>
      <c r="C81" s="346"/>
      <c r="D81" s="250"/>
    </row>
    <row r="82" spans="1:4" ht="16.5" customHeight="1">
      <c r="A82" s="141"/>
      <c r="B82" s="249"/>
      <c r="C82" s="346"/>
      <c r="D82" s="250"/>
    </row>
    <row r="83" spans="1:4" ht="17.25" customHeight="1">
      <c r="A83" s="113"/>
      <c r="B83" s="251"/>
      <c r="D83" s="250"/>
    </row>
    <row r="84" spans="1:4" ht="16.5" customHeight="1">
      <c r="A84" s="113"/>
      <c r="B84" s="249"/>
      <c r="C84" s="346"/>
      <c r="D84" s="250"/>
    </row>
    <row r="85" spans="1:4" ht="16.5" customHeight="1">
      <c r="A85" s="113"/>
      <c r="B85" s="249"/>
      <c r="C85" s="346"/>
      <c r="D85" s="250"/>
    </row>
    <row r="86" spans="1:4" ht="16.5" customHeight="1">
      <c r="A86" s="113"/>
      <c r="B86" s="249"/>
      <c r="C86" s="346"/>
      <c r="D86" s="250"/>
    </row>
    <row r="87" spans="1:4" ht="16.5" customHeight="1">
      <c r="A87" s="113"/>
      <c r="B87" s="249"/>
      <c r="C87" s="346"/>
      <c r="D87" s="250"/>
    </row>
    <row r="88" spans="1:4" ht="16.5" customHeight="1">
      <c r="A88" s="113"/>
      <c r="B88" s="249"/>
      <c r="C88" s="346"/>
      <c r="D88" s="250"/>
    </row>
    <row r="89" spans="1:4" ht="16.5" customHeight="1">
      <c r="A89" s="113"/>
      <c r="B89" s="249"/>
      <c r="C89" s="346"/>
      <c r="D89" s="250"/>
    </row>
    <row r="90" spans="1:4" ht="16.5" customHeight="1">
      <c r="A90" s="113"/>
      <c r="B90" s="249"/>
      <c r="C90" s="346"/>
      <c r="D90" s="250"/>
    </row>
    <row r="91" spans="1:4" ht="16.5" customHeight="1">
      <c r="A91" s="113"/>
      <c r="B91" s="249"/>
      <c r="C91" s="346"/>
      <c r="D91" s="250"/>
    </row>
    <row r="92" spans="1:4" ht="16.5" customHeight="1">
      <c r="A92" s="113"/>
      <c r="B92" s="249"/>
      <c r="C92" s="346"/>
      <c r="D92" s="250"/>
    </row>
    <row r="93" spans="1:4" ht="16.5" customHeight="1">
      <c r="A93" s="113"/>
      <c r="B93" s="249"/>
      <c r="C93" s="346"/>
      <c r="D93" s="250"/>
    </row>
    <row r="94" spans="1:4" ht="16.5" customHeight="1">
      <c r="A94" s="113"/>
      <c r="B94" s="249"/>
      <c r="C94" s="346"/>
      <c r="D94" s="250"/>
    </row>
    <row r="95" spans="1:4" ht="16.5" customHeight="1">
      <c r="A95" s="113"/>
      <c r="B95" s="249"/>
      <c r="C95" s="346"/>
      <c r="D95" s="250"/>
    </row>
    <row r="96" spans="1:4" ht="16.5" customHeight="1">
      <c r="A96" s="113"/>
      <c r="B96" s="249"/>
      <c r="C96" s="346"/>
      <c r="D96" s="250"/>
    </row>
    <row r="97" spans="1:4" ht="16.5" customHeight="1">
      <c r="A97" s="113"/>
      <c r="B97" s="249"/>
      <c r="C97" s="346"/>
      <c r="D97" s="250"/>
    </row>
    <row r="98" spans="1:4" ht="16.5" customHeight="1">
      <c r="A98" s="113"/>
      <c r="B98" s="249"/>
      <c r="C98" s="346"/>
      <c r="D98" s="250"/>
    </row>
    <row r="99" spans="1:4" ht="16.5" customHeight="1">
      <c r="A99" s="113"/>
      <c r="B99" s="249"/>
      <c r="C99" s="346"/>
      <c r="D99" s="250"/>
    </row>
    <row r="100" spans="1:4" ht="16.5" customHeight="1">
      <c r="A100" s="113"/>
      <c r="B100" s="249"/>
      <c r="C100" s="346"/>
      <c r="D100" s="250"/>
    </row>
    <row r="101" spans="1:4" ht="16.5" customHeight="1">
      <c r="A101" s="113"/>
      <c r="B101" s="249"/>
      <c r="C101" s="346"/>
      <c r="D101" s="250"/>
    </row>
    <row r="102" spans="1:4" ht="16.5" customHeight="1">
      <c r="A102" s="113"/>
      <c r="B102" s="249"/>
      <c r="C102" s="346"/>
      <c r="D102" s="250"/>
    </row>
    <row r="103" spans="1:4" ht="16.5" customHeight="1">
      <c r="A103" s="113"/>
      <c r="B103" s="249"/>
      <c r="C103" s="346"/>
      <c r="D103" s="250"/>
    </row>
    <row r="104" spans="1:4" ht="16.5" customHeight="1">
      <c r="A104" s="113"/>
      <c r="B104" s="249"/>
      <c r="C104" s="346"/>
      <c r="D104" s="250"/>
    </row>
    <row r="105" spans="1:4" ht="16.5" customHeight="1">
      <c r="A105" s="113"/>
      <c r="B105" s="249"/>
      <c r="C105" s="346"/>
      <c r="D105" s="250"/>
    </row>
    <row r="106" spans="1:4" ht="16.5" customHeight="1">
      <c r="A106" s="113"/>
      <c r="B106" s="249"/>
      <c r="C106" s="346"/>
      <c r="D106" s="250"/>
    </row>
    <row r="107" spans="1:4" ht="16.5" customHeight="1">
      <c r="A107" s="113"/>
      <c r="B107" s="249"/>
      <c r="C107" s="346"/>
      <c r="D107" s="250"/>
    </row>
    <row r="108" spans="1:4" ht="16.5" customHeight="1">
      <c r="A108" s="113"/>
      <c r="B108" s="249"/>
      <c r="C108" s="346"/>
      <c r="D108" s="250"/>
    </row>
    <row r="109" spans="1:4" ht="16.5" customHeight="1">
      <c r="A109" s="113"/>
      <c r="B109" s="249"/>
      <c r="C109" s="346"/>
      <c r="D109" s="250"/>
    </row>
    <row r="110" spans="1:4" ht="16.5" customHeight="1">
      <c r="A110" s="113"/>
      <c r="B110" s="249"/>
      <c r="C110" s="346"/>
      <c r="D110" s="250"/>
    </row>
    <row r="111" spans="1:4" ht="16.5" customHeight="1">
      <c r="A111" s="113"/>
      <c r="B111" s="249"/>
      <c r="C111" s="346"/>
      <c r="D111" s="250"/>
    </row>
    <row r="112" spans="1:4" ht="16.5" customHeight="1">
      <c r="A112" s="113"/>
      <c r="B112" s="249"/>
      <c r="C112" s="346"/>
      <c r="D112" s="250"/>
    </row>
    <row r="113" spans="1:4" ht="16.5" customHeight="1">
      <c r="A113" s="113"/>
      <c r="B113" s="249"/>
      <c r="C113" s="346"/>
      <c r="D113" s="250"/>
    </row>
    <row r="114" spans="1:4" ht="16.5" customHeight="1">
      <c r="A114" s="113"/>
      <c r="B114" s="249"/>
      <c r="C114" s="346"/>
      <c r="D114" s="250"/>
    </row>
    <row r="115" spans="1:4" ht="16.5" customHeight="1">
      <c r="A115" s="113"/>
      <c r="B115" s="249"/>
      <c r="C115" s="346"/>
      <c r="D115" s="250"/>
    </row>
    <row r="116" spans="1:4" ht="16.5" customHeight="1">
      <c r="A116" s="113"/>
      <c r="B116" s="249"/>
      <c r="C116" s="346"/>
      <c r="D116" s="250"/>
    </row>
    <row r="117" spans="1:4" ht="16.5" customHeight="1">
      <c r="A117" s="113"/>
      <c r="B117" s="249"/>
      <c r="C117" s="346"/>
      <c r="D117" s="250"/>
    </row>
    <row r="118" spans="1:4" ht="16.5" customHeight="1">
      <c r="A118" s="113"/>
      <c r="B118" s="249"/>
      <c r="C118" s="346"/>
      <c r="D118" s="250"/>
    </row>
    <row r="119" spans="1:4" ht="16.5" customHeight="1">
      <c r="A119" s="113"/>
      <c r="B119" s="249"/>
      <c r="C119" s="346"/>
      <c r="D119" s="250"/>
    </row>
    <row r="120" spans="1:4" ht="16.5" customHeight="1">
      <c r="A120" s="113"/>
      <c r="B120" s="249"/>
      <c r="C120" s="346"/>
      <c r="D120" s="250"/>
    </row>
    <row r="121" spans="1:4" ht="16.5" customHeight="1">
      <c r="A121" s="113"/>
      <c r="B121" s="249"/>
      <c r="C121" s="346"/>
      <c r="D121" s="250"/>
    </row>
    <row r="122" spans="1:4" ht="16.5" customHeight="1">
      <c r="A122" s="113"/>
      <c r="B122" s="249"/>
      <c r="C122" s="346"/>
      <c r="D122" s="250"/>
    </row>
    <row r="123" spans="1:4" ht="16.5" customHeight="1">
      <c r="A123" s="113"/>
      <c r="B123" s="249"/>
      <c r="C123" s="346"/>
      <c r="D123" s="250"/>
    </row>
    <row r="124" spans="1:4" ht="16.5" customHeight="1">
      <c r="A124" s="113"/>
      <c r="B124" s="249"/>
      <c r="C124" s="346"/>
      <c r="D124" s="250"/>
    </row>
    <row r="125" spans="1:4" ht="16.5" customHeight="1">
      <c r="A125" s="113"/>
      <c r="B125" s="249"/>
      <c r="C125" s="346"/>
      <c r="D125" s="250"/>
    </row>
    <row r="126" spans="1:4" ht="16.5" customHeight="1">
      <c r="A126" s="113"/>
      <c r="B126" s="249"/>
      <c r="C126" s="346"/>
      <c r="D126" s="250"/>
    </row>
    <row r="127" spans="1:4" ht="16.5" customHeight="1">
      <c r="A127" s="113"/>
      <c r="B127" s="249"/>
      <c r="C127" s="346"/>
      <c r="D127" s="250"/>
    </row>
    <row r="128" spans="1:4" ht="16.5" customHeight="1">
      <c r="A128" s="113"/>
      <c r="B128" s="249"/>
      <c r="C128" s="346"/>
      <c r="D128" s="250"/>
    </row>
    <row r="129" spans="1:4" ht="16.5" customHeight="1">
      <c r="A129" s="113"/>
      <c r="B129" s="249"/>
      <c r="C129" s="346"/>
      <c r="D129" s="250"/>
    </row>
    <row r="130" spans="1:4" ht="16.5" customHeight="1">
      <c r="A130" s="113"/>
      <c r="B130" s="249"/>
      <c r="C130" s="346"/>
      <c r="D130" s="250"/>
    </row>
    <row r="131" spans="1:4" ht="16.5" customHeight="1">
      <c r="A131" s="113"/>
      <c r="B131" s="249"/>
      <c r="C131" s="346"/>
      <c r="D131" s="250"/>
    </row>
    <row r="132" spans="1:4" ht="16.5" customHeight="1">
      <c r="A132" s="113"/>
      <c r="B132" s="249"/>
      <c r="C132" s="346"/>
      <c r="D132" s="250"/>
    </row>
    <row r="133" spans="1:4" ht="16.5" customHeight="1">
      <c r="A133" s="113"/>
      <c r="B133" s="249"/>
      <c r="C133" s="346"/>
      <c r="D133" s="250"/>
    </row>
    <row r="134" spans="1:4" ht="16.5" customHeight="1">
      <c r="A134" s="113"/>
      <c r="B134" s="249"/>
      <c r="C134" s="346"/>
      <c r="D134" s="250"/>
    </row>
    <row r="135" spans="1:4" ht="16.5" customHeight="1">
      <c r="A135" s="113"/>
      <c r="B135" s="249"/>
      <c r="C135" s="346"/>
      <c r="D135" s="250"/>
    </row>
    <row r="136" spans="1:4" ht="16.5" customHeight="1">
      <c r="A136" s="113"/>
      <c r="B136" s="249"/>
      <c r="C136" s="346"/>
      <c r="D136" s="250"/>
    </row>
    <row r="137" spans="1:4" ht="16.5" customHeight="1">
      <c r="A137" s="113"/>
      <c r="B137" s="249"/>
      <c r="C137" s="346"/>
      <c r="D137" s="250"/>
    </row>
    <row r="138" spans="1:4" ht="16.5" customHeight="1">
      <c r="A138" s="113"/>
      <c r="B138" s="249"/>
      <c r="C138" s="346"/>
      <c r="D138" s="250"/>
    </row>
    <row r="139" spans="1:4" ht="16.5" customHeight="1">
      <c r="A139" s="113"/>
      <c r="B139" s="249"/>
      <c r="C139" s="346"/>
      <c r="D139" s="250"/>
    </row>
    <row r="140" spans="1:4" ht="16.5" customHeight="1">
      <c r="A140" s="113"/>
      <c r="B140" s="249"/>
      <c r="C140" s="346"/>
      <c r="D140" s="250"/>
    </row>
    <row r="141" spans="1:4" ht="16.5" customHeight="1">
      <c r="A141" s="113"/>
      <c r="B141" s="249"/>
      <c r="C141" s="346"/>
      <c r="D141" s="250"/>
    </row>
    <row r="142" spans="1:4" ht="16.5" customHeight="1">
      <c r="A142" s="113"/>
      <c r="B142" s="249"/>
      <c r="C142" s="346"/>
      <c r="D142" s="250"/>
    </row>
    <row r="143" spans="1:4" ht="16.5" customHeight="1">
      <c r="A143" s="113"/>
      <c r="B143" s="249"/>
      <c r="C143" s="346"/>
      <c r="D143" s="250"/>
    </row>
    <row r="144" spans="1:4" ht="16.5" customHeight="1">
      <c r="A144" s="113"/>
      <c r="B144" s="249"/>
      <c r="C144" s="346"/>
      <c r="D144" s="250"/>
    </row>
    <row r="145" spans="1:4" ht="16.5" customHeight="1">
      <c r="A145" s="113"/>
      <c r="B145" s="249"/>
      <c r="C145" s="346"/>
      <c r="D145" s="250"/>
    </row>
    <row r="146" spans="1:4" ht="16.5" customHeight="1">
      <c r="A146" s="113"/>
      <c r="B146" s="249"/>
      <c r="C146" s="346"/>
      <c r="D146" s="250"/>
    </row>
    <row r="147" spans="1:4" ht="16.5" customHeight="1">
      <c r="A147" s="113"/>
      <c r="B147" s="249"/>
      <c r="C147" s="346"/>
      <c r="D147" s="250"/>
    </row>
    <row r="148" spans="1:4" ht="16.5" customHeight="1">
      <c r="A148" s="113"/>
      <c r="B148" s="249"/>
      <c r="C148" s="346"/>
      <c r="D148" s="250"/>
    </row>
    <row r="149" spans="1:4" ht="16.5" customHeight="1">
      <c r="A149" s="113"/>
      <c r="B149" s="249"/>
      <c r="C149" s="346"/>
      <c r="D149" s="250"/>
    </row>
    <row r="150" spans="1:4" ht="16.5" customHeight="1">
      <c r="A150" s="113"/>
      <c r="B150" s="249"/>
      <c r="C150" s="346"/>
      <c r="D150" s="250"/>
    </row>
    <row r="151" spans="1:4" ht="16.5" customHeight="1">
      <c r="A151" s="113"/>
      <c r="B151" s="249"/>
      <c r="C151" s="346"/>
      <c r="D151" s="250"/>
    </row>
    <row r="152" spans="1:4" ht="16.5" customHeight="1">
      <c r="A152" s="113"/>
      <c r="B152" s="249"/>
      <c r="C152" s="346"/>
      <c r="D152" s="250"/>
    </row>
    <row r="153" spans="1:4" ht="16.5" customHeight="1">
      <c r="A153" s="113"/>
      <c r="B153" s="249"/>
      <c r="C153" s="346"/>
      <c r="D153" s="250"/>
    </row>
    <row r="154" spans="1:4" ht="16.5" customHeight="1">
      <c r="A154" s="113"/>
      <c r="B154" s="249"/>
      <c r="C154" s="346"/>
      <c r="D154" s="250"/>
    </row>
    <row r="155" spans="1:4" ht="16.5" customHeight="1">
      <c r="A155" s="113"/>
      <c r="B155" s="249"/>
      <c r="C155" s="346"/>
      <c r="D155" s="250"/>
    </row>
    <row r="156" spans="1:4" ht="16.5" customHeight="1">
      <c r="A156" s="113"/>
      <c r="B156" s="249"/>
      <c r="C156" s="346"/>
      <c r="D156" s="250"/>
    </row>
    <row r="157" spans="1:4" ht="16.5" customHeight="1">
      <c r="A157" s="113"/>
      <c r="B157" s="249"/>
      <c r="C157" s="346"/>
      <c r="D157" s="250"/>
    </row>
    <row r="158" spans="1:4" ht="16.5" customHeight="1">
      <c r="A158" s="113"/>
      <c r="B158" s="249"/>
      <c r="C158" s="346"/>
      <c r="D158" s="250"/>
    </row>
    <row r="159" spans="1:4" ht="16.5" customHeight="1">
      <c r="A159" s="113"/>
      <c r="B159" s="249"/>
      <c r="C159" s="346"/>
      <c r="D159" s="250"/>
    </row>
    <row r="160" spans="1:4" ht="16.5" customHeight="1">
      <c r="A160" s="113"/>
      <c r="B160" s="249"/>
      <c r="C160" s="346"/>
      <c r="D160" s="250"/>
    </row>
    <row r="161" spans="1:4" ht="16.5" customHeight="1">
      <c r="A161" s="113"/>
      <c r="B161" s="249"/>
      <c r="C161" s="346"/>
      <c r="D161" s="250"/>
    </row>
    <row r="162" spans="1:4" ht="16.5" customHeight="1">
      <c r="A162" s="113"/>
      <c r="B162" s="249"/>
      <c r="C162" s="346"/>
      <c r="D162" s="250"/>
    </row>
    <row r="163" spans="1:4" ht="16.5" customHeight="1">
      <c r="A163" s="113"/>
      <c r="B163" s="249"/>
      <c r="C163" s="346"/>
      <c r="D163" s="250"/>
    </row>
    <row r="164" spans="1:4" ht="16.5" customHeight="1">
      <c r="A164" s="113"/>
      <c r="B164" s="249"/>
      <c r="C164" s="346"/>
      <c r="D164" s="250"/>
    </row>
    <row r="165" spans="1:4" ht="16.5" customHeight="1">
      <c r="A165" s="113"/>
      <c r="B165" s="249"/>
      <c r="C165" s="346"/>
      <c r="D165" s="250"/>
    </row>
    <row r="166" spans="1:4" ht="16.5" customHeight="1">
      <c r="A166" s="113"/>
      <c r="B166" s="249"/>
      <c r="C166" s="346"/>
      <c r="D166" s="250"/>
    </row>
    <row r="167" spans="1:4" ht="16.5" customHeight="1">
      <c r="A167" s="113"/>
      <c r="B167" s="249"/>
      <c r="C167" s="346"/>
      <c r="D167" s="250"/>
    </row>
    <row r="168" spans="1:4" ht="16.5" customHeight="1">
      <c r="A168" s="113"/>
      <c r="B168" s="249"/>
      <c r="C168" s="346"/>
      <c r="D168" s="250"/>
    </row>
    <row r="169" spans="1:4" ht="16.5" customHeight="1">
      <c r="A169" s="113"/>
      <c r="B169" s="249"/>
      <c r="C169" s="346"/>
      <c r="D169" s="250"/>
    </row>
    <row r="170" spans="1:4" ht="16.5" customHeight="1">
      <c r="A170" s="113"/>
      <c r="B170" s="249"/>
      <c r="C170" s="346"/>
      <c r="D170" s="250"/>
    </row>
    <row r="171" spans="1:4" ht="16.5" customHeight="1">
      <c r="A171" s="113"/>
      <c r="B171" s="249"/>
      <c r="C171" s="346"/>
      <c r="D171" s="250"/>
    </row>
    <row r="172" spans="1:4" ht="16.5" customHeight="1">
      <c r="A172" s="113"/>
      <c r="B172" s="249"/>
      <c r="C172" s="346"/>
      <c r="D172" s="250"/>
    </row>
    <row r="173" spans="1:4" ht="16.5" customHeight="1">
      <c r="A173" s="113"/>
      <c r="B173" s="249"/>
      <c r="C173" s="346"/>
      <c r="D173" s="250"/>
    </row>
    <row r="174" spans="1:4" ht="17.25" customHeight="1">
      <c r="B174" s="251"/>
    </row>
    <row r="175" spans="1:4" ht="15.75" customHeight="1">
      <c r="A175" s="252"/>
      <c r="C175" s="348"/>
    </row>
  </sheetData>
  <printOptions gridLines="1" gridLinesSet="0"/>
  <pageMargins left="0.75" right="0.75" top="1" bottom="0.75" header="0.5" footer="0.5"/>
  <pageSetup paperSize="9"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A1:H60"/>
  <sheetViews>
    <sheetView zoomScaleNormal="100" workbookViewId="0">
      <pane ySplit="4" topLeftCell="A29" activePane="bottomLeft" state="frozen"/>
      <selection pane="bottomLeft" activeCell="B46" sqref="B46"/>
    </sheetView>
  </sheetViews>
  <sheetFormatPr baseColWidth="10" defaultColWidth="41.7109375" defaultRowHeight="12"/>
  <cols>
    <col min="1" max="1" width="12.140625" style="92" customWidth="1"/>
    <col min="2" max="2" width="51.85546875" style="92" bestFit="1" customWidth="1"/>
    <col min="3" max="3" width="20.140625" style="93" bestFit="1" customWidth="1"/>
    <col min="4" max="4" width="41.7109375" style="93"/>
    <col min="5" max="5" width="8.5703125" style="94" customWidth="1"/>
    <col min="6" max="6" width="7.140625" style="94" customWidth="1"/>
    <col min="7" max="7" width="18.28515625" style="92" customWidth="1"/>
    <col min="8" max="16384" width="41.7109375" style="92"/>
  </cols>
  <sheetData>
    <row r="1" spans="1:7">
      <c r="B1" s="101" t="s">
        <v>49</v>
      </c>
    </row>
    <row r="2" spans="1:7">
      <c r="B2" s="102" t="s">
        <v>50</v>
      </c>
    </row>
    <row r="4" spans="1:7" s="94" customFormat="1" ht="11.45" customHeight="1">
      <c r="A4" s="95" t="s">
        <v>7</v>
      </c>
      <c r="B4" s="260" t="s">
        <v>8</v>
      </c>
      <c r="C4" s="260" t="s">
        <v>19</v>
      </c>
      <c r="D4" s="260" t="s">
        <v>0</v>
      </c>
      <c r="E4" s="95" t="s">
        <v>1</v>
      </c>
      <c r="F4" s="95" t="s">
        <v>48</v>
      </c>
      <c r="G4" s="95" t="s">
        <v>21</v>
      </c>
    </row>
    <row r="5" spans="1:7" s="259" customFormat="1" ht="12" customHeight="1">
      <c r="A5" s="115" t="s">
        <v>2</v>
      </c>
      <c r="B5" s="115"/>
      <c r="C5" s="261" t="s">
        <v>128</v>
      </c>
      <c r="D5" s="116" t="s">
        <v>127</v>
      </c>
      <c r="E5" s="117" t="s">
        <v>3</v>
      </c>
      <c r="F5" s="117" t="s">
        <v>46</v>
      </c>
      <c r="G5" s="353">
        <f>IF(F5="I",IFERROR(VLOOKUP(C5,'BG 09.20'!B:C,2,FALSE),0),0)</f>
        <v>0</v>
      </c>
    </row>
    <row r="6" spans="1:7" s="259" customFormat="1" ht="12" customHeight="1">
      <c r="A6" s="115" t="s">
        <v>2</v>
      </c>
      <c r="B6" s="115"/>
      <c r="C6" s="261" t="s">
        <v>130</v>
      </c>
      <c r="D6" s="116" t="s">
        <v>129</v>
      </c>
      <c r="E6" s="117" t="s">
        <v>3</v>
      </c>
      <c r="F6" s="117" t="s">
        <v>46</v>
      </c>
      <c r="G6" s="353">
        <f>IF(F6="I",IFERROR(VLOOKUP(C6,'BG 09.20'!B:C,2,FALSE),0),0)</f>
        <v>0</v>
      </c>
    </row>
    <row r="7" spans="1:7" s="259" customFormat="1" ht="12" customHeight="1">
      <c r="A7" s="115" t="s">
        <v>2</v>
      </c>
      <c r="B7" s="115"/>
      <c r="C7" s="261" t="s">
        <v>131</v>
      </c>
      <c r="D7" s="116" t="s">
        <v>225</v>
      </c>
      <c r="E7" s="117" t="s">
        <v>3</v>
      </c>
      <c r="F7" s="117" t="s">
        <v>46</v>
      </c>
      <c r="G7" s="353">
        <f>IF(F7="I",IFERROR(VLOOKUP(C7,'BG 09.20'!B:C,2,FALSE),0),0)</f>
        <v>0</v>
      </c>
    </row>
    <row r="8" spans="1:7" s="259" customFormat="1" ht="12" customHeight="1">
      <c r="A8" s="115" t="s">
        <v>2</v>
      </c>
      <c r="B8" s="115"/>
      <c r="C8" s="261" t="s">
        <v>132</v>
      </c>
      <c r="D8" s="116" t="s">
        <v>226</v>
      </c>
      <c r="E8" s="117" t="s">
        <v>3</v>
      </c>
      <c r="F8" s="117" t="s">
        <v>46</v>
      </c>
      <c r="G8" s="353">
        <f>IF(F8="I",IFERROR(VLOOKUP(C8,'BG 09.20'!B:C,2,FALSE),0),0)</f>
        <v>0</v>
      </c>
    </row>
    <row r="9" spans="1:7" s="100" customFormat="1" ht="12" customHeight="1">
      <c r="A9" s="97" t="s">
        <v>2</v>
      </c>
      <c r="B9" s="97" t="s">
        <v>181</v>
      </c>
      <c r="C9" s="262" t="s">
        <v>228</v>
      </c>
      <c r="D9" s="98" t="s">
        <v>227</v>
      </c>
      <c r="E9" s="99" t="s">
        <v>3</v>
      </c>
      <c r="F9" s="99" t="s">
        <v>47</v>
      </c>
      <c r="G9" s="354">
        <f>IF(F9="I",IFERROR(VLOOKUP(C9,'BG 09.20'!B:C,2,FALSE),0),0)</f>
        <v>829.31</v>
      </c>
    </row>
    <row r="10" spans="1:7" s="259" customFormat="1" ht="12" customHeight="1">
      <c r="A10" s="115" t="s">
        <v>2</v>
      </c>
      <c r="B10" s="115"/>
      <c r="C10" s="261" t="s">
        <v>134</v>
      </c>
      <c r="D10" s="116" t="s">
        <v>133</v>
      </c>
      <c r="E10" s="117" t="s">
        <v>3</v>
      </c>
      <c r="F10" s="117" t="s">
        <v>46</v>
      </c>
      <c r="G10" s="353">
        <f>IF(F10="I",IFERROR(VLOOKUP(C10,'BG 09.20'!B:C,2,FALSE),0),0)</f>
        <v>0</v>
      </c>
    </row>
    <row r="11" spans="1:7" s="259" customFormat="1" ht="12" customHeight="1">
      <c r="A11" s="115" t="s">
        <v>2</v>
      </c>
      <c r="B11" s="115"/>
      <c r="C11" s="261" t="s">
        <v>135</v>
      </c>
      <c r="D11" s="116" t="s">
        <v>229</v>
      </c>
      <c r="E11" s="117" t="s">
        <v>3</v>
      </c>
      <c r="F11" s="117" t="s">
        <v>46</v>
      </c>
      <c r="G11" s="353">
        <f>IF(F11="I",IFERROR(VLOOKUP(C11,'BG 09.20'!B:C,2,FALSE),0),0)</f>
        <v>0</v>
      </c>
    </row>
    <row r="12" spans="1:7" s="259" customFormat="1" ht="12" customHeight="1">
      <c r="A12" s="115" t="s">
        <v>2</v>
      </c>
      <c r="B12" s="115"/>
      <c r="C12" s="261" t="s">
        <v>231</v>
      </c>
      <c r="D12" s="116" t="s">
        <v>230</v>
      </c>
      <c r="E12" s="117" t="s">
        <v>3</v>
      </c>
      <c r="F12" s="117" t="s">
        <v>46</v>
      </c>
      <c r="G12" s="353">
        <f>IF(F12="I",IFERROR(VLOOKUP(C12,'BG 09.20'!B:C,2,FALSE),0),0)</f>
        <v>0</v>
      </c>
    </row>
    <row r="13" spans="1:7" s="100" customFormat="1" ht="12" customHeight="1">
      <c r="A13" s="97" t="s">
        <v>2</v>
      </c>
      <c r="B13" s="97" t="s">
        <v>182</v>
      </c>
      <c r="C13" s="262" t="s">
        <v>233</v>
      </c>
      <c r="D13" s="98" t="s">
        <v>232</v>
      </c>
      <c r="E13" s="99" t="s">
        <v>3</v>
      </c>
      <c r="F13" s="99" t="s">
        <v>47</v>
      </c>
      <c r="G13" s="354">
        <f>IF(F13="I",IFERROR(VLOOKUP(C13,'BG 09.20'!B:C,2,FALSE),0),0)</f>
        <v>28537.35</v>
      </c>
    </row>
    <row r="14" spans="1:7" s="100" customFormat="1" ht="12" customHeight="1">
      <c r="A14" s="97" t="s">
        <v>2</v>
      </c>
      <c r="B14" s="97" t="s">
        <v>182</v>
      </c>
      <c r="C14" s="262" t="s">
        <v>235</v>
      </c>
      <c r="D14" s="98" t="s">
        <v>234</v>
      </c>
      <c r="E14" s="99" t="s">
        <v>3</v>
      </c>
      <c r="F14" s="99" t="s">
        <v>47</v>
      </c>
      <c r="G14" s="354">
        <f>IF(F14="I",IFERROR(VLOOKUP(C14,'BG 09.20'!B:C,2,FALSE),0),0)</f>
        <v>25386.92</v>
      </c>
    </row>
    <row r="15" spans="1:7" s="259" customFormat="1" ht="12" customHeight="1">
      <c r="A15" s="115" t="s">
        <v>2</v>
      </c>
      <c r="B15" s="115"/>
      <c r="C15" s="261" t="s">
        <v>137</v>
      </c>
      <c r="D15" s="116" t="s">
        <v>136</v>
      </c>
      <c r="E15" s="117" t="s">
        <v>3</v>
      </c>
      <c r="F15" s="117" t="s">
        <v>46</v>
      </c>
      <c r="G15" s="353">
        <f>IF(F15="I",IFERROR(VLOOKUP(C15,'BG 09.20'!B:C,2,FALSE),0),0)</f>
        <v>0</v>
      </c>
    </row>
    <row r="16" spans="1:7" s="100" customFormat="1" ht="12" customHeight="1">
      <c r="A16" s="97" t="s">
        <v>2</v>
      </c>
      <c r="B16" s="97" t="s">
        <v>182</v>
      </c>
      <c r="C16" s="262" t="s">
        <v>138</v>
      </c>
      <c r="D16" s="98" t="s">
        <v>236</v>
      </c>
      <c r="E16" s="99" t="s">
        <v>3</v>
      </c>
      <c r="F16" s="99" t="s">
        <v>47</v>
      </c>
      <c r="G16" s="354">
        <f>IF(F16="I",IFERROR(VLOOKUP(C16,'BG 09.20'!B:C,2,FALSE),0),0)</f>
        <v>50100.34</v>
      </c>
    </row>
    <row r="17" spans="1:7" s="100" customFormat="1" ht="12" customHeight="1">
      <c r="A17" s="97" t="s">
        <v>2</v>
      </c>
      <c r="B17" s="97" t="s">
        <v>182</v>
      </c>
      <c r="C17" s="262" t="s">
        <v>238</v>
      </c>
      <c r="D17" s="98" t="s">
        <v>237</v>
      </c>
      <c r="E17" s="99" t="s">
        <v>3</v>
      </c>
      <c r="F17" s="99" t="s">
        <v>47</v>
      </c>
      <c r="G17" s="354">
        <f>IF(F17="I",IFERROR(VLOOKUP(C17,'BG 09.20'!B:C,2,FALSE),0),0)</f>
        <v>151503.70000000001</v>
      </c>
    </row>
    <row r="18" spans="1:7" s="100" customFormat="1" ht="12" customHeight="1">
      <c r="A18" s="97" t="s">
        <v>2</v>
      </c>
      <c r="B18" s="97" t="s">
        <v>182</v>
      </c>
      <c r="C18" s="262" t="s">
        <v>139</v>
      </c>
      <c r="D18" s="98" t="s">
        <v>239</v>
      </c>
      <c r="E18" s="99" t="s">
        <v>3</v>
      </c>
      <c r="F18" s="99" t="s">
        <v>47</v>
      </c>
      <c r="G18" s="354">
        <f>IF(F18="I",IFERROR(VLOOKUP(C18,'BG 09.20'!B:C,2,FALSE),0),0)</f>
        <v>50405.47</v>
      </c>
    </row>
    <row r="19" spans="1:7" s="100" customFormat="1" ht="12" customHeight="1">
      <c r="A19" s="97" t="s">
        <v>2</v>
      </c>
      <c r="B19" s="97" t="s">
        <v>182</v>
      </c>
      <c r="C19" s="262" t="s">
        <v>140</v>
      </c>
      <c r="D19" s="98" t="s">
        <v>240</v>
      </c>
      <c r="E19" s="99" t="s">
        <v>3</v>
      </c>
      <c r="F19" s="99" t="s">
        <v>47</v>
      </c>
      <c r="G19" s="354">
        <f>IF(F19="I",IFERROR(VLOOKUP(C19,'BG 09.20'!B:C,2,FALSE),0),0)</f>
        <v>50576.66</v>
      </c>
    </row>
    <row r="20" spans="1:7" s="100" customFormat="1" ht="12" customHeight="1">
      <c r="A20" s="97" t="s">
        <v>2</v>
      </c>
      <c r="B20" s="97" t="s">
        <v>182</v>
      </c>
      <c r="C20" s="262" t="s">
        <v>141</v>
      </c>
      <c r="D20" s="98" t="s">
        <v>241</v>
      </c>
      <c r="E20" s="99" t="s">
        <v>3</v>
      </c>
      <c r="F20" s="99" t="s">
        <v>47</v>
      </c>
      <c r="G20" s="354">
        <f>IF(F20="I",IFERROR(VLOOKUP(C20,'BG 09.20'!B:C,2,FALSE),0),0)</f>
        <v>50457.42</v>
      </c>
    </row>
    <row r="21" spans="1:7" s="100" customFormat="1" ht="12" customHeight="1">
      <c r="A21" s="97" t="s">
        <v>2</v>
      </c>
      <c r="B21" s="97" t="s">
        <v>182</v>
      </c>
      <c r="C21" s="262" t="s">
        <v>142</v>
      </c>
      <c r="D21" s="98" t="s">
        <v>242</v>
      </c>
      <c r="E21" s="99" t="s">
        <v>3</v>
      </c>
      <c r="F21" s="99" t="s">
        <v>47</v>
      </c>
      <c r="G21" s="354">
        <f>IF(F21="I",IFERROR(VLOOKUP(C21,'BG 09.20'!B:C,2,FALSE),0),0)</f>
        <v>50405.13</v>
      </c>
    </row>
    <row r="22" spans="1:7" s="259" customFormat="1" ht="12" customHeight="1">
      <c r="A22" s="115" t="s">
        <v>2</v>
      </c>
      <c r="B22" s="115"/>
      <c r="C22" s="261" t="s">
        <v>244</v>
      </c>
      <c r="D22" s="116" t="s">
        <v>243</v>
      </c>
      <c r="E22" s="117" t="s">
        <v>3</v>
      </c>
      <c r="F22" s="117" t="s">
        <v>46</v>
      </c>
      <c r="G22" s="353">
        <f>IF(F22="I",IFERROR(VLOOKUP(C22,'BG 09.20'!B:C,2,FALSE),0),0)</f>
        <v>0</v>
      </c>
    </row>
    <row r="23" spans="1:7" s="100" customFormat="1" ht="12" customHeight="1">
      <c r="A23" s="97" t="s">
        <v>2</v>
      </c>
      <c r="B23" s="97" t="s">
        <v>182</v>
      </c>
      <c r="C23" s="262" t="s">
        <v>246</v>
      </c>
      <c r="D23" s="98" t="s">
        <v>245</v>
      </c>
      <c r="E23" s="99" t="s">
        <v>3</v>
      </c>
      <c r="F23" s="99" t="s">
        <v>47</v>
      </c>
      <c r="G23" s="354">
        <f>IF(F23="I",IFERROR(VLOOKUP(C23,'BG 09.20'!B:C,2,FALSE),0),0)</f>
        <v>25095</v>
      </c>
    </row>
    <row r="24" spans="1:7" s="259" customFormat="1" ht="12" customHeight="1">
      <c r="A24" s="115" t="s">
        <v>2</v>
      </c>
      <c r="B24" s="115"/>
      <c r="C24" s="261" t="s">
        <v>248</v>
      </c>
      <c r="D24" s="116" t="s">
        <v>247</v>
      </c>
      <c r="E24" s="117" t="s">
        <v>3</v>
      </c>
      <c r="F24" s="117" t="s">
        <v>46</v>
      </c>
      <c r="G24" s="353">
        <f>IF(F24="I",IFERROR(VLOOKUP(C24,'BG 09.20'!B:C,2,FALSE),0),0)</f>
        <v>0</v>
      </c>
    </row>
    <row r="25" spans="1:7" s="259" customFormat="1" ht="12" customHeight="1">
      <c r="A25" s="115" t="s">
        <v>2</v>
      </c>
      <c r="B25" s="115"/>
      <c r="C25" s="261" t="s">
        <v>250</v>
      </c>
      <c r="D25" s="116" t="s">
        <v>249</v>
      </c>
      <c r="E25" s="117" t="s">
        <v>3</v>
      </c>
      <c r="F25" s="117" t="s">
        <v>46</v>
      </c>
      <c r="G25" s="353">
        <f>IF(F25="I",IFERROR(VLOOKUP(C25,'BG 09.20'!B:C,2,FALSE),0),0)</f>
        <v>0</v>
      </c>
    </row>
    <row r="26" spans="1:7" s="100" customFormat="1" ht="12" customHeight="1">
      <c r="A26" s="97" t="s">
        <v>2</v>
      </c>
      <c r="B26" s="97" t="s">
        <v>320</v>
      </c>
      <c r="C26" s="262" t="s">
        <v>252</v>
      </c>
      <c r="D26" s="98" t="s">
        <v>251</v>
      </c>
      <c r="E26" s="99" t="s">
        <v>3</v>
      </c>
      <c r="F26" s="99" t="s">
        <v>47</v>
      </c>
      <c r="G26" s="354">
        <f>IF(F26="I",IFERROR(VLOOKUP(C26,'BG 09.20'!B:C,2,FALSE),0),0)</f>
        <v>22</v>
      </c>
    </row>
    <row r="27" spans="1:7" s="259" customFormat="1" ht="12" customHeight="1">
      <c r="A27" s="115" t="s">
        <v>4</v>
      </c>
      <c r="B27" s="115"/>
      <c r="C27" s="261" t="s">
        <v>144</v>
      </c>
      <c r="D27" s="116" t="s">
        <v>143</v>
      </c>
      <c r="E27" s="117" t="s">
        <v>3</v>
      </c>
      <c r="F27" s="117" t="s">
        <v>46</v>
      </c>
      <c r="G27" s="353">
        <f>IF(F27="I",IFERROR(VLOOKUP(C27,'BG 09.20'!B:C,2,FALSE),0),0)</f>
        <v>0</v>
      </c>
    </row>
    <row r="28" spans="1:7" s="259" customFormat="1" ht="12" customHeight="1">
      <c r="A28" s="115" t="s">
        <v>4</v>
      </c>
      <c r="B28" s="115"/>
      <c r="C28" s="261" t="s">
        <v>146</v>
      </c>
      <c r="D28" s="116" t="s">
        <v>145</v>
      </c>
      <c r="E28" s="117" t="s">
        <v>3</v>
      </c>
      <c r="F28" s="117" t="s">
        <v>46</v>
      </c>
      <c r="G28" s="353">
        <f>IF(F28="I",IFERROR(VLOOKUP(C28,'BG 09.20'!B:C,2,FALSE),0),0)</f>
        <v>0</v>
      </c>
    </row>
    <row r="29" spans="1:7" s="259" customFormat="1" ht="12" customHeight="1">
      <c r="A29" s="115" t="s">
        <v>4</v>
      </c>
      <c r="B29" s="115"/>
      <c r="C29" s="261" t="s">
        <v>254</v>
      </c>
      <c r="D29" s="116" t="s">
        <v>253</v>
      </c>
      <c r="E29" s="117" t="s">
        <v>3</v>
      </c>
      <c r="F29" s="117" t="s">
        <v>46</v>
      </c>
      <c r="G29" s="353">
        <f>IF(F29="I",IFERROR(VLOOKUP(C29,'BG 09.20'!B:C,2,FALSE),0),0)</f>
        <v>0</v>
      </c>
    </row>
    <row r="30" spans="1:7" s="100" customFormat="1" ht="12" customHeight="1">
      <c r="A30" s="97" t="s">
        <v>4</v>
      </c>
      <c r="B30" s="97" t="s">
        <v>185</v>
      </c>
      <c r="C30" s="262" t="s">
        <v>256</v>
      </c>
      <c r="D30" s="98" t="s">
        <v>255</v>
      </c>
      <c r="E30" s="99" t="s">
        <v>3</v>
      </c>
      <c r="F30" s="99" t="s">
        <v>47</v>
      </c>
      <c r="G30" s="354">
        <f>IF(F30="I",IFERROR(VLOOKUP(C30,'BG 09.20'!B:C,2,FALSE),0),0)</f>
        <v>5.5</v>
      </c>
    </row>
    <row r="31" spans="1:7" s="259" customFormat="1" ht="12" customHeight="1">
      <c r="A31" s="115" t="s">
        <v>4</v>
      </c>
      <c r="B31" s="115"/>
      <c r="C31" s="261" t="s">
        <v>148</v>
      </c>
      <c r="D31" s="116" t="s">
        <v>147</v>
      </c>
      <c r="E31" s="117" t="s">
        <v>3</v>
      </c>
      <c r="F31" s="117" t="s">
        <v>46</v>
      </c>
      <c r="G31" s="353">
        <f>IF(F31="I",IFERROR(VLOOKUP(C31,'BG 09.20'!B:C,2,FALSE),0),0)</f>
        <v>0</v>
      </c>
    </row>
    <row r="32" spans="1:7" s="100" customFormat="1" ht="12" customHeight="1">
      <c r="A32" s="97" t="s">
        <v>4</v>
      </c>
      <c r="B32" s="97" t="s">
        <v>188</v>
      </c>
      <c r="C32" s="262" t="s">
        <v>150</v>
      </c>
      <c r="D32" s="98" t="s">
        <v>149</v>
      </c>
      <c r="E32" s="99" t="s">
        <v>3</v>
      </c>
      <c r="F32" s="99" t="s">
        <v>47</v>
      </c>
      <c r="G32" s="354">
        <f>IF(F32="I",IFERROR(VLOOKUP(C32,'BG 09.20'!B:C,2,FALSE),0),0)</f>
        <v>193.48</v>
      </c>
    </row>
    <row r="33" spans="1:7" s="100" customFormat="1" ht="12" customHeight="1">
      <c r="A33" s="97" t="s">
        <v>4</v>
      </c>
      <c r="B33" s="97" t="s">
        <v>188</v>
      </c>
      <c r="C33" s="262" t="s">
        <v>151</v>
      </c>
      <c r="D33" s="98" t="s">
        <v>257</v>
      </c>
      <c r="E33" s="99" t="s">
        <v>3</v>
      </c>
      <c r="F33" s="99" t="s">
        <v>47</v>
      </c>
      <c r="G33" s="354">
        <f>IF(F33="I",IFERROR(VLOOKUP(C33,'BG 09.20'!B:C,2,FALSE),0),0)</f>
        <v>19.38</v>
      </c>
    </row>
    <row r="34" spans="1:7" s="259" customFormat="1" ht="12" customHeight="1">
      <c r="A34" s="115" t="s">
        <v>6</v>
      </c>
      <c r="B34" s="115"/>
      <c r="C34" s="261" t="s">
        <v>153</v>
      </c>
      <c r="D34" s="116" t="s">
        <v>152</v>
      </c>
      <c r="E34" s="117" t="s">
        <v>3</v>
      </c>
      <c r="F34" s="117" t="s">
        <v>46</v>
      </c>
      <c r="G34" s="353">
        <f>IF(F34="I",IFERROR(VLOOKUP(C34,'BG 09.20'!B:C,2,FALSE),0),0)</f>
        <v>0</v>
      </c>
    </row>
    <row r="35" spans="1:7" s="259" customFormat="1" ht="12" customHeight="1">
      <c r="A35" s="115" t="s">
        <v>6</v>
      </c>
      <c r="B35" s="115"/>
      <c r="C35" s="261" t="s">
        <v>155</v>
      </c>
      <c r="D35" s="116" t="s">
        <v>154</v>
      </c>
      <c r="E35" s="117" t="s">
        <v>3</v>
      </c>
      <c r="F35" s="117" t="s">
        <v>46</v>
      </c>
      <c r="G35" s="353">
        <f>IF(F35="I",IFERROR(VLOOKUP(C35,'BG 09.20'!B:C,2,FALSE),0),0)</f>
        <v>0</v>
      </c>
    </row>
    <row r="36" spans="1:7" s="100" customFormat="1" ht="12" customHeight="1">
      <c r="A36" s="97" t="s">
        <v>6</v>
      </c>
      <c r="B36" s="97" t="s">
        <v>76</v>
      </c>
      <c r="C36" s="262" t="s">
        <v>157</v>
      </c>
      <c r="D36" s="98" t="s">
        <v>156</v>
      </c>
      <c r="E36" s="99" t="s">
        <v>3</v>
      </c>
      <c r="F36" s="99" t="s">
        <v>47</v>
      </c>
      <c r="G36" s="354">
        <f>IF(F36="I",IFERROR(VLOOKUP(C36,'BG 09.20'!B:C,2,FALSE),0),0)</f>
        <v>482708.85</v>
      </c>
    </row>
    <row r="37" spans="1:7" s="100" customFormat="1" ht="12" customHeight="1">
      <c r="A37" s="97" t="s">
        <v>6</v>
      </c>
      <c r="B37" s="97" t="s">
        <v>83</v>
      </c>
      <c r="C37" s="262" t="s">
        <v>159</v>
      </c>
      <c r="D37" s="98" t="s">
        <v>158</v>
      </c>
      <c r="E37" s="99" t="s">
        <v>3</v>
      </c>
      <c r="F37" s="99" t="s">
        <v>47</v>
      </c>
      <c r="G37" s="354">
        <f>IF(F37="I",IFERROR(VLOOKUP(C37,'BG 09.20'!B:C,2,FALSE),0),0)</f>
        <v>392.09</v>
      </c>
    </row>
    <row r="38" spans="1:7" s="259" customFormat="1" ht="12" customHeight="1">
      <c r="A38" s="115" t="s">
        <v>25</v>
      </c>
      <c r="B38" s="115"/>
      <c r="C38" s="261" t="s">
        <v>161</v>
      </c>
      <c r="D38" s="116" t="s">
        <v>160</v>
      </c>
      <c r="E38" s="117" t="s">
        <v>3</v>
      </c>
      <c r="F38" s="117" t="s">
        <v>46</v>
      </c>
      <c r="G38" s="353">
        <f>IF(F38="I",IFERROR(VLOOKUP(C38,'BG 09.20'!B:C,2,FALSE),0),0)</f>
        <v>0</v>
      </c>
    </row>
    <row r="39" spans="1:7" s="259" customFormat="1" ht="12" customHeight="1">
      <c r="A39" s="115" t="s">
        <v>25</v>
      </c>
      <c r="B39" s="115"/>
      <c r="C39" s="261" t="s">
        <v>163</v>
      </c>
      <c r="D39" s="116" t="s">
        <v>162</v>
      </c>
      <c r="E39" s="117" t="s">
        <v>3</v>
      </c>
      <c r="F39" s="117" t="s">
        <v>46</v>
      </c>
      <c r="G39" s="353">
        <f>IF(F39="I",IFERROR(VLOOKUP(C39,'BG 09.20'!B:C,2,FALSE),0),0)</f>
        <v>0</v>
      </c>
    </row>
    <row r="40" spans="1:7" s="259" customFormat="1" ht="12" customHeight="1">
      <c r="A40" s="115" t="s">
        <v>25</v>
      </c>
      <c r="B40" s="115"/>
      <c r="C40" s="261" t="s">
        <v>165</v>
      </c>
      <c r="D40" s="116" t="s">
        <v>164</v>
      </c>
      <c r="E40" s="117" t="s">
        <v>3</v>
      </c>
      <c r="F40" s="117" t="s">
        <v>46</v>
      </c>
      <c r="G40" s="353">
        <f>IF(F40="I",IFERROR(VLOOKUP(C40,'BG 09.20'!B:C,2,FALSE),0),0)</f>
        <v>0</v>
      </c>
    </row>
    <row r="41" spans="1:7" s="100" customFormat="1" ht="12" customHeight="1">
      <c r="A41" s="97" t="s">
        <v>25</v>
      </c>
      <c r="B41" s="97" t="s">
        <v>66</v>
      </c>
      <c r="C41" s="262" t="s">
        <v>167</v>
      </c>
      <c r="D41" s="98" t="s">
        <v>166</v>
      </c>
      <c r="E41" s="99" t="s">
        <v>3</v>
      </c>
      <c r="F41" s="99" t="s">
        <v>47</v>
      </c>
      <c r="G41" s="354">
        <f>IF(F41="I",IFERROR(VLOOKUP(C41,'BG 09.20'!B:C,2,FALSE),0),0)</f>
        <v>193.48</v>
      </c>
    </row>
    <row r="42" spans="1:7" s="100" customFormat="1" ht="12" customHeight="1">
      <c r="A42" s="97" t="s">
        <v>25</v>
      </c>
      <c r="B42" s="97" t="s">
        <v>66</v>
      </c>
      <c r="C42" s="262" t="s">
        <v>168</v>
      </c>
      <c r="D42" s="98" t="s">
        <v>258</v>
      </c>
      <c r="E42" s="99" t="s">
        <v>3</v>
      </c>
      <c r="F42" s="99" t="s">
        <v>47</v>
      </c>
      <c r="G42" s="354">
        <f>IF(F42="I",IFERROR(VLOOKUP(C42,'BG 09.20'!B:C,2,FALSE),0),0)</f>
        <v>19.38</v>
      </c>
    </row>
    <row r="43" spans="1:7" s="259" customFormat="1" ht="12" customHeight="1">
      <c r="A43" s="115" t="s">
        <v>24</v>
      </c>
      <c r="B43" s="115"/>
      <c r="C43" s="261" t="s">
        <v>170</v>
      </c>
      <c r="D43" s="116" t="s">
        <v>169</v>
      </c>
      <c r="E43" s="117" t="s">
        <v>3</v>
      </c>
      <c r="F43" s="117" t="s">
        <v>46</v>
      </c>
      <c r="G43" s="353">
        <f>IF(F43="I",IFERROR(VLOOKUP(C43,'BG 09.20'!B:C,2,FALSE),0),0)</f>
        <v>0</v>
      </c>
    </row>
    <row r="44" spans="1:7" s="259" customFormat="1" ht="12" customHeight="1">
      <c r="A44" s="115" t="s">
        <v>24</v>
      </c>
      <c r="B44" s="115"/>
      <c r="C44" s="261" t="s">
        <v>172</v>
      </c>
      <c r="D44" s="116" t="s">
        <v>171</v>
      </c>
      <c r="E44" s="117" t="s">
        <v>3</v>
      </c>
      <c r="F44" s="117" t="s">
        <v>46</v>
      </c>
      <c r="G44" s="353">
        <f>IF(F44="I",IFERROR(VLOOKUP(C44,'BG 09.20'!B:C,2,FALSE),0),0)</f>
        <v>0</v>
      </c>
    </row>
    <row r="45" spans="1:7" s="100" customFormat="1" ht="12" customHeight="1">
      <c r="A45" s="97" t="s">
        <v>24</v>
      </c>
      <c r="B45" s="97" t="s">
        <v>324</v>
      </c>
      <c r="C45" s="262" t="s">
        <v>174</v>
      </c>
      <c r="D45" s="98" t="s">
        <v>173</v>
      </c>
      <c r="E45" s="99" t="s">
        <v>3</v>
      </c>
      <c r="F45" s="99" t="s">
        <v>47</v>
      </c>
      <c r="G45" s="354">
        <f>IF(F45="I",IFERROR(VLOOKUP(C45,'BG 09.20'!B:C,2,FALSE),0),0)</f>
        <v>59.03</v>
      </c>
    </row>
    <row r="46" spans="1:7" s="259" customFormat="1" ht="12" customHeight="1">
      <c r="A46" s="115" t="s">
        <v>24</v>
      </c>
      <c r="B46" s="115"/>
      <c r="C46" s="261" t="s">
        <v>176</v>
      </c>
      <c r="D46" s="116" t="s">
        <v>175</v>
      </c>
      <c r="E46" s="117" t="s">
        <v>3</v>
      </c>
      <c r="F46" s="117" t="s">
        <v>46</v>
      </c>
      <c r="G46" s="353">
        <f>IF(F46="I",IFERROR(VLOOKUP(C46,'BG 09.20'!B:C,2,FALSE),0),0)</f>
        <v>0</v>
      </c>
    </row>
    <row r="47" spans="1:7" s="100" customFormat="1" ht="12" customHeight="1">
      <c r="A47" s="97" t="s">
        <v>24</v>
      </c>
      <c r="B47" s="97" t="s">
        <v>192</v>
      </c>
      <c r="C47" s="262" t="s">
        <v>260</v>
      </c>
      <c r="D47" s="98" t="s">
        <v>259</v>
      </c>
      <c r="E47" s="99" t="s">
        <v>3</v>
      </c>
      <c r="F47" s="99" t="s">
        <v>47</v>
      </c>
      <c r="G47" s="354">
        <f>IF(F47="I",IFERROR(VLOOKUP(C47,'BG 09.20'!B:C,2,FALSE),0),0)</f>
        <v>41.99</v>
      </c>
    </row>
    <row r="48" spans="1:7" s="100" customFormat="1" ht="12" customHeight="1">
      <c r="A48" s="97" t="s">
        <v>24</v>
      </c>
      <c r="B48" s="97" t="s">
        <v>192</v>
      </c>
      <c r="C48" s="262" t="s">
        <v>178</v>
      </c>
      <c r="D48" s="98" t="s">
        <v>177</v>
      </c>
      <c r="E48" s="99" t="s">
        <v>3</v>
      </c>
      <c r="F48" s="99" t="s">
        <v>47</v>
      </c>
      <c r="G48" s="354">
        <f>IF(F48="I",IFERROR(VLOOKUP(C48,'BG 09.20'!B:C,2,FALSE),0),0)</f>
        <v>503.93</v>
      </c>
    </row>
    <row r="49" spans="1:8">
      <c r="A49" s="100"/>
      <c r="B49" s="100"/>
      <c r="C49" s="253"/>
      <c r="D49" s="253"/>
      <c r="E49" s="254"/>
      <c r="F49" s="254"/>
      <c r="G49" s="100"/>
    </row>
    <row r="50" spans="1:8">
      <c r="A50" s="100"/>
      <c r="B50" s="100"/>
      <c r="C50" s="253"/>
      <c r="D50" s="253"/>
      <c r="E50" s="255" t="s">
        <v>2</v>
      </c>
      <c r="F50" s="255"/>
      <c r="G50" s="256">
        <f>SUMIF(A:A,E50,G:G)</f>
        <v>483319.3</v>
      </c>
    </row>
    <row r="51" spans="1:8">
      <c r="A51" s="100"/>
      <c r="B51" s="100"/>
      <c r="C51" s="253"/>
      <c r="D51" s="253"/>
      <c r="E51" s="255" t="s">
        <v>4</v>
      </c>
      <c r="F51" s="255"/>
      <c r="G51" s="256">
        <f>SUMIF(A:A,E51,G:G)</f>
        <v>218.35999999999999</v>
      </c>
    </row>
    <row r="52" spans="1:8">
      <c r="A52" s="100"/>
      <c r="B52" s="100"/>
      <c r="C52" s="253"/>
      <c r="D52" s="253"/>
      <c r="E52" s="255" t="s">
        <v>6</v>
      </c>
      <c r="F52" s="255"/>
      <c r="G52" s="256">
        <f>SUMIF(A:A,E52,G:G)</f>
        <v>483100.94</v>
      </c>
    </row>
    <row r="53" spans="1:8">
      <c r="A53" s="100"/>
      <c r="B53" s="100"/>
      <c r="C53" s="253"/>
      <c r="D53" s="253"/>
      <c r="E53" s="257" t="s">
        <v>26</v>
      </c>
      <c r="F53" s="257"/>
      <c r="G53" s="258">
        <f>+G50-G51-G52</f>
        <v>0</v>
      </c>
    </row>
    <row r="54" spans="1:8">
      <c r="A54" s="100"/>
      <c r="B54" s="100"/>
      <c r="C54" s="253"/>
      <c r="D54" s="253"/>
      <c r="E54" s="255" t="s">
        <v>24</v>
      </c>
      <c r="F54" s="255"/>
      <c r="G54" s="256">
        <f>SUMIF(A:A,E54,G:G)</f>
        <v>604.95000000000005</v>
      </c>
    </row>
    <row r="55" spans="1:8">
      <c r="A55" s="100"/>
      <c r="B55" s="100"/>
      <c r="C55" s="253"/>
      <c r="D55" s="253"/>
      <c r="E55" s="255" t="s">
        <v>25</v>
      </c>
      <c r="F55" s="255"/>
      <c r="G55" s="256">
        <f>SUMIF(A:A,E55,G:G)</f>
        <v>212.85999999999999</v>
      </c>
    </row>
    <row r="56" spans="1:8">
      <c r="A56" s="100"/>
      <c r="B56" s="100"/>
      <c r="C56" s="253"/>
      <c r="D56" s="253"/>
      <c r="E56" s="257" t="s">
        <v>26</v>
      </c>
      <c r="F56" s="257"/>
      <c r="G56" s="258"/>
      <c r="H56" s="355"/>
    </row>
    <row r="57" spans="1:8">
      <c r="A57" s="100"/>
      <c r="B57" s="100"/>
      <c r="C57" s="253"/>
      <c r="D57" s="253"/>
      <c r="E57" s="254"/>
      <c r="F57" s="254"/>
      <c r="G57" s="258"/>
    </row>
    <row r="58" spans="1:8">
      <c r="A58" s="100"/>
      <c r="B58" s="100"/>
      <c r="C58" s="253"/>
      <c r="D58" s="253"/>
      <c r="E58" s="254"/>
      <c r="F58" s="254"/>
      <c r="G58" s="258"/>
    </row>
    <row r="59" spans="1:8">
      <c r="A59" s="100"/>
      <c r="B59" s="100"/>
      <c r="C59" s="253"/>
      <c r="D59" s="253"/>
      <c r="E59" s="254"/>
      <c r="F59" s="254"/>
      <c r="G59" s="100"/>
    </row>
    <row r="60" spans="1:8">
      <c r="G60" s="96"/>
    </row>
  </sheetData>
  <autoFilter ref="A4:G48" xr:uid="{2F52CE49-2D93-4533-B1E3-5493512B4B46}"/>
  <customSheetViews>
    <customSheetView guid="{B9F63820-5C32-455A-BC9D-0BE84D6B0867}" filter="1" showAutoFilter="1" state="hidden">
      <pane ySplit="4" topLeftCell="A5" activePane="bottomLeft" state="frozen"/>
      <selection pane="bottomLeft" activeCell="D390" sqref="D390:G390 D392:G396 D410:G411 D424:G424"/>
      <pageMargins left="0.7" right="0.7" top="0.75" bottom="0.75" header="0.3" footer="0.3"/>
      <pageSetup paperSize="9" orientation="portrait" r:id="rId1"/>
      <autoFilter ref="A4:J480" xr:uid="{00000000-0000-0000-0000-000000000000}">
        <filterColumn colId="1">
          <filters>
            <filter val="Otros gastos de comercialización (Nota 5.w)"/>
          </filters>
        </filterColumn>
      </autoFilter>
    </customSheetView>
    <customSheetView guid="{7015FC6D-0680-4B00-AA0E-B83DA1D0B666}" filter="1" showAutoFilter="1">
      <pane ySplit="10" topLeftCell="A396" activePane="bottomLeft" state="frozen"/>
      <selection pane="bottomLeft" activeCell="B413" sqref="B413"/>
      <pageMargins left="0.7" right="0.7" top="0.75" bottom="0.75" header="0.3" footer="0.3"/>
      <pageSetup paperSize="9" orientation="portrait" r:id="rId2"/>
      <autoFilter ref="A4:J480" xr:uid="{00000000-0000-0000-0000-000000000000}">
        <filterColumn colId="6">
          <filters>
            <filter val="1.217.193"/>
            <filter val="1.403.320.111"/>
            <filter val="1.530.000"/>
            <filter val="1.808.967"/>
            <filter val="1.948.492"/>
            <filter val="10.014.421"/>
            <filter val="10.083.333"/>
            <filter val="10.500.000"/>
            <filter val="100.000"/>
            <filter val="105.000.000"/>
            <filter val="11.647.065"/>
            <filter val="112.487.908"/>
            <filter val="113.837.164"/>
            <filter val="12.643.649"/>
            <filter val="139.728.254"/>
            <filter val="14.200.454"/>
            <filter val="14.285.334"/>
            <filter val="15.882.182"/>
            <filter val="157.876.083"/>
            <filter val="16.238.918"/>
            <filter val="162.227.408"/>
            <filter val="165.523.085"/>
            <filter val="165.980.247"/>
            <filter val="169.372.459"/>
            <filter val="17.653.690"/>
            <filter val="18.136.461.199"/>
            <filter val="-18.136.461.199"/>
            <filter val="18.665.667"/>
            <filter val="2.155.931"/>
            <filter val="2.410.959"/>
            <filter val="2.489.543.463"/>
            <filter val="2.500.001"/>
            <filter val="2.598.392"/>
            <filter val="2.650.719"/>
            <filter val="2.874.119"/>
            <filter val="20.470.836"/>
            <filter val="21.121.490"/>
            <filter val="21.887.999"/>
            <filter val="217.559.172"/>
            <filter val="22.067.273"/>
            <filter val="225.302.826"/>
            <filter val="23.322.673"/>
            <filter val="23.799.408"/>
            <filter val="24.000.000"/>
            <filter val="250.049"/>
            <filter val="26.537.264"/>
            <filter val="28.610.971"/>
            <filter val="289.016.667"/>
            <filter val="3.169.091"/>
            <filter val="3.336.439"/>
            <filter val="3.496.313"/>
            <filter val="3.516.576"/>
            <filter val="3.755.762"/>
            <filter val="3.996.538"/>
            <filter val="-30.629.975"/>
            <filter val="30.826.014"/>
            <filter val="30.827.114"/>
            <filter val="32.204.457"/>
            <filter val="-32.204.457"/>
            <filter val="32.844.791"/>
            <filter val="32.860.972"/>
            <filter val="332.000"/>
            <filter val="35.409.091"/>
            <filter val="35.600"/>
            <filter val="38.721.199"/>
            <filter val="39.000.000"/>
            <filter val="39.872.675"/>
            <filter val="4.000.000"/>
            <filter val="4.232.306.000"/>
            <filter val="-4.232.306.000"/>
            <filter val="4.335.591"/>
            <filter val="4.453.151"/>
            <filter val="4.760"/>
            <filter val="407.541.775"/>
            <filter val="412.376"/>
            <filter val="427.741.326"/>
            <filter val="429.580"/>
            <filter val="43.148.578"/>
            <filter val="44.231.650"/>
            <filter val="44.516.285"/>
            <filter val="442.916.854.245"/>
            <filter val="-442.916.854.245"/>
            <filter val="449.542.972"/>
            <filter val="48.857.307"/>
            <filter val="49.946.068"/>
            <filter val="5.000.000.000"/>
            <filter val="5.576.709"/>
            <filter val="50.732.513"/>
            <filter val="52.500.000"/>
            <filter val="537.248"/>
            <filter val="56.649.722"/>
            <filter val="561.000.000"/>
            <filter val="57.764.419"/>
            <filter val="58.662.495"/>
            <filter val="58.988.520"/>
            <filter val="59.240.090"/>
            <filter val="598.420.166"/>
            <filter val="6.000.000"/>
            <filter val="6.491.551"/>
            <filter val="6.736.642"/>
            <filter val="6.799.607"/>
            <filter val="60.931.484"/>
            <filter val="612.030.384"/>
            <filter val="618.840"/>
            <filter val="622.033.558"/>
            <filter val="633.276.895"/>
            <filter val="634.228.480"/>
            <filter val="66.646"/>
            <filter val="7.954.545"/>
            <filter val="7.997.216.474"/>
            <filter val="700.003"/>
            <filter val="718.181"/>
            <filter val="74.631.194"/>
            <filter val="750.000.000"/>
            <filter val="788.252.516"/>
            <filter val="-788.252.516"/>
            <filter val="8.000.000"/>
            <filter val="8.034.255.631"/>
            <filter val="8.084.000.000"/>
            <filter val="8.109.049.854"/>
            <filter val="825.000"/>
            <filter val="87.699.040"/>
            <filter val="88.410.220"/>
            <filter val="9.000.000"/>
            <filter val="9.387.688"/>
            <filter val="9.967.899"/>
            <filter val="96.219"/>
            <filter val="96.802.558"/>
          </filters>
        </filterColumn>
      </autoFilter>
    </customSheetView>
    <customSheetView guid="{5FCC9217-B3E9-4B91-A943-5F21728EBEE9}" filter="1" showAutoFilter="1">
      <pane ySplit="236" topLeftCell="A238" activePane="bottomLeft" state="frozen"/>
      <selection pane="bottomLeft" activeCell="C275" sqref="C275"/>
      <pageMargins left="0.7" right="0.7" top="0.75" bottom="0.75" header="0.3" footer="0.3"/>
      <pageSetup paperSize="9" orientation="portrait" r:id="rId3"/>
      <autoFilter ref="A4:J480" xr:uid="{00000000-0000-0000-0000-000000000000}">
        <filterColumn colId="1">
          <filters>
            <filter val="Otros Pasivos Corrientes (Nota 5.q)"/>
          </filters>
        </filterColumn>
      </autoFilter>
    </customSheetView>
    <customSheetView guid="{F3648BCD-1CED-4BBB-AE63-37BDB925883F}" showAutoFilter="1" state="hidden">
      <pane ySplit="11" topLeftCell="A222" activePane="bottomLeft" state="frozen"/>
      <selection pane="bottomLeft" activeCell="B228" sqref="B228"/>
      <pageMargins left="0.7" right="0.7" top="0.75" bottom="0.75" header="0.3" footer="0.3"/>
      <pageSetup paperSize="9" orientation="portrait" r:id="rId4"/>
      <autoFilter ref="A4:J480" xr:uid="{00000000-0000-0000-0000-000000000000}"/>
    </customSheetView>
  </customSheetView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6699"/>
    <pageSetUpPr fitToPage="1"/>
  </sheetPr>
  <dimension ref="B2:J45"/>
  <sheetViews>
    <sheetView showGridLines="0" tabSelected="1" zoomScale="80" zoomScaleNormal="80" zoomScaleSheetLayoutView="80" workbookViewId="0">
      <pane ySplit="7" topLeftCell="A19" activePane="bottomLeft" state="frozen"/>
      <selection pane="bottomLeft" activeCell="J33" sqref="J33"/>
    </sheetView>
  </sheetViews>
  <sheetFormatPr baseColWidth="10" defaultColWidth="11.42578125" defaultRowHeight="15.75"/>
  <cols>
    <col min="1" max="1" width="4.7109375" style="2" customWidth="1"/>
    <col min="2" max="2" width="41.7109375" style="2" customWidth="1"/>
    <col min="3" max="4" width="19.5703125" style="2" customWidth="1"/>
    <col min="5" max="5" width="31.140625" style="2" customWidth="1"/>
    <col min="6" max="6" width="28.7109375" style="2" customWidth="1"/>
    <col min="7" max="7" width="18.85546875" style="2" bestFit="1" customWidth="1"/>
    <col min="8" max="8" width="17.7109375" style="2" customWidth="1"/>
    <col min="9" max="9" width="16.7109375" style="1" customWidth="1"/>
    <col min="10" max="10" width="18.85546875" style="1" bestFit="1" customWidth="1"/>
    <col min="11" max="11" width="13.5703125" style="2" bestFit="1" customWidth="1"/>
    <col min="12" max="16384" width="11.42578125" style="2"/>
  </cols>
  <sheetData>
    <row r="2" spans="2:10">
      <c r="B2" s="462" t="s">
        <v>261</v>
      </c>
      <c r="C2" s="462"/>
      <c r="D2" s="462"/>
      <c r="E2" s="462"/>
      <c r="F2" s="462"/>
    </row>
    <row r="3" spans="2:10">
      <c r="B3" s="462" t="s">
        <v>62</v>
      </c>
      <c r="C3" s="462"/>
      <c r="D3" s="462"/>
      <c r="E3" s="462"/>
      <c r="F3" s="462"/>
    </row>
    <row r="4" spans="2:10">
      <c r="B4" s="466" t="s">
        <v>63</v>
      </c>
      <c r="C4" s="466"/>
      <c r="D4" s="466"/>
      <c r="E4" s="466"/>
      <c r="F4" s="466"/>
    </row>
    <row r="5" spans="2:10">
      <c r="B5" s="467" t="s">
        <v>293</v>
      </c>
      <c r="C5" s="467"/>
      <c r="D5" s="467"/>
      <c r="E5" s="467"/>
      <c r="F5" s="467"/>
    </row>
    <row r="6" spans="2:10" ht="7.5" customHeight="1" thickBot="1"/>
    <row r="7" spans="2:10" ht="45" customHeight="1" thickBot="1">
      <c r="B7" s="468" t="s">
        <v>2</v>
      </c>
      <c r="C7" s="469"/>
      <c r="D7" s="470"/>
      <c r="E7" s="106">
        <v>44104</v>
      </c>
      <c r="F7" s="106">
        <v>43738</v>
      </c>
    </row>
    <row r="8" spans="2:10">
      <c r="B8" s="173" t="s">
        <v>184</v>
      </c>
      <c r="C8" s="174"/>
      <c r="D8" s="175"/>
      <c r="E8" s="356">
        <v>829.31</v>
      </c>
      <c r="F8" s="263">
        <v>0</v>
      </c>
    </row>
    <row r="9" spans="2:10">
      <c r="B9" s="176"/>
      <c r="C9" s="170"/>
      <c r="D9" s="177"/>
      <c r="E9" s="356"/>
      <c r="F9" s="264"/>
    </row>
    <row r="10" spans="2:10">
      <c r="B10" s="176" t="s">
        <v>183</v>
      </c>
      <c r="C10" s="169"/>
      <c r="D10" s="179"/>
      <c r="E10" s="356">
        <v>482467.99000000005</v>
      </c>
      <c r="F10" s="226">
        <v>0</v>
      </c>
      <c r="I10" s="29"/>
      <c r="J10" s="29"/>
    </row>
    <row r="11" spans="2:10">
      <c r="B11" s="178"/>
      <c r="C11" s="169"/>
      <c r="D11" s="179"/>
      <c r="E11" s="356">
        <v>0</v>
      </c>
      <c r="F11" s="263"/>
      <c r="I11" s="29"/>
      <c r="J11" s="29"/>
    </row>
    <row r="12" spans="2:10">
      <c r="B12" s="178" t="s">
        <v>328</v>
      </c>
      <c r="C12" s="169"/>
      <c r="D12" s="179"/>
      <c r="E12" s="356">
        <v>22</v>
      </c>
      <c r="F12" s="263">
        <v>0</v>
      </c>
      <c r="I12" s="29"/>
      <c r="J12" s="29"/>
    </row>
    <row r="13" spans="2:10">
      <c r="B13" s="178"/>
      <c r="C13" s="169"/>
      <c r="D13" s="179"/>
      <c r="E13" s="356">
        <v>0</v>
      </c>
      <c r="F13" s="263"/>
      <c r="I13" s="29"/>
      <c r="J13" s="29"/>
    </row>
    <row r="14" spans="2:10" ht="16.5" thickBot="1">
      <c r="B14" s="471" t="s">
        <v>57</v>
      </c>
      <c r="C14" s="472"/>
      <c r="D14" s="473"/>
      <c r="E14" s="357">
        <v>483319.30000000005</v>
      </c>
      <c r="F14" s="265">
        <f>SUM(F8:F11)</f>
        <v>0</v>
      </c>
      <c r="G14" s="271"/>
    </row>
    <row r="15" spans="2:10">
      <c r="B15" s="173"/>
      <c r="C15" s="183"/>
      <c r="D15" s="183"/>
      <c r="E15" s="358"/>
      <c r="F15" s="266"/>
    </row>
    <row r="16" spans="2:10">
      <c r="B16" s="176" t="s">
        <v>186</v>
      </c>
      <c r="C16" s="182"/>
      <c r="D16" s="182"/>
      <c r="E16" s="357">
        <v>5.5</v>
      </c>
      <c r="F16" s="267">
        <v>0</v>
      </c>
    </row>
    <row r="17" spans="2:9">
      <c r="B17" s="178"/>
      <c r="C17" s="169"/>
      <c r="D17" s="172"/>
      <c r="E17" s="359"/>
      <c r="F17" s="268"/>
      <c r="I17" s="29"/>
    </row>
    <row r="18" spans="2:9">
      <c r="B18" s="176" t="s">
        <v>187</v>
      </c>
      <c r="C18" s="169"/>
      <c r="D18" s="172"/>
      <c r="E18" s="357">
        <v>212.85999999999999</v>
      </c>
      <c r="F18" s="268">
        <v>0</v>
      </c>
      <c r="I18" s="29"/>
    </row>
    <row r="19" spans="2:9">
      <c r="B19" s="176"/>
      <c r="C19" s="169"/>
      <c r="D19" s="172"/>
      <c r="E19" s="359"/>
      <c r="F19" s="268"/>
      <c r="I19" s="29"/>
    </row>
    <row r="20" spans="2:9">
      <c r="B20" s="178" t="s">
        <v>58</v>
      </c>
      <c r="C20" s="169"/>
      <c r="D20" s="172"/>
      <c r="E20" s="359">
        <v>0</v>
      </c>
      <c r="F20" s="268">
        <v>0</v>
      </c>
      <c r="I20" s="29"/>
    </row>
    <row r="21" spans="2:9" ht="16.5" thickBot="1">
      <c r="B21" s="176"/>
      <c r="C21" s="169"/>
      <c r="D21" s="172"/>
      <c r="E21" s="360"/>
      <c r="F21" s="268"/>
      <c r="I21" s="29"/>
    </row>
    <row r="22" spans="2:9" ht="16.5" thickBot="1">
      <c r="B22" s="180" t="s">
        <v>59</v>
      </c>
      <c r="C22" s="186"/>
      <c r="D22" s="186"/>
      <c r="E22" s="361">
        <v>483100.94000000006</v>
      </c>
      <c r="F22" s="269">
        <v>0</v>
      </c>
    </row>
    <row r="23" spans="2:9" ht="16.5" thickBot="1">
      <c r="B23" s="180" t="s">
        <v>60</v>
      </c>
      <c r="C23" s="181"/>
      <c r="D23" s="187"/>
      <c r="E23" s="272">
        <v>4823.998501</v>
      </c>
      <c r="F23" s="269">
        <v>0</v>
      </c>
      <c r="H23" s="458"/>
    </row>
    <row r="24" spans="2:9" ht="16.5" thickBot="1">
      <c r="B24" s="190" t="s">
        <v>61</v>
      </c>
      <c r="C24" s="188"/>
      <c r="D24" s="189"/>
      <c r="E24" s="273">
        <v>100.14533377235809</v>
      </c>
      <c r="F24" s="270">
        <v>0</v>
      </c>
      <c r="G24" s="1"/>
      <c r="H24" s="459"/>
      <c r="I24" s="29"/>
    </row>
    <row r="25" spans="2:9">
      <c r="B25" s="185"/>
      <c r="C25" s="184"/>
      <c r="D25" s="184"/>
      <c r="E25" s="171"/>
      <c r="F25" s="172"/>
    </row>
    <row r="26" spans="2:9" ht="15" customHeight="1">
      <c r="B26" s="465" t="s">
        <v>193</v>
      </c>
      <c r="C26" s="465"/>
      <c r="D26" s="465"/>
      <c r="E26" s="465"/>
      <c r="F26" s="465"/>
      <c r="G26" s="40"/>
      <c r="H26" s="40"/>
      <c r="I26" s="41"/>
    </row>
    <row r="27" spans="2:9" ht="15" customHeight="1">
      <c r="G27" s="40"/>
      <c r="H27" s="40"/>
      <c r="I27" s="41"/>
    </row>
    <row r="28" spans="2:9" ht="15" customHeight="1">
      <c r="G28" s="40"/>
      <c r="H28" s="40"/>
      <c r="I28" s="41"/>
    </row>
    <row r="29" spans="2:9">
      <c r="C29" s="49"/>
      <c r="G29" s="40"/>
      <c r="H29" s="40"/>
      <c r="I29" s="41"/>
    </row>
    <row r="30" spans="2:9" ht="7.5" customHeight="1">
      <c r="B30" s="3"/>
    </row>
    <row r="31" spans="2:9" ht="7.5" customHeight="1">
      <c r="B31" s="3"/>
      <c r="F31" s="22"/>
    </row>
    <row r="32" spans="2:9" ht="7.5" customHeight="1">
      <c r="B32" s="3"/>
      <c r="F32" s="22"/>
    </row>
    <row r="33" spans="2:10" ht="7.5" customHeight="1">
      <c r="B33" s="3"/>
      <c r="F33" s="22"/>
    </row>
    <row r="34" spans="2:10">
      <c r="B34" s="3"/>
    </row>
    <row r="35" spans="2:10">
      <c r="B35" s="91"/>
      <c r="C35" s="91"/>
      <c r="D35" s="91"/>
      <c r="E35" s="91"/>
      <c r="F35" s="91"/>
    </row>
    <row r="36" spans="2:10" s="105" customFormat="1">
      <c r="B36" s="104" t="s">
        <v>40</v>
      </c>
      <c r="C36" s="463" t="s">
        <v>39</v>
      </c>
      <c r="D36" s="463"/>
      <c r="E36" s="104" t="s">
        <v>23</v>
      </c>
      <c r="F36" s="456" t="s">
        <v>307</v>
      </c>
      <c r="I36" s="111"/>
      <c r="J36" s="111"/>
    </row>
    <row r="37" spans="2:10" s="110" customFormat="1">
      <c r="B37" s="103" t="s">
        <v>15</v>
      </c>
      <c r="C37" s="464" t="s">
        <v>38</v>
      </c>
      <c r="D37" s="464"/>
      <c r="E37" s="103" t="s">
        <v>10</v>
      </c>
      <c r="F37" s="103" t="s">
        <v>37</v>
      </c>
      <c r="I37" s="112"/>
      <c r="J37" s="112"/>
    </row>
    <row r="38" spans="2:10" ht="4.5" customHeight="1">
      <c r="B38" s="3"/>
    </row>
    <row r="39" spans="2:10">
      <c r="B39" s="3"/>
    </row>
    <row r="40" spans="2:10">
      <c r="B40" s="3"/>
    </row>
    <row r="41" spans="2:10">
      <c r="D41" s="4"/>
    </row>
    <row r="45" spans="2:10">
      <c r="F45" s="7"/>
    </row>
  </sheetData>
  <customSheetViews>
    <customSheetView guid="{B9F63820-5C32-455A-BC9D-0BE84D6B0867}" scale="80" showGridLines="0" state="hidden">
      <pane ySplit="7" topLeftCell="A62" activePane="bottomLeft" state="frozen"/>
      <selection pane="bottomLeft" activeCell="F77" sqref="F77"/>
      <colBreaks count="1" manualBreakCount="1">
        <brk id="7" max="1048575" man="1"/>
      </colBreaks>
      <pageMargins left="0.7" right="0.7" top="0.75" bottom="0.75" header="0.3" footer="0.3"/>
      <pageSetup paperSize="9" scale="46" orientation="portrait" r:id="rId1"/>
    </customSheetView>
    <customSheetView guid="{7015FC6D-0680-4B00-AA0E-B83DA1D0B666}" scale="80" showPageBreaks="1" showGridLines="0" printArea="1">
      <pane ySplit="7" topLeftCell="A62" activePane="bottomLeft" state="frozen"/>
      <selection pane="bottomLeft" activeCell="F77" sqref="F77"/>
      <colBreaks count="1" manualBreakCount="1">
        <brk id="7" max="1048575" man="1"/>
      </colBreaks>
      <pageMargins left="0.7" right="0.7" top="0.75" bottom="0.75" header="0.3" footer="0.3"/>
      <pageSetup paperSize="9" scale="46" orientation="portrait" r:id="rId2"/>
    </customSheetView>
    <customSheetView guid="{5FCC9217-B3E9-4B91-A943-5F21728EBEE9}" scale="80" showPageBreaks="1" showGridLines="0" printArea="1">
      <pane ySplit="7" topLeftCell="A8" activePane="bottomLeft" state="frozen"/>
      <selection pane="bottomLeft" activeCell="B7" sqref="B7:G72"/>
      <colBreaks count="1" manualBreakCount="1">
        <brk id="7" max="1048575" man="1"/>
      </colBreaks>
      <pageMargins left="0.7" right="0.7" top="0.75" bottom="0.75" header="0.3" footer="0.3"/>
      <pageSetup paperSize="9" scale="46" orientation="portrait" r:id="rId3"/>
    </customSheetView>
    <customSheetView guid="{F3648BCD-1CED-4BBB-AE63-37BDB925883F}" scale="80" showGridLines="0">
      <pane ySplit="7" topLeftCell="A8" activePane="bottomLeft" state="frozen"/>
      <selection pane="bottomLeft" activeCell="B38" sqref="B38"/>
      <colBreaks count="1" manualBreakCount="1">
        <brk id="7" max="1048575" man="1"/>
      </colBreaks>
      <pageMargins left="0.7" right="0.7" top="0.75" bottom="0.75" header="0.3" footer="0.3"/>
      <pageSetup paperSize="9" scale="46" orientation="portrait" r:id="rId4"/>
    </customSheetView>
  </customSheetViews>
  <mergeCells count="9">
    <mergeCell ref="B2:F2"/>
    <mergeCell ref="C36:D36"/>
    <mergeCell ref="C37:D37"/>
    <mergeCell ref="B26:F26"/>
    <mergeCell ref="B3:F3"/>
    <mergeCell ref="B4:F4"/>
    <mergeCell ref="B5:F5"/>
    <mergeCell ref="B7:D7"/>
    <mergeCell ref="B14:D14"/>
  </mergeCells>
  <pageMargins left="0.7" right="0.7" top="0.75" bottom="0.75" header="0.3" footer="0.3"/>
  <pageSetup paperSize="9" scale="60" fitToHeight="0" orientation="portrait" r:id="rId5"/>
  <colBreaks count="1" manualBreakCount="1">
    <brk id="6" max="1048575" man="1"/>
  </colBreaks>
  <ignoredErrors>
    <ignoredError sqref="F14" formulaRange="1"/>
  </ignoredErrors>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6699"/>
    <pageSetUpPr fitToPage="1"/>
  </sheetPr>
  <dimension ref="A1:K32"/>
  <sheetViews>
    <sheetView showGridLines="0" zoomScale="80" zoomScaleNormal="80" zoomScaleSheetLayoutView="90" workbookViewId="0">
      <pane ySplit="7" topLeftCell="A8" activePane="bottomLeft" state="frozen"/>
      <selection pane="bottomLeft" activeCell="B17" sqref="B17"/>
    </sheetView>
  </sheetViews>
  <sheetFormatPr baseColWidth="10" defaultColWidth="11.42578125" defaultRowHeight="15.75"/>
  <cols>
    <col min="1" max="1" width="6.7109375" style="2" customWidth="1"/>
    <col min="2" max="2" width="60.42578125" style="2" customWidth="1"/>
    <col min="3" max="3" width="11.140625" style="2" customWidth="1"/>
    <col min="4" max="4" width="15.42578125" style="2" customWidth="1"/>
    <col min="5" max="5" width="9.140625" style="5" customWidth="1"/>
    <col min="6" max="7" width="18.7109375" style="2" customWidth="1"/>
    <col min="8" max="9" width="17.85546875" style="2" bestFit="1" customWidth="1"/>
    <col min="10" max="10" width="6.85546875" style="2" customWidth="1"/>
    <col min="11" max="16384" width="11.42578125" style="2"/>
  </cols>
  <sheetData>
    <row r="1" spans="1:11">
      <c r="B1" s="474"/>
      <c r="C1" s="474"/>
      <c r="D1" s="474"/>
      <c r="E1" s="474"/>
      <c r="F1" s="474"/>
      <c r="G1" s="474"/>
      <c r="H1" s="8"/>
      <c r="I1" s="8"/>
      <c r="J1" s="8"/>
    </row>
    <row r="2" spans="1:11">
      <c r="B2" s="462" t="s">
        <v>261</v>
      </c>
      <c r="C2" s="462"/>
      <c r="D2" s="462"/>
      <c r="E2" s="462"/>
      <c r="F2" s="462"/>
      <c r="G2" s="462"/>
      <c r="H2" s="8"/>
      <c r="I2" s="8"/>
      <c r="J2" s="8"/>
    </row>
    <row r="3" spans="1:11">
      <c r="B3" s="462" t="s">
        <v>64</v>
      </c>
      <c r="C3" s="462"/>
      <c r="D3" s="462"/>
      <c r="E3" s="462"/>
      <c r="F3" s="462"/>
      <c r="G3" s="462"/>
      <c r="H3" s="8"/>
      <c r="I3" s="8"/>
      <c r="J3" s="8"/>
    </row>
    <row r="4" spans="1:11">
      <c r="B4" s="466" t="s">
        <v>65</v>
      </c>
      <c r="C4" s="466"/>
      <c r="D4" s="466"/>
      <c r="E4" s="466"/>
      <c r="F4" s="466"/>
      <c r="G4" s="466"/>
      <c r="H4" s="39"/>
      <c r="I4" s="39"/>
    </row>
    <row r="5" spans="1:11">
      <c r="B5" s="466" t="s">
        <v>293</v>
      </c>
      <c r="C5" s="466"/>
      <c r="D5" s="466"/>
      <c r="E5" s="466"/>
      <c r="F5" s="466"/>
      <c r="G5" s="466"/>
      <c r="H5" s="39"/>
      <c r="I5" s="39"/>
    </row>
    <row r="6" spans="1:11" ht="16.5" thickBot="1">
      <c r="B6" s="466"/>
      <c r="C6" s="466"/>
      <c r="D6" s="466"/>
      <c r="E6" s="466"/>
      <c r="F6" s="466"/>
      <c r="G6" s="466"/>
      <c r="H6" s="39"/>
      <c r="I6" s="39"/>
    </row>
    <row r="7" spans="1:11" ht="21.75" customHeight="1" thickBot="1">
      <c r="B7" s="168" t="s">
        <v>18</v>
      </c>
      <c r="C7" s="201"/>
      <c r="D7" s="201"/>
      <c r="E7" s="201"/>
      <c r="F7" s="106">
        <v>44104</v>
      </c>
      <c r="G7" s="212">
        <v>43738</v>
      </c>
      <c r="I7" s="10"/>
      <c r="J7" s="5"/>
      <c r="K7" s="5"/>
    </row>
    <row r="8" spans="1:11" s="36" customFormat="1">
      <c r="B8" s="196"/>
      <c r="C8" s="193"/>
      <c r="D8" s="193"/>
      <c r="E8" s="193"/>
      <c r="F8" s="362"/>
      <c r="G8" s="274"/>
      <c r="I8" s="194"/>
      <c r="J8" s="47"/>
      <c r="K8" s="47"/>
    </row>
    <row r="9" spans="1:11" ht="15" customHeight="1">
      <c r="A9" s="11"/>
      <c r="B9" s="197" t="s">
        <v>189</v>
      </c>
      <c r="C9" s="43"/>
      <c r="D9" s="43"/>
      <c r="E9" s="43"/>
      <c r="F9" s="275">
        <v>545.91999999999996</v>
      </c>
      <c r="G9" s="276">
        <v>0</v>
      </c>
      <c r="H9" s="58"/>
      <c r="I9" s="114"/>
      <c r="J9" s="5"/>
      <c r="K9" s="5"/>
    </row>
    <row r="10" spans="1:11" ht="15" customHeight="1">
      <c r="A10" s="11"/>
      <c r="B10" s="197" t="s">
        <v>325</v>
      </c>
      <c r="C10" s="44"/>
      <c r="D10" s="44"/>
      <c r="E10" s="43"/>
      <c r="F10" s="275">
        <v>59.03</v>
      </c>
      <c r="G10" s="276">
        <v>0</v>
      </c>
      <c r="H10" s="58"/>
      <c r="I10" s="114"/>
      <c r="J10" s="12"/>
      <c r="K10" s="5"/>
    </row>
    <row r="11" spans="1:11">
      <c r="A11" s="11"/>
      <c r="B11" s="198" t="s">
        <v>190</v>
      </c>
      <c r="C11" s="45"/>
      <c r="D11" s="45"/>
      <c r="E11" s="43"/>
      <c r="F11" s="275">
        <v>0</v>
      </c>
      <c r="G11" s="276">
        <v>0</v>
      </c>
      <c r="I11" s="5"/>
      <c r="J11" s="12"/>
      <c r="K11" s="5"/>
    </row>
    <row r="12" spans="1:11" ht="16.5" thickBot="1">
      <c r="A12" s="11"/>
      <c r="B12" s="199"/>
      <c r="C12" s="200"/>
      <c r="D12" s="200"/>
      <c r="E12" s="206"/>
      <c r="F12" s="277"/>
      <c r="G12" s="278"/>
      <c r="I12" s="5"/>
      <c r="J12" s="12"/>
      <c r="K12" s="5"/>
    </row>
    <row r="13" spans="1:11" s="119" customFormat="1" ht="15" customHeight="1" thickBot="1">
      <c r="A13" s="11"/>
      <c r="B13" s="202" t="s">
        <v>52</v>
      </c>
      <c r="C13" s="195"/>
      <c r="D13" s="195"/>
      <c r="E13" s="195"/>
      <c r="F13" s="363">
        <v>604.94999999999993</v>
      </c>
      <c r="G13" s="284">
        <f>SUM(G9:G12)</f>
        <v>0</v>
      </c>
      <c r="I13" s="203"/>
      <c r="J13" s="15"/>
      <c r="K13" s="203"/>
    </row>
    <row r="14" spans="1:11" ht="21.75" customHeight="1" thickBot="1">
      <c r="B14" s="168" t="s">
        <v>20</v>
      </c>
      <c r="C14" s="201"/>
      <c r="D14" s="201"/>
      <c r="E14" s="201"/>
      <c r="F14" s="279"/>
      <c r="G14" s="283"/>
      <c r="I14" s="10"/>
      <c r="J14" s="5"/>
      <c r="K14" s="5"/>
    </row>
    <row r="15" spans="1:11" ht="15" customHeight="1">
      <c r="A15" s="11"/>
      <c r="B15" s="207"/>
      <c r="C15" s="208"/>
      <c r="D15" s="208"/>
      <c r="E15" s="209"/>
      <c r="F15" s="280"/>
      <c r="G15" s="281"/>
      <c r="I15" s="5"/>
      <c r="J15" s="12"/>
      <c r="K15" s="5"/>
    </row>
    <row r="16" spans="1:11" ht="15" customHeight="1">
      <c r="A16" s="11"/>
      <c r="B16" s="198" t="s">
        <v>329</v>
      </c>
      <c r="C16" s="45"/>
      <c r="D16" s="45"/>
      <c r="E16" s="43"/>
      <c r="F16" s="275">
        <v>212.85999999999999</v>
      </c>
      <c r="G16" s="276">
        <v>0</v>
      </c>
      <c r="I16" s="5"/>
      <c r="J16" s="12"/>
      <c r="K16" s="5"/>
    </row>
    <row r="17" spans="1:11" ht="15" customHeight="1">
      <c r="A17" s="11"/>
      <c r="B17" s="198" t="s">
        <v>330</v>
      </c>
      <c r="C17" s="45"/>
      <c r="D17" s="45"/>
      <c r="E17" s="43"/>
      <c r="F17" s="275">
        <v>0</v>
      </c>
      <c r="G17" s="276">
        <v>0</v>
      </c>
      <c r="I17" s="5"/>
      <c r="J17" s="12"/>
      <c r="K17" s="5"/>
    </row>
    <row r="18" spans="1:11" ht="15" customHeight="1">
      <c r="A18" s="13"/>
      <c r="B18" s="197" t="s">
        <v>51</v>
      </c>
      <c r="C18" s="44"/>
      <c r="D18" s="44"/>
      <c r="E18" s="210"/>
      <c r="F18" s="275">
        <v>0</v>
      </c>
      <c r="G18" s="276">
        <v>0</v>
      </c>
      <c r="I18" s="12"/>
      <c r="J18" s="5"/>
      <c r="K18" s="5"/>
    </row>
    <row r="19" spans="1:11" ht="15" customHeight="1">
      <c r="A19" s="21"/>
      <c r="B19" s="204" t="s">
        <v>191</v>
      </c>
      <c r="C19" s="46"/>
      <c r="D19" s="46"/>
      <c r="E19" s="211"/>
      <c r="F19" s="275">
        <v>0</v>
      </c>
      <c r="G19" s="276">
        <v>0</v>
      </c>
      <c r="I19" s="5"/>
      <c r="J19" s="12"/>
      <c r="K19" s="5"/>
    </row>
    <row r="20" spans="1:11" ht="15" customHeight="1" thickBot="1">
      <c r="A20" s="21"/>
      <c r="B20" s="204"/>
      <c r="C20" s="46"/>
      <c r="D20" s="46"/>
      <c r="E20" s="211"/>
      <c r="F20" s="275"/>
      <c r="G20" s="276"/>
      <c r="I20" s="5"/>
      <c r="J20" s="12"/>
      <c r="K20" s="5"/>
    </row>
    <row r="21" spans="1:11" ht="15" customHeight="1" thickBot="1">
      <c r="A21" s="11"/>
      <c r="B21" s="202" t="s">
        <v>53</v>
      </c>
      <c r="C21" s="195"/>
      <c r="D21" s="195"/>
      <c r="E21" s="195"/>
      <c r="F21" s="363">
        <v>212.85999999999999</v>
      </c>
      <c r="G21" s="284">
        <f>SUM(G16:G20)</f>
        <v>0</v>
      </c>
      <c r="I21" s="12"/>
      <c r="J21" s="5"/>
      <c r="K21" s="5"/>
    </row>
    <row r="22" spans="1:11" ht="15" customHeight="1" thickBot="1">
      <c r="A22" s="11"/>
      <c r="B22" s="205" t="s">
        <v>5</v>
      </c>
      <c r="C22" s="206"/>
      <c r="D22" s="206"/>
      <c r="E22" s="206"/>
      <c r="F22" s="364">
        <v>392.08999999999992</v>
      </c>
      <c r="G22" s="282">
        <v>0</v>
      </c>
      <c r="I22" s="12"/>
      <c r="J22" s="5"/>
      <c r="K22" s="5"/>
    </row>
    <row r="23" spans="1:11" ht="15" customHeight="1">
      <c r="F23" s="34"/>
      <c r="I23" s="5"/>
      <c r="J23" s="5"/>
      <c r="K23" s="5"/>
    </row>
    <row r="24" spans="1:11" ht="15" customHeight="1">
      <c r="B24" s="465" t="s">
        <v>194</v>
      </c>
      <c r="C24" s="465"/>
      <c r="D24" s="465"/>
      <c r="E24" s="465"/>
      <c r="F24" s="465"/>
      <c r="G24" s="465"/>
      <c r="J24" s="14"/>
    </row>
    <row r="25" spans="1:11" ht="15" customHeight="1">
      <c r="B25" s="16"/>
      <c r="C25" s="16"/>
      <c r="D25" s="16"/>
      <c r="E25" s="17"/>
      <c r="F25" s="14"/>
      <c r="H25" s="3"/>
      <c r="J25" s="18"/>
    </row>
    <row r="26" spans="1:11" ht="15" customHeight="1">
      <c r="B26" s="16"/>
      <c r="C26" s="16"/>
      <c r="D26" s="16"/>
      <c r="E26" s="17"/>
      <c r="F26" s="14"/>
      <c r="G26" s="49"/>
      <c r="H26" s="3"/>
      <c r="J26" s="18"/>
    </row>
    <row r="27" spans="1:11" ht="15" customHeight="1">
      <c r="B27" s="16"/>
      <c r="C27" s="16"/>
      <c r="D27" s="16"/>
      <c r="E27" s="17"/>
      <c r="F27" s="14"/>
      <c r="G27" s="49"/>
      <c r="H27" s="3"/>
      <c r="J27" s="18"/>
    </row>
    <row r="28" spans="1:11">
      <c r="B28" s="3"/>
      <c r="C28" s="3"/>
      <c r="D28" s="3"/>
      <c r="E28" s="19"/>
      <c r="F28" s="49"/>
      <c r="H28" s="3"/>
      <c r="J28" s="20"/>
    </row>
    <row r="29" spans="1:11">
      <c r="B29" s="3"/>
      <c r="C29" s="3"/>
      <c r="D29" s="3"/>
      <c r="E29" s="19"/>
      <c r="H29" s="3"/>
      <c r="J29" s="18"/>
    </row>
    <row r="30" spans="1:11">
      <c r="B30" s="3"/>
      <c r="C30" s="3"/>
      <c r="D30" s="3"/>
      <c r="E30" s="19"/>
      <c r="H30" s="3"/>
      <c r="J30" s="18"/>
    </row>
    <row r="31" spans="1:11">
      <c r="B31" s="87" t="s">
        <v>35</v>
      </c>
      <c r="C31" s="463" t="s">
        <v>308</v>
      </c>
      <c r="D31" s="463"/>
      <c r="E31" s="463"/>
      <c r="F31" s="463"/>
      <c r="G31" s="463"/>
      <c r="H31" s="3"/>
      <c r="J31" s="18"/>
    </row>
    <row r="32" spans="1:11">
      <c r="B32" s="88" t="s">
        <v>42</v>
      </c>
      <c r="C32" s="464" t="s">
        <v>41</v>
      </c>
      <c r="D32" s="464"/>
      <c r="E32" s="464"/>
      <c r="F32" s="464"/>
      <c r="G32" s="464"/>
      <c r="H32" s="3"/>
      <c r="J32" s="18"/>
    </row>
  </sheetData>
  <customSheetViews>
    <customSheetView guid="{B9F63820-5C32-455A-BC9D-0BE84D6B0867}" scale="80" showGridLines="0" fitToPage="1" state="hidden">
      <pane ySplit="6" topLeftCell="A28" activePane="bottomLeft" state="frozen"/>
      <selection pane="bottomLeft" activeCell="F51" sqref="F51"/>
      <pageMargins left="0.48" right="0.39" top="0.74803149606299213" bottom="0.74803149606299213" header="0.31496062992125984" footer="0.31496062992125984"/>
      <printOptions horizontalCentered="1"/>
      <pageSetup paperSize="9" scale="55" orientation="portrait" r:id="rId1"/>
    </customSheetView>
    <customSheetView guid="{7015FC6D-0680-4B00-AA0E-B83DA1D0B666}" scale="80" showPageBreaks="1" showGridLines="0" fitToPage="1" printArea="1">
      <pane ySplit="6" topLeftCell="A37" activePane="bottomLeft" state="frozen"/>
      <selection pane="bottomLeft" activeCell="B2" sqref="B2:G2"/>
      <pageMargins left="0.48" right="0.39" top="0.74803149606299213" bottom="0.74803149606299213" header="0.31496062992125984" footer="0.31496062992125984"/>
      <printOptions horizontalCentered="1"/>
      <pageSetup paperSize="9" scale="52" orientation="portrait" r:id="rId2"/>
    </customSheetView>
    <customSheetView guid="{5FCC9217-B3E9-4B91-A943-5F21728EBEE9}" scale="80" showPageBreaks="1" showGridLines="0" fitToPage="1" printArea="1">
      <pane ySplit="6" topLeftCell="A70" activePane="bottomLeft" state="frozen"/>
      <selection pane="bottomLeft" activeCell="B6" sqref="B6:G79"/>
      <pageMargins left="0.48" right="0.39" top="0.74803149606299213" bottom="0.74803149606299213" header="0.31496062992125984" footer="0.31496062992125984"/>
      <printOptions horizontalCentered="1"/>
      <pageSetup paperSize="9" scale="52" orientation="portrait" r:id="rId3"/>
    </customSheetView>
    <customSheetView guid="{F3648BCD-1CED-4BBB-AE63-37BDB925883F}" scale="80" showGridLines="0" fitToPage="1">
      <pane ySplit="6" topLeftCell="A37" activePane="bottomLeft" state="frozen"/>
      <selection pane="bottomLeft" activeCell="B2" sqref="B2:G2"/>
      <pageMargins left="0.48" right="0.39" top="0.74803149606299213" bottom="0.74803149606299213" header="0.31496062992125984" footer="0.31496062992125984"/>
      <printOptions horizontalCentered="1"/>
      <pageSetup paperSize="9" scale="52" orientation="portrait" r:id="rId4"/>
    </customSheetView>
  </customSheetViews>
  <mergeCells count="9">
    <mergeCell ref="C32:G32"/>
    <mergeCell ref="B1:G1"/>
    <mergeCell ref="B2:G2"/>
    <mergeCell ref="B4:G4"/>
    <mergeCell ref="B24:G24"/>
    <mergeCell ref="B6:G6"/>
    <mergeCell ref="B5:G5"/>
    <mergeCell ref="C31:G31"/>
    <mergeCell ref="B3:G3"/>
  </mergeCells>
  <printOptions horizontalCentered="1"/>
  <pageMargins left="0.48" right="0.39" top="0.74803149606299213" bottom="0.74803149606299213" header="0.31496062992125984" footer="0.31496062992125984"/>
  <pageSetup paperSize="9" scale="52"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99"/>
    <pageSetUpPr fitToPage="1"/>
  </sheetPr>
  <dimension ref="B2:K38"/>
  <sheetViews>
    <sheetView showGridLines="0" zoomScale="80" zoomScaleNormal="80" zoomScaleSheetLayoutView="90" workbookViewId="0">
      <pane ySplit="7" topLeftCell="A17" activePane="bottomLeft" state="frozen"/>
      <selection pane="bottomLeft" activeCell="I22" sqref="I22"/>
    </sheetView>
  </sheetViews>
  <sheetFormatPr baseColWidth="10" defaultColWidth="11.42578125" defaultRowHeight="15.75"/>
  <cols>
    <col min="1" max="1" width="6.28515625" style="2" customWidth="1"/>
    <col min="2" max="2" width="52.5703125" style="3" customWidth="1"/>
    <col min="3" max="3" width="17" style="3" bestFit="1" customWidth="1"/>
    <col min="4" max="4" width="10.42578125" style="19" customWidth="1"/>
    <col min="5" max="5" width="20" style="3" bestFit="1" customWidth="1"/>
    <col min="6" max="6" width="17.7109375" style="6" bestFit="1" customWidth="1"/>
    <col min="7" max="8" width="3" style="2" customWidth="1"/>
    <col min="9" max="9" width="17.42578125" style="2" customWidth="1"/>
    <col min="10" max="10" width="19" style="2" bestFit="1" customWidth="1"/>
    <col min="11" max="16384" width="11.42578125" style="2"/>
  </cols>
  <sheetData>
    <row r="2" spans="2:9" s="36" customFormat="1">
      <c r="B2" s="462" t="s">
        <v>261</v>
      </c>
      <c r="C2" s="462"/>
      <c r="D2" s="462"/>
      <c r="E2" s="462"/>
      <c r="F2" s="462"/>
      <c r="G2" s="462"/>
      <c r="H2" s="35"/>
      <c r="I2" s="35"/>
    </row>
    <row r="3" spans="2:9" s="36" customFormat="1">
      <c r="B3" s="477" t="s">
        <v>34</v>
      </c>
      <c r="C3" s="477"/>
      <c r="D3" s="477"/>
      <c r="E3" s="477"/>
      <c r="F3" s="477"/>
      <c r="G3" s="32"/>
      <c r="H3" s="32"/>
      <c r="I3" s="32"/>
    </row>
    <row r="4" spans="2:9" s="36" customFormat="1">
      <c r="B4" s="477" t="s">
        <v>55</v>
      </c>
      <c r="C4" s="477"/>
      <c r="D4" s="477"/>
      <c r="E4" s="477"/>
      <c r="F4" s="477"/>
      <c r="G4" s="32"/>
      <c r="H4" s="32"/>
      <c r="I4" s="32"/>
    </row>
    <row r="5" spans="2:9" s="36" customFormat="1">
      <c r="B5" s="477" t="s">
        <v>293</v>
      </c>
      <c r="C5" s="477"/>
      <c r="D5" s="477"/>
      <c r="E5" s="477"/>
      <c r="F5" s="477"/>
      <c r="G5" s="32"/>
      <c r="H5" s="32"/>
      <c r="I5" s="32"/>
    </row>
    <row r="6" spans="2:9" ht="16.5" thickBot="1">
      <c r="B6" s="9"/>
      <c r="C6" s="9"/>
      <c r="D6" s="9"/>
      <c r="E6" s="9"/>
      <c r="F6" s="213"/>
      <c r="G6" s="3"/>
    </row>
    <row r="7" spans="2:9" ht="45" customHeight="1" thickBot="1">
      <c r="B7" s="214"/>
      <c r="C7" s="201"/>
      <c r="D7" s="201"/>
      <c r="E7" s="106">
        <v>44104</v>
      </c>
      <c r="F7" s="212">
        <v>43738</v>
      </c>
    </row>
    <row r="8" spans="2:9" ht="16.5" thickBot="1">
      <c r="B8" s="482"/>
      <c r="C8" s="483"/>
      <c r="D8" s="483"/>
      <c r="E8" s="225"/>
      <c r="F8" s="222"/>
    </row>
    <row r="9" spans="2:9" s="18" customFormat="1">
      <c r="B9" s="218" t="s">
        <v>67</v>
      </c>
      <c r="C9" s="23"/>
      <c r="D9" s="23"/>
      <c r="E9" s="395">
        <v>0</v>
      </c>
      <c r="F9" s="223">
        <v>0</v>
      </c>
    </row>
    <row r="10" spans="2:9" s="18" customFormat="1">
      <c r="B10" s="217"/>
      <c r="C10" s="23"/>
      <c r="D10" s="23"/>
      <c r="E10" s="395"/>
      <c r="F10" s="223"/>
    </row>
    <row r="11" spans="2:9" s="18" customFormat="1">
      <c r="B11" s="218" t="s">
        <v>68</v>
      </c>
      <c r="C11" s="23"/>
      <c r="D11" s="23"/>
      <c r="E11" s="395">
        <v>0</v>
      </c>
      <c r="F11" s="223">
        <v>0</v>
      </c>
    </row>
    <row r="12" spans="2:9" s="18" customFormat="1">
      <c r="B12" s="217"/>
      <c r="C12" s="23"/>
      <c r="D12" s="23"/>
      <c r="E12" s="395"/>
      <c r="F12" s="223"/>
    </row>
    <row r="13" spans="2:9" s="18" customFormat="1">
      <c r="B13" s="478" t="s">
        <v>69</v>
      </c>
      <c r="C13" s="479"/>
      <c r="D13" s="479"/>
      <c r="E13" s="395">
        <f>SUM(E9:E12)</f>
        <v>0</v>
      </c>
      <c r="F13" s="223">
        <v>0</v>
      </c>
    </row>
    <row r="14" spans="2:9" s="18" customFormat="1">
      <c r="B14" s="217" t="s">
        <v>70</v>
      </c>
      <c r="C14" s="167"/>
      <c r="D14" s="167"/>
      <c r="E14" s="395">
        <f>+'CA EF'!G61</f>
        <v>-482467.99000000005</v>
      </c>
      <c r="F14" s="223">
        <f>+F15</f>
        <v>0</v>
      </c>
    </row>
    <row r="15" spans="2:9" s="18" customFormat="1">
      <c r="B15" s="217" t="s">
        <v>71</v>
      </c>
      <c r="C15" s="23"/>
      <c r="D15" s="167"/>
      <c r="E15" s="395">
        <f>+'CA EF'!H61</f>
        <v>588.45000000000005</v>
      </c>
      <c r="F15" s="223">
        <v>0</v>
      </c>
    </row>
    <row r="16" spans="2:9" s="18" customFormat="1">
      <c r="B16" s="219" t="s">
        <v>72</v>
      </c>
      <c r="C16" s="167"/>
      <c r="D16" s="167"/>
      <c r="E16" s="395">
        <v>0</v>
      </c>
      <c r="F16" s="223">
        <v>0</v>
      </c>
    </row>
    <row r="17" spans="2:11" s="18" customFormat="1" ht="16.5" thickBot="1">
      <c r="B17" s="219" t="s">
        <v>73</v>
      </c>
      <c r="C17" s="23"/>
      <c r="D17" s="23"/>
      <c r="E17" s="395">
        <f>+'CA EF'!J61</f>
        <v>0</v>
      </c>
      <c r="F17" s="223">
        <v>0</v>
      </c>
      <c r="H17" s="25"/>
    </row>
    <row r="18" spans="2:11" s="310" customFormat="1" ht="16.5" thickBot="1">
      <c r="B18" s="475" t="s">
        <v>74</v>
      </c>
      <c r="C18" s="476"/>
      <c r="D18" s="476"/>
      <c r="E18" s="396">
        <f>+SUM(E13:E17)</f>
        <v>-481879.54000000004</v>
      </c>
      <c r="F18" s="309">
        <v>0</v>
      </c>
      <c r="H18" s="311"/>
    </row>
    <row r="19" spans="2:11" s="18" customFormat="1">
      <c r="B19" s="217"/>
      <c r="C19" s="23"/>
      <c r="D19" s="167"/>
      <c r="E19" s="395"/>
      <c r="F19" s="223"/>
      <c r="H19" s="25"/>
    </row>
    <row r="20" spans="2:11" s="18" customFormat="1">
      <c r="B20" s="218" t="s">
        <v>331</v>
      </c>
      <c r="C20" s="167"/>
      <c r="D20" s="167"/>
      <c r="E20" s="397">
        <v>0</v>
      </c>
      <c r="F20" s="224">
        <v>0</v>
      </c>
      <c r="H20" s="25"/>
    </row>
    <row r="21" spans="2:11" s="18" customFormat="1">
      <c r="B21" s="220"/>
      <c r="C21" s="167"/>
      <c r="D21" s="167"/>
      <c r="E21" s="395"/>
      <c r="F21" s="223"/>
      <c r="H21" s="25"/>
    </row>
    <row r="22" spans="2:11" s="18" customFormat="1">
      <c r="B22" s="480" t="s">
        <v>75</v>
      </c>
      <c r="C22" s="481"/>
      <c r="D22" s="481"/>
      <c r="E22" s="395">
        <f>+'CA EF'!K61</f>
        <v>0</v>
      </c>
      <c r="F22" s="223">
        <v>0</v>
      </c>
      <c r="H22" s="25"/>
    </row>
    <row r="23" spans="2:11" s="18" customFormat="1">
      <c r="B23" s="221" t="s">
        <v>76</v>
      </c>
      <c r="C23" s="166"/>
      <c r="D23" s="23"/>
      <c r="E23" s="395">
        <f>+'CA EF'!L61</f>
        <v>482708.85</v>
      </c>
      <c r="F23" s="223">
        <v>0</v>
      </c>
      <c r="H23" s="25"/>
    </row>
    <row r="24" spans="2:11" s="18" customFormat="1" ht="16.5" thickBot="1">
      <c r="B24" s="221"/>
      <c r="C24" s="166"/>
      <c r="D24" s="167"/>
      <c r="E24" s="395"/>
      <c r="F24" s="223"/>
      <c r="H24" s="25"/>
    </row>
    <row r="25" spans="2:11" s="18" customFormat="1" ht="16.5" thickBot="1">
      <c r="B25" s="475" t="s">
        <v>332</v>
      </c>
      <c r="C25" s="476"/>
      <c r="D25" s="476"/>
      <c r="E25" s="396">
        <f>SUM(E22:E24)</f>
        <v>482708.85</v>
      </c>
      <c r="F25" s="309">
        <v>0</v>
      </c>
      <c r="H25" s="25"/>
    </row>
    <row r="26" spans="2:11" s="18" customFormat="1" ht="16.5" thickBot="1">
      <c r="B26" s="216" t="s">
        <v>77</v>
      </c>
      <c r="C26" s="215"/>
      <c r="D26" s="215"/>
      <c r="E26" s="398">
        <f>+E18+E25</f>
        <v>829.30999999993946</v>
      </c>
      <c r="F26" s="270">
        <v>0</v>
      </c>
      <c r="I26" s="72"/>
      <c r="J26" s="27"/>
      <c r="K26" s="26"/>
    </row>
    <row r="27" spans="2:11" s="18" customFormat="1">
      <c r="B27" s="23" t="s">
        <v>78</v>
      </c>
      <c r="C27" s="24"/>
      <c r="D27" s="24"/>
      <c r="E27" s="42"/>
      <c r="F27" s="42"/>
      <c r="I27" s="72"/>
      <c r="J27" s="27"/>
      <c r="K27" s="26"/>
    </row>
    <row r="28" spans="2:11" s="18" customFormat="1">
      <c r="B28" s="465" t="s">
        <v>194</v>
      </c>
      <c r="C28" s="465"/>
      <c r="D28" s="465"/>
      <c r="E28" s="465"/>
      <c r="F28" s="465"/>
      <c r="I28" s="27"/>
      <c r="J28" s="27"/>
      <c r="K28" s="26"/>
    </row>
    <row r="29" spans="2:11">
      <c r="E29" s="2"/>
      <c r="F29" s="2"/>
      <c r="I29" s="28"/>
      <c r="J29" s="28"/>
      <c r="K29" s="28"/>
    </row>
    <row r="30" spans="2:11">
      <c r="B30" s="2"/>
      <c r="C30" s="2"/>
      <c r="D30" s="17"/>
      <c r="E30" s="2"/>
      <c r="F30" s="2"/>
      <c r="G30" s="3"/>
      <c r="I30" s="26"/>
      <c r="J30" s="28"/>
      <c r="K30" s="28"/>
    </row>
    <row r="31" spans="2:11">
      <c r="E31" s="49"/>
      <c r="F31" s="2"/>
      <c r="G31" s="3"/>
      <c r="I31" s="18"/>
    </row>
    <row r="32" spans="2:11">
      <c r="E32" s="2"/>
      <c r="F32" s="2"/>
      <c r="G32" s="3"/>
      <c r="I32" s="18"/>
    </row>
    <row r="33" spans="2:9">
      <c r="E33" s="2"/>
      <c r="F33" s="2"/>
      <c r="G33" s="3"/>
      <c r="I33" s="18"/>
    </row>
    <row r="34" spans="2:9">
      <c r="E34" s="2"/>
      <c r="F34" s="2"/>
      <c r="G34" s="3"/>
      <c r="I34" s="18"/>
    </row>
    <row r="35" spans="2:9">
      <c r="E35" s="2"/>
      <c r="F35" s="2"/>
      <c r="G35" s="3"/>
      <c r="I35" s="18"/>
    </row>
    <row r="36" spans="2:9">
      <c r="E36" s="2"/>
      <c r="F36" s="2"/>
      <c r="G36" s="3"/>
      <c r="I36" s="18"/>
    </row>
    <row r="37" spans="2:9">
      <c r="B37" s="87" t="s">
        <v>36</v>
      </c>
      <c r="C37" s="463" t="s">
        <v>309</v>
      </c>
      <c r="D37" s="463"/>
      <c r="E37" s="463"/>
      <c r="F37" s="463"/>
      <c r="G37" s="463"/>
      <c r="I37" s="18"/>
    </row>
    <row r="38" spans="2:9">
      <c r="B38" s="88" t="s">
        <v>43</v>
      </c>
      <c r="C38" s="464" t="s">
        <v>44</v>
      </c>
      <c r="D38" s="464"/>
      <c r="E38" s="464"/>
      <c r="F38" s="464"/>
      <c r="G38" s="464"/>
      <c r="I38" s="18"/>
    </row>
  </sheetData>
  <customSheetViews>
    <customSheetView guid="{B9F63820-5C32-455A-BC9D-0BE84D6B0867}" scale="80" showGridLines="0" fitToPage="1" hiddenRows="1" state="hidden">
      <pane ySplit="7" topLeftCell="A25" activePane="bottomLeft" state="frozen"/>
      <selection pane="bottomLeft" activeCell="B2" sqref="B2:G44"/>
      <pageMargins left="0.7" right="0.7" top="0.75" bottom="0.75" header="0.3" footer="0.3"/>
      <pageSetup paperSize="9" scale="71" fitToHeight="0" orientation="portrait" r:id="rId1"/>
    </customSheetView>
    <customSheetView guid="{7015FC6D-0680-4B00-AA0E-B83DA1D0B666}" scale="80" showPageBreaks="1" showGridLines="0" fitToPage="1" printArea="1" hiddenRows="1">
      <pane ySplit="7" topLeftCell="A25" activePane="bottomLeft" state="frozen"/>
      <selection pane="bottomLeft" activeCell="B2" sqref="B2:G44"/>
      <pageMargins left="0.7" right="0.7" top="0.75" bottom="0.75" header="0.3" footer="0.3"/>
      <pageSetup paperSize="9" scale="71" fitToHeight="0" orientation="portrait" r:id="rId2"/>
    </customSheetView>
    <customSheetView guid="{5FCC9217-B3E9-4B91-A943-5F21728EBEE9}" scale="80" showPageBreaks="1" showGridLines="0" fitToPage="1" printArea="1" hiddenRows="1">
      <pane ySplit="7" topLeftCell="A33" activePane="bottomLeft" state="frozen"/>
      <selection pane="bottomLeft" activeCell="B7" sqref="B7:F42"/>
      <pageMargins left="0.7" right="0.7" top="0.75" bottom="0.75" header="0.3" footer="0.3"/>
      <pageSetup paperSize="9" scale="71" fitToHeight="0" orientation="portrait" r:id="rId3"/>
    </customSheetView>
    <customSheetView guid="{F3648BCD-1CED-4BBB-AE63-37BDB925883F}" scale="80" showGridLines="0" fitToPage="1" hiddenRows="1">
      <pane ySplit="7" topLeftCell="A25" activePane="bottomLeft" state="frozen"/>
      <selection pane="bottomLeft" activeCell="B2" sqref="B2:G44"/>
      <pageMargins left="0.7" right="0.7" top="0.75" bottom="0.75" header="0.3" footer="0.3"/>
      <pageSetup paperSize="9" scale="71" fitToHeight="0" orientation="portrait" r:id="rId4"/>
    </customSheetView>
  </customSheetViews>
  <mergeCells count="12">
    <mergeCell ref="B2:G2"/>
    <mergeCell ref="B25:D25"/>
    <mergeCell ref="C37:G37"/>
    <mergeCell ref="C38:G38"/>
    <mergeCell ref="B3:F3"/>
    <mergeCell ref="B5:F5"/>
    <mergeCell ref="B28:F28"/>
    <mergeCell ref="B4:F4"/>
    <mergeCell ref="B13:D13"/>
    <mergeCell ref="B18:D18"/>
    <mergeCell ref="B22:D22"/>
    <mergeCell ref="B8:D8"/>
  </mergeCells>
  <pageMargins left="0.7" right="0.7" top="0.75" bottom="0.75" header="0.3" footer="0.3"/>
  <pageSetup paperSize="9" scale="71" fitToHeight="0"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N66"/>
  <sheetViews>
    <sheetView zoomScaleNormal="100" workbookViewId="0">
      <pane xSplit="6" ySplit="3" topLeftCell="G4" activePane="bottomRight" state="frozen"/>
      <selection pane="topRight" activeCell="G1" sqref="G1"/>
      <selection pane="bottomLeft" activeCell="A4" sqref="A4"/>
      <selection pane="bottomRight" activeCell="G4" sqref="G4"/>
    </sheetView>
  </sheetViews>
  <sheetFormatPr baseColWidth="10" defaultColWidth="9.140625" defaultRowHeight="15" customHeight="1"/>
  <cols>
    <col min="1" max="1" width="33.7109375" style="48" customWidth="1"/>
    <col min="2" max="2" width="16" style="369" customWidth="1"/>
    <col min="3" max="4" width="15" style="48" bestFit="1" customWidth="1"/>
    <col min="5" max="5" width="16.5703125" style="48" bestFit="1" customWidth="1"/>
    <col min="6" max="6" width="14.140625" style="375" bestFit="1" customWidth="1"/>
    <col min="7" max="7" width="17.5703125" style="48" bestFit="1" customWidth="1"/>
    <col min="8" max="9" width="18.140625" style="48" bestFit="1" customWidth="1"/>
    <col min="10" max="10" width="12.85546875" style="48" bestFit="1" customWidth="1"/>
    <col min="11" max="11" width="13.7109375" style="48" bestFit="1" customWidth="1"/>
    <col min="12" max="12" width="13.140625" style="48" customWidth="1"/>
    <col min="13" max="13" width="13.28515625" style="48" bestFit="1" customWidth="1"/>
    <col min="14" max="14" width="15.85546875" style="59" bestFit="1" customWidth="1"/>
    <col min="15" max="40" width="9.140625" style="59"/>
    <col min="41" max="248" width="9.140625" style="48"/>
    <col min="249" max="249" width="33.7109375" style="48" customWidth="1"/>
    <col min="250" max="250" width="16" style="48" customWidth="1"/>
    <col min="251" max="252" width="15" style="48" bestFit="1" customWidth="1"/>
    <col min="253" max="253" width="16.5703125" style="48" bestFit="1" customWidth="1"/>
    <col min="254" max="254" width="12.5703125" style="48" customWidth="1"/>
    <col min="255" max="255" width="17.5703125" style="48" bestFit="1" customWidth="1"/>
    <col min="256" max="257" width="18.140625" style="48" bestFit="1" customWidth="1"/>
    <col min="258" max="258" width="12.85546875" style="48" bestFit="1" customWidth="1"/>
    <col min="259" max="260" width="16.5703125" style="48" bestFit="1" customWidth="1"/>
    <col min="261" max="262" width="13.140625" style="48" bestFit="1" customWidth="1"/>
    <col min="263" max="263" width="15.5703125" style="48" bestFit="1" customWidth="1"/>
    <col min="264" max="264" width="13.7109375" style="48" bestFit="1" customWidth="1"/>
    <col min="265" max="267" width="12.28515625" style="48" bestFit="1" customWidth="1"/>
    <col min="268" max="268" width="17.5703125" style="48" bestFit="1" customWidth="1"/>
    <col min="269" max="269" width="12.28515625" style="48" bestFit="1" customWidth="1"/>
    <col min="270" max="270" width="13.42578125" style="48" bestFit="1" customWidth="1"/>
    <col min="271" max="504" width="9.140625" style="48"/>
    <col min="505" max="505" width="33.7109375" style="48" customWidth="1"/>
    <col min="506" max="506" width="16" style="48" customWidth="1"/>
    <col min="507" max="508" width="15" style="48" bestFit="1" customWidth="1"/>
    <col min="509" max="509" width="16.5703125" style="48" bestFit="1" customWidth="1"/>
    <col min="510" max="510" width="12.5703125" style="48" customWidth="1"/>
    <col min="511" max="511" width="17.5703125" style="48" bestFit="1" customWidth="1"/>
    <col min="512" max="513" width="18.140625" style="48" bestFit="1" customWidth="1"/>
    <col min="514" max="514" width="12.85546875" style="48" bestFit="1" customWidth="1"/>
    <col min="515" max="516" width="16.5703125" style="48" bestFit="1" customWidth="1"/>
    <col min="517" max="518" width="13.140625" style="48" bestFit="1" customWidth="1"/>
    <col min="519" max="519" width="15.5703125" style="48" bestFit="1" customWidth="1"/>
    <col min="520" max="520" width="13.7109375" style="48" bestFit="1" customWidth="1"/>
    <col min="521" max="523" width="12.28515625" style="48" bestFit="1" customWidth="1"/>
    <col min="524" max="524" width="17.5703125" style="48" bestFit="1" customWidth="1"/>
    <col min="525" max="525" width="12.28515625" style="48" bestFit="1" customWidth="1"/>
    <col min="526" max="526" width="13.42578125" style="48" bestFit="1" customWidth="1"/>
    <col min="527" max="760" width="9.140625" style="48"/>
    <col min="761" max="761" width="33.7109375" style="48" customWidth="1"/>
    <col min="762" max="762" width="16" style="48" customWidth="1"/>
    <col min="763" max="764" width="15" style="48" bestFit="1" customWidth="1"/>
    <col min="765" max="765" width="16.5703125" style="48" bestFit="1" customWidth="1"/>
    <col min="766" max="766" width="12.5703125" style="48" customWidth="1"/>
    <col min="767" max="767" width="17.5703125" style="48" bestFit="1" customWidth="1"/>
    <col min="768" max="769" width="18.140625" style="48" bestFit="1" customWidth="1"/>
    <col min="770" max="770" width="12.85546875" style="48" bestFit="1" customWidth="1"/>
    <col min="771" max="772" width="16.5703125" style="48" bestFit="1" customWidth="1"/>
    <col min="773" max="774" width="13.140625" style="48" bestFit="1" customWidth="1"/>
    <col min="775" max="775" width="15.5703125" style="48" bestFit="1" customWidth="1"/>
    <col min="776" max="776" width="13.7109375" style="48" bestFit="1" customWidth="1"/>
    <col min="777" max="779" width="12.28515625" style="48" bestFit="1" customWidth="1"/>
    <col min="780" max="780" width="17.5703125" style="48" bestFit="1" customWidth="1"/>
    <col min="781" max="781" width="12.28515625" style="48" bestFit="1" customWidth="1"/>
    <col min="782" max="782" width="13.42578125" style="48" bestFit="1" customWidth="1"/>
    <col min="783" max="1016" width="9.140625" style="48"/>
    <col min="1017" max="1017" width="33.7109375" style="48" customWidth="1"/>
    <col min="1018" max="1018" width="16" style="48" customWidth="1"/>
    <col min="1019" max="1020" width="15" style="48" bestFit="1" customWidth="1"/>
    <col min="1021" max="1021" width="16.5703125" style="48" bestFit="1" customWidth="1"/>
    <col min="1022" max="1022" width="12.5703125" style="48" customWidth="1"/>
    <col min="1023" max="1023" width="17.5703125" style="48" bestFit="1" customWidth="1"/>
    <col min="1024" max="1025" width="18.140625" style="48" bestFit="1" customWidth="1"/>
    <col min="1026" max="1026" width="12.85546875" style="48" bestFit="1" customWidth="1"/>
    <col min="1027" max="1028" width="16.5703125" style="48" bestFit="1" customWidth="1"/>
    <col min="1029" max="1030" width="13.140625" style="48" bestFit="1" customWidth="1"/>
    <col min="1031" max="1031" width="15.5703125" style="48" bestFit="1" customWidth="1"/>
    <col min="1032" max="1032" width="13.7109375" style="48" bestFit="1" customWidth="1"/>
    <col min="1033" max="1035" width="12.28515625" style="48" bestFit="1" customWidth="1"/>
    <col min="1036" max="1036" width="17.5703125" style="48" bestFit="1" customWidth="1"/>
    <col min="1037" max="1037" width="12.28515625" style="48" bestFit="1" customWidth="1"/>
    <col min="1038" max="1038" width="13.42578125" style="48" bestFit="1" customWidth="1"/>
    <col min="1039" max="1272" width="9.140625" style="48"/>
    <col min="1273" max="1273" width="33.7109375" style="48" customWidth="1"/>
    <col min="1274" max="1274" width="16" style="48" customWidth="1"/>
    <col min="1275" max="1276" width="15" style="48" bestFit="1" customWidth="1"/>
    <col min="1277" max="1277" width="16.5703125" style="48" bestFit="1" customWidth="1"/>
    <col min="1278" max="1278" width="12.5703125" style="48" customWidth="1"/>
    <col min="1279" max="1279" width="17.5703125" style="48" bestFit="1" customWidth="1"/>
    <col min="1280" max="1281" width="18.140625" style="48" bestFit="1" customWidth="1"/>
    <col min="1282" max="1282" width="12.85546875" style="48" bestFit="1" customWidth="1"/>
    <col min="1283" max="1284" width="16.5703125" style="48" bestFit="1" customWidth="1"/>
    <col min="1285" max="1286" width="13.140625" style="48" bestFit="1" customWidth="1"/>
    <col min="1287" max="1287" width="15.5703125" style="48" bestFit="1" customWidth="1"/>
    <col min="1288" max="1288" width="13.7109375" style="48" bestFit="1" customWidth="1"/>
    <col min="1289" max="1291" width="12.28515625" style="48" bestFit="1" customWidth="1"/>
    <col min="1292" max="1292" width="17.5703125" style="48" bestFit="1" customWidth="1"/>
    <col min="1293" max="1293" width="12.28515625" style="48" bestFit="1" customWidth="1"/>
    <col min="1294" max="1294" width="13.42578125" style="48" bestFit="1" customWidth="1"/>
    <col min="1295" max="1528" width="9.140625" style="48"/>
    <col min="1529" max="1529" width="33.7109375" style="48" customWidth="1"/>
    <col min="1530" max="1530" width="16" style="48" customWidth="1"/>
    <col min="1531" max="1532" width="15" style="48" bestFit="1" customWidth="1"/>
    <col min="1533" max="1533" width="16.5703125" style="48" bestFit="1" customWidth="1"/>
    <col min="1534" max="1534" width="12.5703125" style="48" customWidth="1"/>
    <col min="1535" max="1535" width="17.5703125" style="48" bestFit="1" customWidth="1"/>
    <col min="1536" max="1537" width="18.140625" style="48" bestFit="1" customWidth="1"/>
    <col min="1538" max="1538" width="12.85546875" style="48" bestFit="1" customWidth="1"/>
    <col min="1539" max="1540" width="16.5703125" style="48" bestFit="1" customWidth="1"/>
    <col min="1541" max="1542" width="13.140625" style="48" bestFit="1" customWidth="1"/>
    <col min="1543" max="1543" width="15.5703125" style="48" bestFit="1" customWidth="1"/>
    <col min="1544" max="1544" width="13.7109375" style="48" bestFit="1" customWidth="1"/>
    <col min="1545" max="1547" width="12.28515625" style="48" bestFit="1" customWidth="1"/>
    <col min="1548" max="1548" width="17.5703125" style="48" bestFit="1" customWidth="1"/>
    <col min="1549" max="1549" width="12.28515625" style="48" bestFit="1" customWidth="1"/>
    <col min="1550" max="1550" width="13.42578125" style="48" bestFit="1" customWidth="1"/>
    <col min="1551" max="1784" width="9.140625" style="48"/>
    <col min="1785" max="1785" width="33.7109375" style="48" customWidth="1"/>
    <col min="1786" max="1786" width="16" style="48" customWidth="1"/>
    <col min="1787" max="1788" width="15" style="48" bestFit="1" customWidth="1"/>
    <col min="1789" max="1789" width="16.5703125" style="48" bestFit="1" customWidth="1"/>
    <col min="1790" max="1790" width="12.5703125" style="48" customWidth="1"/>
    <col min="1791" max="1791" width="17.5703125" style="48" bestFit="1" customWidth="1"/>
    <col min="1792" max="1793" width="18.140625" style="48" bestFit="1" customWidth="1"/>
    <col min="1794" max="1794" width="12.85546875" style="48" bestFit="1" customWidth="1"/>
    <col min="1795" max="1796" width="16.5703125" style="48" bestFit="1" customWidth="1"/>
    <col min="1797" max="1798" width="13.140625" style="48" bestFit="1" customWidth="1"/>
    <col min="1799" max="1799" width="15.5703125" style="48" bestFit="1" customWidth="1"/>
    <col min="1800" max="1800" width="13.7109375" style="48" bestFit="1" customWidth="1"/>
    <col min="1801" max="1803" width="12.28515625" style="48" bestFit="1" customWidth="1"/>
    <col min="1804" max="1804" width="17.5703125" style="48" bestFit="1" customWidth="1"/>
    <col min="1805" max="1805" width="12.28515625" style="48" bestFit="1" customWidth="1"/>
    <col min="1806" max="1806" width="13.42578125" style="48" bestFit="1" customWidth="1"/>
    <col min="1807" max="2040" width="9.140625" style="48"/>
    <col min="2041" max="2041" width="33.7109375" style="48" customWidth="1"/>
    <col min="2042" max="2042" width="16" style="48" customWidth="1"/>
    <col min="2043" max="2044" width="15" style="48" bestFit="1" customWidth="1"/>
    <col min="2045" max="2045" width="16.5703125" style="48" bestFit="1" customWidth="1"/>
    <col min="2046" max="2046" width="12.5703125" style="48" customWidth="1"/>
    <col min="2047" max="2047" width="17.5703125" style="48" bestFit="1" customWidth="1"/>
    <col min="2048" max="2049" width="18.140625" style="48" bestFit="1" customWidth="1"/>
    <col min="2050" max="2050" width="12.85546875" style="48" bestFit="1" customWidth="1"/>
    <col min="2051" max="2052" width="16.5703125" style="48" bestFit="1" customWidth="1"/>
    <col min="2053" max="2054" width="13.140625" style="48" bestFit="1" customWidth="1"/>
    <col min="2055" max="2055" width="15.5703125" style="48" bestFit="1" customWidth="1"/>
    <col min="2056" max="2056" width="13.7109375" style="48" bestFit="1" customWidth="1"/>
    <col min="2057" max="2059" width="12.28515625" style="48" bestFit="1" customWidth="1"/>
    <col min="2060" max="2060" width="17.5703125" style="48" bestFit="1" customWidth="1"/>
    <col min="2061" max="2061" width="12.28515625" style="48" bestFit="1" customWidth="1"/>
    <col min="2062" max="2062" width="13.42578125" style="48" bestFit="1" customWidth="1"/>
    <col min="2063" max="2296" width="9.140625" style="48"/>
    <col min="2297" max="2297" width="33.7109375" style="48" customWidth="1"/>
    <col min="2298" max="2298" width="16" style="48" customWidth="1"/>
    <col min="2299" max="2300" width="15" style="48" bestFit="1" customWidth="1"/>
    <col min="2301" max="2301" width="16.5703125" style="48" bestFit="1" customWidth="1"/>
    <col min="2302" max="2302" width="12.5703125" style="48" customWidth="1"/>
    <col min="2303" max="2303" width="17.5703125" style="48" bestFit="1" customWidth="1"/>
    <col min="2304" max="2305" width="18.140625" style="48" bestFit="1" customWidth="1"/>
    <col min="2306" max="2306" width="12.85546875" style="48" bestFit="1" customWidth="1"/>
    <col min="2307" max="2308" width="16.5703125" style="48" bestFit="1" customWidth="1"/>
    <col min="2309" max="2310" width="13.140625" style="48" bestFit="1" customWidth="1"/>
    <col min="2311" max="2311" width="15.5703125" style="48" bestFit="1" customWidth="1"/>
    <col min="2312" max="2312" width="13.7109375" style="48" bestFit="1" customWidth="1"/>
    <col min="2313" max="2315" width="12.28515625" style="48" bestFit="1" customWidth="1"/>
    <col min="2316" max="2316" width="17.5703125" style="48" bestFit="1" customWidth="1"/>
    <col min="2317" max="2317" width="12.28515625" style="48" bestFit="1" customWidth="1"/>
    <col min="2318" max="2318" width="13.42578125" style="48" bestFit="1" customWidth="1"/>
    <col min="2319" max="2552" width="9.140625" style="48"/>
    <col min="2553" max="2553" width="33.7109375" style="48" customWidth="1"/>
    <col min="2554" max="2554" width="16" style="48" customWidth="1"/>
    <col min="2555" max="2556" width="15" style="48" bestFit="1" customWidth="1"/>
    <col min="2557" max="2557" width="16.5703125" style="48" bestFit="1" customWidth="1"/>
    <col min="2558" max="2558" width="12.5703125" style="48" customWidth="1"/>
    <col min="2559" max="2559" width="17.5703125" style="48" bestFit="1" customWidth="1"/>
    <col min="2560" max="2561" width="18.140625" style="48" bestFit="1" customWidth="1"/>
    <col min="2562" max="2562" width="12.85546875" style="48" bestFit="1" customWidth="1"/>
    <col min="2563" max="2564" width="16.5703125" style="48" bestFit="1" customWidth="1"/>
    <col min="2565" max="2566" width="13.140625" style="48" bestFit="1" customWidth="1"/>
    <col min="2567" max="2567" width="15.5703125" style="48" bestFit="1" customWidth="1"/>
    <col min="2568" max="2568" width="13.7109375" style="48" bestFit="1" customWidth="1"/>
    <col min="2569" max="2571" width="12.28515625" style="48" bestFit="1" customWidth="1"/>
    <col min="2572" max="2572" width="17.5703125" style="48" bestFit="1" customWidth="1"/>
    <col min="2573" max="2573" width="12.28515625" style="48" bestFit="1" customWidth="1"/>
    <col min="2574" max="2574" width="13.42578125" style="48" bestFit="1" customWidth="1"/>
    <col min="2575" max="2808" width="9.140625" style="48"/>
    <col min="2809" max="2809" width="33.7109375" style="48" customWidth="1"/>
    <col min="2810" max="2810" width="16" style="48" customWidth="1"/>
    <col min="2811" max="2812" width="15" style="48" bestFit="1" customWidth="1"/>
    <col min="2813" max="2813" width="16.5703125" style="48" bestFit="1" customWidth="1"/>
    <col min="2814" max="2814" width="12.5703125" style="48" customWidth="1"/>
    <col min="2815" max="2815" width="17.5703125" style="48" bestFit="1" customWidth="1"/>
    <col min="2816" max="2817" width="18.140625" style="48" bestFit="1" customWidth="1"/>
    <col min="2818" max="2818" width="12.85546875" style="48" bestFit="1" customWidth="1"/>
    <col min="2819" max="2820" width="16.5703125" style="48" bestFit="1" customWidth="1"/>
    <col min="2821" max="2822" width="13.140625" style="48" bestFit="1" customWidth="1"/>
    <col min="2823" max="2823" width="15.5703125" style="48" bestFit="1" customWidth="1"/>
    <col min="2824" max="2824" width="13.7109375" style="48" bestFit="1" customWidth="1"/>
    <col min="2825" max="2827" width="12.28515625" style="48" bestFit="1" customWidth="1"/>
    <col min="2828" max="2828" width="17.5703125" style="48" bestFit="1" customWidth="1"/>
    <col min="2829" max="2829" width="12.28515625" style="48" bestFit="1" customWidth="1"/>
    <col min="2830" max="2830" width="13.42578125" style="48" bestFit="1" customWidth="1"/>
    <col min="2831" max="3064" width="9.140625" style="48"/>
    <col min="3065" max="3065" width="33.7109375" style="48" customWidth="1"/>
    <col min="3066" max="3066" width="16" style="48" customWidth="1"/>
    <col min="3067" max="3068" width="15" style="48" bestFit="1" customWidth="1"/>
    <col min="3069" max="3069" width="16.5703125" style="48" bestFit="1" customWidth="1"/>
    <col min="3070" max="3070" width="12.5703125" style="48" customWidth="1"/>
    <col min="3071" max="3071" width="17.5703125" style="48" bestFit="1" customWidth="1"/>
    <col min="3072" max="3073" width="18.140625" style="48" bestFit="1" customWidth="1"/>
    <col min="3074" max="3074" width="12.85546875" style="48" bestFit="1" customWidth="1"/>
    <col min="3075" max="3076" width="16.5703125" style="48" bestFit="1" customWidth="1"/>
    <col min="3077" max="3078" width="13.140625" style="48" bestFit="1" customWidth="1"/>
    <col min="3079" max="3079" width="15.5703125" style="48" bestFit="1" customWidth="1"/>
    <col min="3080" max="3080" width="13.7109375" style="48" bestFit="1" customWidth="1"/>
    <col min="3081" max="3083" width="12.28515625" style="48" bestFit="1" customWidth="1"/>
    <col min="3084" max="3084" width="17.5703125" style="48" bestFit="1" customWidth="1"/>
    <col min="3085" max="3085" width="12.28515625" style="48" bestFit="1" customWidth="1"/>
    <col min="3086" max="3086" width="13.42578125" style="48" bestFit="1" customWidth="1"/>
    <col min="3087" max="3320" width="9.140625" style="48"/>
    <col min="3321" max="3321" width="33.7109375" style="48" customWidth="1"/>
    <col min="3322" max="3322" width="16" style="48" customWidth="1"/>
    <col min="3323" max="3324" width="15" style="48" bestFit="1" customWidth="1"/>
    <col min="3325" max="3325" width="16.5703125" style="48" bestFit="1" customWidth="1"/>
    <col min="3326" max="3326" width="12.5703125" style="48" customWidth="1"/>
    <col min="3327" max="3327" width="17.5703125" style="48" bestFit="1" customWidth="1"/>
    <col min="3328" max="3329" width="18.140625" style="48" bestFit="1" customWidth="1"/>
    <col min="3330" max="3330" width="12.85546875" style="48" bestFit="1" customWidth="1"/>
    <col min="3331" max="3332" width="16.5703125" style="48" bestFit="1" customWidth="1"/>
    <col min="3333" max="3334" width="13.140625" style="48" bestFit="1" customWidth="1"/>
    <col min="3335" max="3335" width="15.5703125" style="48" bestFit="1" customWidth="1"/>
    <col min="3336" max="3336" width="13.7109375" style="48" bestFit="1" customWidth="1"/>
    <col min="3337" max="3339" width="12.28515625" style="48" bestFit="1" customWidth="1"/>
    <col min="3340" max="3340" width="17.5703125" style="48" bestFit="1" customWidth="1"/>
    <col min="3341" max="3341" width="12.28515625" style="48" bestFit="1" customWidth="1"/>
    <col min="3342" max="3342" width="13.42578125" style="48" bestFit="1" customWidth="1"/>
    <col min="3343" max="3576" width="9.140625" style="48"/>
    <col min="3577" max="3577" width="33.7109375" style="48" customWidth="1"/>
    <col min="3578" max="3578" width="16" style="48" customWidth="1"/>
    <col min="3579" max="3580" width="15" style="48" bestFit="1" customWidth="1"/>
    <col min="3581" max="3581" width="16.5703125" style="48" bestFit="1" customWidth="1"/>
    <col min="3582" max="3582" width="12.5703125" style="48" customWidth="1"/>
    <col min="3583" max="3583" width="17.5703125" style="48" bestFit="1" customWidth="1"/>
    <col min="3584" max="3585" width="18.140625" style="48" bestFit="1" customWidth="1"/>
    <col min="3586" max="3586" width="12.85546875" style="48" bestFit="1" customWidth="1"/>
    <col min="3587" max="3588" width="16.5703125" style="48" bestFit="1" customWidth="1"/>
    <col min="3589" max="3590" width="13.140625" style="48" bestFit="1" customWidth="1"/>
    <col min="3591" max="3591" width="15.5703125" style="48" bestFit="1" customWidth="1"/>
    <col min="3592" max="3592" width="13.7109375" style="48" bestFit="1" customWidth="1"/>
    <col min="3593" max="3595" width="12.28515625" style="48" bestFit="1" customWidth="1"/>
    <col min="3596" max="3596" width="17.5703125" style="48" bestFit="1" customWidth="1"/>
    <col min="3597" max="3597" width="12.28515625" style="48" bestFit="1" customWidth="1"/>
    <col min="3598" max="3598" width="13.42578125" style="48" bestFit="1" customWidth="1"/>
    <col min="3599" max="3832" width="9.140625" style="48"/>
    <col min="3833" max="3833" width="33.7109375" style="48" customWidth="1"/>
    <col min="3834" max="3834" width="16" style="48" customWidth="1"/>
    <col min="3835" max="3836" width="15" style="48" bestFit="1" customWidth="1"/>
    <col min="3837" max="3837" width="16.5703125" style="48" bestFit="1" customWidth="1"/>
    <col min="3838" max="3838" width="12.5703125" style="48" customWidth="1"/>
    <col min="3839" max="3839" width="17.5703125" style="48" bestFit="1" customWidth="1"/>
    <col min="3840" max="3841" width="18.140625" style="48" bestFit="1" customWidth="1"/>
    <col min="3842" max="3842" width="12.85546875" style="48" bestFit="1" customWidth="1"/>
    <col min="3843" max="3844" width="16.5703125" style="48" bestFit="1" customWidth="1"/>
    <col min="3845" max="3846" width="13.140625" style="48" bestFit="1" customWidth="1"/>
    <col min="3847" max="3847" width="15.5703125" style="48" bestFit="1" customWidth="1"/>
    <col min="3848" max="3848" width="13.7109375" style="48" bestFit="1" customWidth="1"/>
    <col min="3849" max="3851" width="12.28515625" style="48" bestFit="1" customWidth="1"/>
    <col min="3852" max="3852" width="17.5703125" style="48" bestFit="1" customWidth="1"/>
    <col min="3853" max="3853" width="12.28515625" style="48" bestFit="1" customWidth="1"/>
    <col min="3854" max="3854" width="13.42578125" style="48" bestFit="1" customWidth="1"/>
    <col min="3855" max="4088" width="9.140625" style="48"/>
    <col min="4089" max="4089" width="33.7109375" style="48" customWidth="1"/>
    <col min="4090" max="4090" width="16" style="48" customWidth="1"/>
    <col min="4091" max="4092" width="15" style="48" bestFit="1" customWidth="1"/>
    <col min="4093" max="4093" width="16.5703125" style="48" bestFit="1" customWidth="1"/>
    <col min="4094" max="4094" width="12.5703125" style="48" customWidth="1"/>
    <col min="4095" max="4095" width="17.5703125" style="48" bestFit="1" customWidth="1"/>
    <col min="4096" max="4097" width="18.140625" style="48" bestFit="1" customWidth="1"/>
    <col min="4098" max="4098" width="12.85546875" style="48" bestFit="1" customWidth="1"/>
    <col min="4099" max="4100" width="16.5703125" style="48" bestFit="1" customWidth="1"/>
    <col min="4101" max="4102" width="13.140625" style="48" bestFit="1" customWidth="1"/>
    <col min="4103" max="4103" width="15.5703125" style="48" bestFit="1" customWidth="1"/>
    <col min="4104" max="4104" width="13.7109375" style="48" bestFit="1" customWidth="1"/>
    <col min="4105" max="4107" width="12.28515625" style="48" bestFit="1" customWidth="1"/>
    <col min="4108" max="4108" width="17.5703125" style="48" bestFit="1" customWidth="1"/>
    <col min="4109" max="4109" width="12.28515625" style="48" bestFit="1" customWidth="1"/>
    <col min="4110" max="4110" width="13.42578125" style="48" bestFit="1" customWidth="1"/>
    <col min="4111" max="4344" width="9.140625" style="48"/>
    <col min="4345" max="4345" width="33.7109375" style="48" customWidth="1"/>
    <col min="4346" max="4346" width="16" style="48" customWidth="1"/>
    <col min="4347" max="4348" width="15" style="48" bestFit="1" customWidth="1"/>
    <col min="4349" max="4349" width="16.5703125" style="48" bestFit="1" customWidth="1"/>
    <col min="4350" max="4350" width="12.5703125" style="48" customWidth="1"/>
    <col min="4351" max="4351" width="17.5703125" style="48" bestFit="1" customWidth="1"/>
    <col min="4352" max="4353" width="18.140625" style="48" bestFit="1" customWidth="1"/>
    <col min="4354" max="4354" width="12.85546875" style="48" bestFit="1" customWidth="1"/>
    <col min="4355" max="4356" width="16.5703125" style="48" bestFit="1" customWidth="1"/>
    <col min="4357" max="4358" width="13.140625" style="48" bestFit="1" customWidth="1"/>
    <col min="4359" max="4359" width="15.5703125" style="48" bestFit="1" customWidth="1"/>
    <col min="4360" max="4360" width="13.7109375" style="48" bestFit="1" customWidth="1"/>
    <col min="4361" max="4363" width="12.28515625" style="48" bestFit="1" customWidth="1"/>
    <col min="4364" max="4364" width="17.5703125" style="48" bestFit="1" customWidth="1"/>
    <col min="4365" max="4365" width="12.28515625" style="48" bestFit="1" customWidth="1"/>
    <col min="4366" max="4366" width="13.42578125" style="48" bestFit="1" customWidth="1"/>
    <col min="4367" max="4600" width="9.140625" style="48"/>
    <col min="4601" max="4601" width="33.7109375" style="48" customWidth="1"/>
    <col min="4602" max="4602" width="16" style="48" customWidth="1"/>
    <col min="4603" max="4604" width="15" style="48" bestFit="1" customWidth="1"/>
    <col min="4605" max="4605" width="16.5703125" style="48" bestFit="1" customWidth="1"/>
    <col min="4606" max="4606" width="12.5703125" style="48" customWidth="1"/>
    <col min="4607" max="4607" width="17.5703125" style="48" bestFit="1" customWidth="1"/>
    <col min="4608" max="4609" width="18.140625" style="48" bestFit="1" customWidth="1"/>
    <col min="4610" max="4610" width="12.85546875" style="48" bestFit="1" customWidth="1"/>
    <col min="4611" max="4612" width="16.5703125" style="48" bestFit="1" customWidth="1"/>
    <col min="4613" max="4614" width="13.140625" style="48" bestFit="1" customWidth="1"/>
    <col min="4615" max="4615" width="15.5703125" style="48" bestFit="1" customWidth="1"/>
    <col min="4616" max="4616" width="13.7109375" style="48" bestFit="1" customWidth="1"/>
    <col min="4617" max="4619" width="12.28515625" style="48" bestFit="1" customWidth="1"/>
    <col min="4620" max="4620" width="17.5703125" style="48" bestFit="1" customWidth="1"/>
    <col min="4621" max="4621" width="12.28515625" style="48" bestFit="1" customWidth="1"/>
    <col min="4622" max="4622" width="13.42578125" style="48" bestFit="1" customWidth="1"/>
    <col min="4623" max="4856" width="9.140625" style="48"/>
    <col min="4857" max="4857" width="33.7109375" style="48" customWidth="1"/>
    <col min="4858" max="4858" width="16" style="48" customWidth="1"/>
    <col min="4859" max="4860" width="15" style="48" bestFit="1" customWidth="1"/>
    <col min="4861" max="4861" width="16.5703125" style="48" bestFit="1" customWidth="1"/>
    <col min="4862" max="4862" width="12.5703125" style="48" customWidth="1"/>
    <col min="4863" max="4863" width="17.5703125" style="48" bestFit="1" customWidth="1"/>
    <col min="4864" max="4865" width="18.140625" style="48" bestFit="1" customWidth="1"/>
    <col min="4866" max="4866" width="12.85546875" style="48" bestFit="1" customWidth="1"/>
    <col min="4867" max="4868" width="16.5703125" style="48" bestFit="1" customWidth="1"/>
    <col min="4869" max="4870" width="13.140625" style="48" bestFit="1" customWidth="1"/>
    <col min="4871" max="4871" width="15.5703125" style="48" bestFit="1" customWidth="1"/>
    <col min="4872" max="4872" width="13.7109375" style="48" bestFit="1" customWidth="1"/>
    <col min="4873" max="4875" width="12.28515625" style="48" bestFit="1" customWidth="1"/>
    <col min="4876" max="4876" width="17.5703125" style="48" bestFit="1" customWidth="1"/>
    <col min="4877" max="4877" width="12.28515625" style="48" bestFit="1" customWidth="1"/>
    <col min="4878" max="4878" width="13.42578125" style="48" bestFit="1" customWidth="1"/>
    <col min="4879" max="5112" width="9.140625" style="48"/>
    <col min="5113" max="5113" width="33.7109375" style="48" customWidth="1"/>
    <col min="5114" max="5114" width="16" style="48" customWidth="1"/>
    <col min="5115" max="5116" width="15" style="48" bestFit="1" customWidth="1"/>
    <col min="5117" max="5117" width="16.5703125" style="48" bestFit="1" customWidth="1"/>
    <col min="5118" max="5118" width="12.5703125" style="48" customWidth="1"/>
    <col min="5119" max="5119" width="17.5703125" style="48" bestFit="1" customWidth="1"/>
    <col min="5120" max="5121" width="18.140625" style="48" bestFit="1" customWidth="1"/>
    <col min="5122" max="5122" width="12.85546875" style="48" bestFit="1" customWidth="1"/>
    <col min="5123" max="5124" width="16.5703125" style="48" bestFit="1" customWidth="1"/>
    <col min="5125" max="5126" width="13.140625" style="48" bestFit="1" customWidth="1"/>
    <col min="5127" max="5127" width="15.5703125" style="48" bestFit="1" customWidth="1"/>
    <col min="5128" max="5128" width="13.7109375" style="48" bestFit="1" customWidth="1"/>
    <col min="5129" max="5131" width="12.28515625" style="48" bestFit="1" customWidth="1"/>
    <col min="5132" max="5132" width="17.5703125" style="48" bestFit="1" customWidth="1"/>
    <col min="5133" max="5133" width="12.28515625" style="48" bestFit="1" customWidth="1"/>
    <col min="5134" max="5134" width="13.42578125" style="48" bestFit="1" customWidth="1"/>
    <col min="5135" max="5368" width="9.140625" style="48"/>
    <col min="5369" max="5369" width="33.7109375" style="48" customWidth="1"/>
    <col min="5370" max="5370" width="16" style="48" customWidth="1"/>
    <col min="5371" max="5372" width="15" style="48" bestFit="1" customWidth="1"/>
    <col min="5373" max="5373" width="16.5703125" style="48" bestFit="1" customWidth="1"/>
    <col min="5374" max="5374" width="12.5703125" style="48" customWidth="1"/>
    <col min="5375" max="5375" width="17.5703125" style="48" bestFit="1" customWidth="1"/>
    <col min="5376" max="5377" width="18.140625" style="48" bestFit="1" customWidth="1"/>
    <col min="5378" max="5378" width="12.85546875" style="48" bestFit="1" customWidth="1"/>
    <col min="5379" max="5380" width="16.5703125" style="48" bestFit="1" customWidth="1"/>
    <col min="5381" max="5382" width="13.140625" style="48" bestFit="1" customWidth="1"/>
    <col min="5383" max="5383" width="15.5703125" style="48" bestFit="1" customWidth="1"/>
    <col min="5384" max="5384" width="13.7109375" style="48" bestFit="1" customWidth="1"/>
    <col min="5385" max="5387" width="12.28515625" style="48" bestFit="1" customWidth="1"/>
    <col min="5388" max="5388" width="17.5703125" style="48" bestFit="1" customWidth="1"/>
    <col min="5389" max="5389" width="12.28515625" style="48" bestFit="1" customWidth="1"/>
    <col min="5390" max="5390" width="13.42578125" style="48" bestFit="1" customWidth="1"/>
    <col min="5391" max="5624" width="9.140625" style="48"/>
    <col min="5625" max="5625" width="33.7109375" style="48" customWidth="1"/>
    <col min="5626" max="5626" width="16" style="48" customWidth="1"/>
    <col min="5627" max="5628" width="15" style="48" bestFit="1" customWidth="1"/>
    <col min="5629" max="5629" width="16.5703125" style="48" bestFit="1" customWidth="1"/>
    <col min="5630" max="5630" width="12.5703125" style="48" customWidth="1"/>
    <col min="5631" max="5631" width="17.5703125" style="48" bestFit="1" customWidth="1"/>
    <col min="5632" max="5633" width="18.140625" style="48" bestFit="1" customWidth="1"/>
    <col min="5634" max="5634" width="12.85546875" style="48" bestFit="1" customWidth="1"/>
    <col min="5635" max="5636" width="16.5703125" style="48" bestFit="1" customWidth="1"/>
    <col min="5637" max="5638" width="13.140625" style="48" bestFit="1" customWidth="1"/>
    <col min="5639" max="5639" width="15.5703125" style="48" bestFit="1" customWidth="1"/>
    <col min="5640" max="5640" width="13.7109375" style="48" bestFit="1" customWidth="1"/>
    <col min="5641" max="5643" width="12.28515625" style="48" bestFit="1" customWidth="1"/>
    <col min="5644" max="5644" width="17.5703125" style="48" bestFit="1" customWidth="1"/>
    <col min="5645" max="5645" width="12.28515625" style="48" bestFit="1" customWidth="1"/>
    <col min="5646" max="5646" width="13.42578125" style="48" bestFit="1" customWidth="1"/>
    <col min="5647" max="5880" width="9.140625" style="48"/>
    <col min="5881" max="5881" width="33.7109375" style="48" customWidth="1"/>
    <col min="5882" max="5882" width="16" style="48" customWidth="1"/>
    <col min="5883" max="5884" width="15" style="48" bestFit="1" customWidth="1"/>
    <col min="5885" max="5885" width="16.5703125" style="48" bestFit="1" customWidth="1"/>
    <col min="5886" max="5886" width="12.5703125" style="48" customWidth="1"/>
    <col min="5887" max="5887" width="17.5703125" style="48" bestFit="1" customWidth="1"/>
    <col min="5888" max="5889" width="18.140625" style="48" bestFit="1" customWidth="1"/>
    <col min="5890" max="5890" width="12.85546875" style="48" bestFit="1" customWidth="1"/>
    <col min="5891" max="5892" width="16.5703125" style="48" bestFit="1" customWidth="1"/>
    <col min="5893" max="5894" width="13.140625" style="48" bestFit="1" customWidth="1"/>
    <col min="5895" max="5895" width="15.5703125" style="48" bestFit="1" customWidth="1"/>
    <col min="5896" max="5896" width="13.7109375" style="48" bestFit="1" customWidth="1"/>
    <col min="5897" max="5899" width="12.28515625" style="48" bestFit="1" customWidth="1"/>
    <col min="5900" max="5900" width="17.5703125" style="48" bestFit="1" customWidth="1"/>
    <col min="5901" max="5901" width="12.28515625" style="48" bestFit="1" customWidth="1"/>
    <col min="5902" max="5902" width="13.42578125" style="48" bestFit="1" customWidth="1"/>
    <col min="5903" max="6136" width="9.140625" style="48"/>
    <col min="6137" max="6137" width="33.7109375" style="48" customWidth="1"/>
    <col min="6138" max="6138" width="16" style="48" customWidth="1"/>
    <col min="6139" max="6140" width="15" style="48" bestFit="1" customWidth="1"/>
    <col min="6141" max="6141" width="16.5703125" style="48" bestFit="1" customWidth="1"/>
    <col min="6142" max="6142" width="12.5703125" style="48" customWidth="1"/>
    <col min="6143" max="6143" width="17.5703125" style="48" bestFit="1" customWidth="1"/>
    <col min="6144" max="6145" width="18.140625" style="48" bestFit="1" customWidth="1"/>
    <col min="6146" max="6146" width="12.85546875" style="48" bestFit="1" customWidth="1"/>
    <col min="6147" max="6148" width="16.5703125" style="48" bestFit="1" customWidth="1"/>
    <col min="6149" max="6150" width="13.140625" style="48" bestFit="1" customWidth="1"/>
    <col min="6151" max="6151" width="15.5703125" style="48" bestFit="1" customWidth="1"/>
    <col min="6152" max="6152" width="13.7109375" style="48" bestFit="1" customWidth="1"/>
    <col min="6153" max="6155" width="12.28515625" style="48" bestFit="1" customWidth="1"/>
    <col min="6156" max="6156" width="17.5703125" style="48" bestFit="1" customWidth="1"/>
    <col min="6157" max="6157" width="12.28515625" style="48" bestFit="1" customWidth="1"/>
    <col min="6158" max="6158" width="13.42578125" style="48" bestFit="1" customWidth="1"/>
    <col min="6159" max="6392" width="9.140625" style="48"/>
    <col min="6393" max="6393" width="33.7109375" style="48" customWidth="1"/>
    <col min="6394" max="6394" width="16" style="48" customWidth="1"/>
    <col min="6395" max="6396" width="15" style="48" bestFit="1" customWidth="1"/>
    <col min="6397" max="6397" width="16.5703125" style="48" bestFit="1" customWidth="1"/>
    <col min="6398" max="6398" width="12.5703125" style="48" customWidth="1"/>
    <col min="6399" max="6399" width="17.5703125" style="48" bestFit="1" customWidth="1"/>
    <col min="6400" max="6401" width="18.140625" style="48" bestFit="1" customWidth="1"/>
    <col min="6402" max="6402" width="12.85546875" style="48" bestFit="1" customWidth="1"/>
    <col min="6403" max="6404" width="16.5703125" style="48" bestFit="1" customWidth="1"/>
    <col min="6405" max="6406" width="13.140625" style="48" bestFit="1" customWidth="1"/>
    <col min="6407" max="6407" width="15.5703125" style="48" bestFit="1" customWidth="1"/>
    <col min="6408" max="6408" width="13.7109375" style="48" bestFit="1" customWidth="1"/>
    <col min="6409" max="6411" width="12.28515625" style="48" bestFit="1" customWidth="1"/>
    <col min="6412" max="6412" width="17.5703125" style="48" bestFit="1" customWidth="1"/>
    <col min="6413" max="6413" width="12.28515625" style="48" bestFit="1" customWidth="1"/>
    <col min="6414" max="6414" width="13.42578125" style="48" bestFit="1" customWidth="1"/>
    <col min="6415" max="6648" width="9.140625" style="48"/>
    <col min="6649" max="6649" width="33.7109375" style="48" customWidth="1"/>
    <col min="6650" max="6650" width="16" style="48" customWidth="1"/>
    <col min="6651" max="6652" width="15" style="48" bestFit="1" customWidth="1"/>
    <col min="6653" max="6653" width="16.5703125" style="48" bestFit="1" customWidth="1"/>
    <col min="6654" max="6654" width="12.5703125" style="48" customWidth="1"/>
    <col min="6655" max="6655" width="17.5703125" style="48" bestFit="1" customWidth="1"/>
    <col min="6656" max="6657" width="18.140625" style="48" bestFit="1" customWidth="1"/>
    <col min="6658" max="6658" width="12.85546875" style="48" bestFit="1" customWidth="1"/>
    <col min="6659" max="6660" width="16.5703125" style="48" bestFit="1" customWidth="1"/>
    <col min="6661" max="6662" width="13.140625" style="48" bestFit="1" customWidth="1"/>
    <col min="6663" max="6663" width="15.5703125" style="48" bestFit="1" customWidth="1"/>
    <col min="6664" max="6664" width="13.7109375" style="48" bestFit="1" customWidth="1"/>
    <col min="6665" max="6667" width="12.28515625" style="48" bestFit="1" customWidth="1"/>
    <col min="6668" max="6668" width="17.5703125" style="48" bestFit="1" customWidth="1"/>
    <col min="6669" max="6669" width="12.28515625" style="48" bestFit="1" customWidth="1"/>
    <col min="6670" max="6670" width="13.42578125" style="48" bestFit="1" customWidth="1"/>
    <col min="6671" max="6904" width="9.140625" style="48"/>
    <col min="6905" max="6905" width="33.7109375" style="48" customWidth="1"/>
    <col min="6906" max="6906" width="16" style="48" customWidth="1"/>
    <col min="6907" max="6908" width="15" style="48" bestFit="1" customWidth="1"/>
    <col min="6909" max="6909" width="16.5703125" style="48" bestFit="1" customWidth="1"/>
    <col min="6910" max="6910" width="12.5703125" style="48" customWidth="1"/>
    <col min="6911" max="6911" width="17.5703125" style="48" bestFit="1" customWidth="1"/>
    <col min="6912" max="6913" width="18.140625" style="48" bestFit="1" customWidth="1"/>
    <col min="6914" max="6914" width="12.85546875" style="48" bestFit="1" customWidth="1"/>
    <col min="6915" max="6916" width="16.5703125" style="48" bestFit="1" customWidth="1"/>
    <col min="6917" max="6918" width="13.140625" style="48" bestFit="1" customWidth="1"/>
    <col min="6919" max="6919" width="15.5703125" style="48" bestFit="1" customWidth="1"/>
    <col min="6920" max="6920" width="13.7109375" style="48" bestFit="1" customWidth="1"/>
    <col min="6921" max="6923" width="12.28515625" style="48" bestFit="1" customWidth="1"/>
    <col min="6924" max="6924" width="17.5703125" style="48" bestFit="1" customWidth="1"/>
    <col min="6925" max="6925" width="12.28515625" style="48" bestFit="1" customWidth="1"/>
    <col min="6926" max="6926" width="13.42578125" style="48" bestFit="1" customWidth="1"/>
    <col min="6927" max="7160" width="9.140625" style="48"/>
    <col min="7161" max="7161" width="33.7109375" style="48" customWidth="1"/>
    <col min="7162" max="7162" width="16" style="48" customWidth="1"/>
    <col min="7163" max="7164" width="15" style="48" bestFit="1" customWidth="1"/>
    <col min="7165" max="7165" width="16.5703125" style="48" bestFit="1" customWidth="1"/>
    <col min="7166" max="7166" width="12.5703125" style="48" customWidth="1"/>
    <col min="7167" max="7167" width="17.5703125" style="48" bestFit="1" customWidth="1"/>
    <col min="7168" max="7169" width="18.140625" style="48" bestFit="1" customWidth="1"/>
    <col min="7170" max="7170" width="12.85546875" style="48" bestFit="1" customWidth="1"/>
    <col min="7171" max="7172" width="16.5703125" style="48" bestFit="1" customWidth="1"/>
    <col min="7173" max="7174" width="13.140625" style="48" bestFit="1" customWidth="1"/>
    <col min="7175" max="7175" width="15.5703125" style="48" bestFit="1" customWidth="1"/>
    <col min="7176" max="7176" width="13.7109375" style="48" bestFit="1" customWidth="1"/>
    <col min="7177" max="7179" width="12.28515625" style="48" bestFit="1" customWidth="1"/>
    <col min="7180" max="7180" width="17.5703125" style="48" bestFit="1" customWidth="1"/>
    <col min="7181" max="7181" width="12.28515625" style="48" bestFit="1" customWidth="1"/>
    <col min="7182" max="7182" width="13.42578125" style="48" bestFit="1" customWidth="1"/>
    <col min="7183" max="7416" width="9.140625" style="48"/>
    <col min="7417" max="7417" width="33.7109375" style="48" customWidth="1"/>
    <col min="7418" max="7418" width="16" style="48" customWidth="1"/>
    <col min="7419" max="7420" width="15" style="48" bestFit="1" customWidth="1"/>
    <col min="7421" max="7421" width="16.5703125" style="48" bestFit="1" customWidth="1"/>
    <col min="7422" max="7422" width="12.5703125" style="48" customWidth="1"/>
    <col min="7423" max="7423" width="17.5703125" style="48" bestFit="1" customWidth="1"/>
    <col min="7424" max="7425" width="18.140625" style="48" bestFit="1" customWidth="1"/>
    <col min="7426" max="7426" width="12.85546875" style="48" bestFit="1" customWidth="1"/>
    <col min="7427" max="7428" width="16.5703125" style="48" bestFit="1" customWidth="1"/>
    <col min="7429" max="7430" width="13.140625" style="48" bestFit="1" customWidth="1"/>
    <col min="7431" max="7431" width="15.5703125" style="48" bestFit="1" customWidth="1"/>
    <col min="7432" max="7432" width="13.7109375" style="48" bestFit="1" customWidth="1"/>
    <col min="7433" max="7435" width="12.28515625" style="48" bestFit="1" customWidth="1"/>
    <col min="7436" max="7436" width="17.5703125" style="48" bestFit="1" customWidth="1"/>
    <col min="7437" max="7437" width="12.28515625" style="48" bestFit="1" customWidth="1"/>
    <col min="7438" max="7438" width="13.42578125" style="48" bestFit="1" customWidth="1"/>
    <col min="7439" max="7672" width="9.140625" style="48"/>
    <col min="7673" max="7673" width="33.7109375" style="48" customWidth="1"/>
    <col min="7674" max="7674" width="16" style="48" customWidth="1"/>
    <col min="7675" max="7676" width="15" style="48" bestFit="1" customWidth="1"/>
    <col min="7677" max="7677" width="16.5703125" style="48" bestFit="1" customWidth="1"/>
    <col min="7678" max="7678" width="12.5703125" style="48" customWidth="1"/>
    <col min="7679" max="7679" width="17.5703125" style="48" bestFit="1" customWidth="1"/>
    <col min="7680" max="7681" width="18.140625" style="48" bestFit="1" customWidth="1"/>
    <col min="7682" max="7682" width="12.85546875" style="48" bestFit="1" customWidth="1"/>
    <col min="7683" max="7684" width="16.5703125" style="48" bestFit="1" customWidth="1"/>
    <col min="7685" max="7686" width="13.140625" style="48" bestFit="1" customWidth="1"/>
    <col min="7687" max="7687" width="15.5703125" style="48" bestFit="1" customWidth="1"/>
    <col min="7688" max="7688" width="13.7109375" style="48" bestFit="1" customWidth="1"/>
    <col min="7689" max="7691" width="12.28515625" style="48" bestFit="1" customWidth="1"/>
    <col min="7692" max="7692" width="17.5703125" style="48" bestFit="1" customWidth="1"/>
    <col min="7693" max="7693" width="12.28515625" style="48" bestFit="1" customWidth="1"/>
    <col min="7694" max="7694" width="13.42578125" style="48" bestFit="1" customWidth="1"/>
    <col min="7695" max="7928" width="9.140625" style="48"/>
    <col min="7929" max="7929" width="33.7109375" style="48" customWidth="1"/>
    <col min="7930" max="7930" width="16" style="48" customWidth="1"/>
    <col min="7931" max="7932" width="15" style="48" bestFit="1" customWidth="1"/>
    <col min="7933" max="7933" width="16.5703125" style="48" bestFit="1" customWidth="1"/>
    <col min="7934" max="7934" width="12.5703125" style="48" customWidth="1"/>
    <col min="7935" max="7935" width="17.5703125" style="48" bestFit="1" customWidth="1"/>
    <col min="7936" max="7937" width="18.140625" style="48" bestFit="1" customWidth="1"/>
    <col min="7938" max="7938" width="12.85546875" style="48" bestFit="1" customWidth="1"/>
    <col min="7939" max="7940" width="16.5703125" style="48" bestFit="1" customWidth="1"/>
    <col min="7941" max="7942" width="13.140625" style="48" bestFit="1" customWidth="1"/>
    <col min="7943" max="7943" width="15.5703125" style="48" bestFit="1" customWidth="1"/>
    <col min="7944" max="7944" width="13.7109375" style="48" bestFit="1" customWidth="1"/>
    <col min="7945" max="7947" width="12.28515625" style="48" bestFit="1" customWidth="1"/>
    <col min="7948" max="7948" width="17.5703125" style="48" bestFit="1" customWidth="1"/>
    <col min="7949" max="7949" width="12.28515625" style="48" bestFit="1" customWidth="1"/>
    <col min="7950" max="7950" width="13.42578125" style="48" bestFit="1" customWidth="1"/>
    <col min="7951" max="8184" width="9.140625" style="48"/>
    <col min="8185" max="8185" width="33.7109375" style="48" customWidth="1"/>
    <col min="8186" max="8186" width="16" style="48" customWidth="1"/>
    <col min="8187" max="8188" width="15" style="48" bestFit="1" customWidth="1"/>
    <col min="8189" max="8189" width="16.5703125" style="48" bestFit="1" customWidth="1"/>
    <col min="8190" max="8190" width="12.5703125" style="48" customWidth="1"/>
    <col min="8191" max="8191" width="17.5703125" style="48" bestFit="1" customWidth="1"/>
    <col min="8192" max="8193" width="18.140625" style="48" bestFit="1" customWidth="1"/>
    <col min="8194" max="8194" width="12.85546875" style="48" bestFit="1" customWidth="1"/>
    <col min="8195" max="8196" width="16.5703125" style="48" bestFit="1" customWidth="1"/>
    <col min="8197" max="8198" width="13.140625" style="48" bestFit="1" customWidth="1"/>
    <col min="8199" max="8199" width="15.5703125" style="48" bestFit="1" customWidth="1"/>
    <col min="8200" max="8200" width="13.7109375" style="48" bestFit="1" customWidth="1"/>
    <col min="8201" max="8203" width="12.28515625" style="48" bestFit="1" customWidth="1"/>
    <col min="8204" max="8204" width="17.5703125" style="48" bestFit="1" customWidth="1"/>
    <col min="8205" max="8205" width="12.28515625" style="48" bestFit="1" customWidth="1"/>
    <col min="8206" max="8206" width="13.42578125" style="48" bestFit="1" customWidth="1"/>
    <col min="8207" max="8440" width="9.140625" style="48"/>
    <col min="8441" max="8441" width="33.7109375" style="48" customWidth="1"/>
    <col min="8442" max="8442" width="16" style="48" customWidth="1"/>
    <col min="8443" max="8444" width="15" style="48" bestFit="1" customWidth="1"/>
    <col min="8445" max="8445" width="16.5703125" style="48" bestFit="1" customWidth="1"/>
    <col min="8446" max="8446" width="12.5703125" style="48" customWidth="1"/>
    <col min="8447" max="8447" width="17.5703125" style="48" bestFit="1" customWidth="1"/>
    <col min="8448" max="8449" width="18.140625" style="48" bestFit="1" customWidth="1"/>
    <col min="8450" max="8450" width="12.85546875" style="48" bestFit="1" customWidth="1"/>
    <col min="8451" max="8452" width="16.5703125" style="48" bestFit="1" customWidth="1"/>
    <col min="8453" max="8454" width="13.140625" style="48" bestFit="1" customWidth="1"/>
    <col min="8455" max="8455" width="15.5703125" style="48" bestFit="1" customWidth="1"/>
    <col min="8456" max="8456" width="13.7109375" style="48" bestFit="1" customWidth="1"/>
    <col min="8457" max="8459" width="12.28515625" style="48" bestFit="1" customWidth="1"/>
    <col min="8460" max="8460" width="17.5703125" style="48" bestFit="1" customWidth="1"/>
    <col min="8461" max="8461" width="12.28515625" style="48" bestFit="1" customWidth="1"/>
    <col min="8462" max="8462" width="13.42578125" style="48" bestFit="1" customWidth="1"/>
    <col min="8463" max="8696" width="9.140625" style="48"/>
    <col min="8697" max="8697" width="33.7109375" style="48" customWidth="1"/>
    <col min="8698" max="8698" width="16" style="48" customWidth="1"/>
    <col min="8699" max="8700" width="15" style="48" bestFit="1" customWidth="1"/>
    <col min="8701" max="8701" width="16.5703125" style="48" bestFit="1" customWidth="1"/>
    <col min="8702" max="8702" width="12.5703125" style="48" customWidth="1"/>
    <col min="8703" max="8703" width="17.5703125" style="48" bestFit="1" customWidth="1"/>
    <col min="8704" max="8705" width="18.140625" style="48" bestFit="1" customWidth="1"/>
    <col min="8706" max="8706" width="12.85546875" style="48" bestFit="1" customWidth="1"/>
    <col min="8707" max="8708" width="16.5703125" style="48" bestFit="1" customWidth="1"/>
    <col min="8709" max="8710" width="13.140625" style="48" bestFit="1" customWidth="1"/>
    <col min="8711" max="8711" width="15.5703125" style="48" bestFit="1" customWidth="1"/>
    <col min="8712" max="8712" width="13.7109375" style="48" bestFit="1" customWidth="1"/>
    <col min="8713" max="8715" width="12.28515625" style="48" bestFit="1" customWidth="1"/>
    <col min="8716" max="8716" width="17.5703125" style="48" bestFit="1" customWidth="1"/>
    <col min="8717" max="8717" width="12.28515625" style="48" bestFit="1" customWidth="1"/>
    <col min="8718" max="8718" width="13.42578125" style="48" bestFit="1" customWidth="1"/>
    <col min="8719" max="8952" width="9.140625" style="48"/>
    <col min="8953" max="8953" width="33.7109375" style="48" customWidth="1"/>
    <col min="8954" max="8954" width="16" style="48" customWidth="1"/>
    <col min="8955" max="8956" width="15" style="48" bestFit="1" customWidth="1"/>
    <col min="8957" max="8957" width="16.5703125" style="48" bestFit="1" customWidth="1"/>
    <col min="8958" max="8958" width="12.5703125" style="48" customWidth="1"/>
    <col min="8959" max="8959" width="17.5703125" style="48" bestFit="1" customWidth="1"/>
    <col min="8960" max="8961" width="18.140625" style="48" bestFit="1" customWidth="1"/>
    <col min="8962" max="8962" width="12.85546875" style="48" bestFit="1" customWidth="1"/>
    <col min="8963" max="8964" width="16.5703125" style="48" bestFit="1" customWidth="1"/>
    <col min="8965" max="8966" width="13.140625" style="48" bestFit="1" customWidth="1"/>
    <col min="8967" max="8967" width="15.5703125" style="48" bestFit="1" customWidth="1"/>
    <col min="8968" max="8968" width="13.7109375" style="48" bestFit="1" customWidth="1"/>
    <col min="8969" max="8971" width="12.28515625" style="48" bestFit="1" customWidth="1"/>
    <col min="8972" max="8972" width="17.5703125" style="48" bestFit="1" customWidth="1"/>
    <col min="8973" max="8973" width="12.28515625" style="48" bestFit="1" customWidth="1"/>
    <col min="8974" max="8974" width="13.42578125" style="48" bestFit="1" customWidth="1"/>
    <col min="8975" max="9208" width="9.140625" style="48"/>
    <col min="9209" max="9209" width="33.7109375" style="48" customWidth="1"/>
    <col min="9210" max="9210" width="16" style="48" customWidth="1"/>
    <col min="9211" max="9212" width="15" style="48" bestFit="1" customWidth="1"/>
    <col min="9213" max="9213" width="16.5703125" style="48" bestFit="1" customWidth="1"/>
    <col min="9214" max="9214" width="12.5703125" style="48" customWidth="1"/>
    <col min="9215" max="9215" width="17.5703125" style="48" bestFit="1" customWidth="1"/>
    <col min="9216" max="9217" width="18.140625" style="48" bestFit="1" customWidth="1"/>
    <col min="9218" max="9218" width="12.85546875" style="48" bestFit="1" customWidth="1"/>
    <col min="9219" max="9220" width="16.5703125" style="48" bestFit="1" customWidth="1"/>
    <col min="9221" max="9222" width="13.140625" style="48" bestFit="1" customWidth="1"/>
    <col min="9223" max="9223" width="15.5703125" style="48" bestFit="1" customWidth="1"/>
    <col min="9224" max="9224" width="13.7109375" style="48" bestFit="1" customWidth="1"/>
    <col min="9225" max="9227" width="12.28515625" style="48" bestFit="1" customWidth="1"/>
    <col min="9228" max="9228" width="17.5703125" style="48" bestFit="1" customWidth="1"/>
    <col min="9229" max="9229" width="12.28515625" style="48" bestFit="1" customWidth="1"/>
    <col min="9230" max="9230" width="13.42578125" style="48" bestFit="1" customWidth="1"/>
    <col min="9231" max="9464" width="9.140625" style="48"/>
    <col min="9465" max="9465" width="33.7109375" style="48" customWidth="1"/>
    <col min="9466" max="9466" width="16" style="48" customWidth="1"/>
    <col min="9467" max="9468" width="15" style="48" bestFit="1" customWidth="1"/>
    <col min="9469" max="9469" width="16.5703125" style="48" bestFit="1" customWidth="1"/>
    <col min="9470" max="9470" width="12.5703125" style="48" customWidth="1"/>
    <col min="9471" max="9471" width="17.5703125" style="48" bestFit="1" customWidth="1"/>
    <col min="9472" max="9473" width="18.140625" style="48" bestFit="1" customWidth="1"/>
    <col min="9474" max="9474" width="12.85546875" style="48" bestFit="1" customWidth="1"/>
    <col min="9475" max="9476" width="16.5703125" style="48" bestFit="1" customWidth="1"/>
    <col min="9477" max="9478" width="13.140625" style="48" bestFit="1" customWidth="1"/>
    <col min="9479" max="9479" width="15.5703125" style="48" bestFit="1" customWidth="1"/>
    <col min="9480" max="9480" width="13.7109375" style="48" bestFit="1" customWidth="1"/>
    <col min="9481" max="9483" width="12.28515625" style="48" bestFit="1" customWidth="1"/>
    <col min="9484" max="9484" width="17.5703125" style="48" bestFit="1" customWidth="1"/>
    <col min="9485" max="9485" width="12.28515625" style="48" bestFit="1" customWidth="1"/>
    <col min="9486" max="9486" width="13.42578125" style="48" bestFit="1" customWidth="1"/>
    <col min="9487" max="9720" width="9.140625" style="48"/>
    <col min="9721" max="9721" width="33.7109375" style="48" customWidth="1"/>
    <col min="9722" max="9722" width="16" style="48" customWidth="1"/>
    <col min="9723" max="9724" width="15" style="48" bestFit="1" customWidth="1"/>
    <col min="9725" max="9725" width="16.5703125" style="48" bestFit="1" customWidth="1"/>
    <col min="9726" max="9726" width="12.5703125" style="48" customWidth="1"/>
    <col min="9727" max="9727" width="17.5703125" style="48" bestFit="1" customWidth="1"/>
    <col min="9728" max="9729" width="18.140625" style="48" bestFit="1" customWidth="1"/>
    <col min="9730" max="9730" width="12.85546875" style="48" bestFit="1" customWidth="1"/>
    <col min="9731" max="9732" width="16.5703125" style="48" bestFit="1" customWidth="1"/>
    <col min="9733" max="9734" width="13.140625" style="48" bestFit="1" customWidth="1"/>
    <col min="9735" max="9735" width="15.5703125" style="48" bestFit="1" customWidth="1"/>
    <col min="9736" max="9736" width="13.7109375" style="48" bestFit="1" customWidth="1"/>
    <col min="9737" max="9739" width="12.28515625" style="48" bestFit="1" customWidth="1"/>
    <col min="9740" max="9740" width="17.5703125" style="48" bestFit="1" customWidth="1"/>
    <col min="9741" max="9741" width="12.28515625" style="48" bestFit="1" customWidth="1"/>
    <col min="9742" max="9742" width="13.42578125" style="48" bestFit="1" customWidth="1"/>
    <col min="9743" max="9976" width="9.140625" style="48"/>
    <col min="9977" max="9977" width="33.7109375" style="48" customWidth="1"/>
    <col min="9978" max="9978" width="16" style="48" customWidth="1"/>
    <col min="9979" max="9980" width="15" style="48" bestFit="1" customWidth="1"/>
    <col min="9981" max="9981" width="16.5703125" style="48" bestFit="1" customWidth="1"/>
    <col min="9982" max="9982" width="12.5703125" style="48" customWidth="1"/>
    <col min="9983" max="9983" width="17.5703125" style="48" bestFit="1" customWidth="1"/>
    <col min="9984" max="9985" width="18.140625" style="48" bestFit="1" customWidth="1"/>
    <col min="9986" max="9986" width="12.85546875" style="48" bestFit="1" customWidth="1"/>
    <col min="9987" max="9988" width="16.5703125" style="48" bestFit="1" customWidth="1"/>
    <col min="9989" max="9990" width="13.140625" style="48" bestFit="1" customWidth="1"/>
    <col min="9991" max="9991" width="15.5703125" style="48" bestFit="1" customWidth="1"/>
    <col min="9992" max="9992" width="13.7109375" style="48" bestFit="1" customWidth="1"/>
    <col min="9993" max="9995" width="12.28515625" style="48" bestFit="1" customWidth="1"/>
    <col min="9996" max="9996" width="17.5703125" style="48" bestFit="1" customWidth="1"/>
    <col min="9997" max="9997" width="12.28515625" style="48" bestFit="1" customWidth="1"/>
    <col min="9998" max="9998" width="13.42578125" style="48" bestFit="1" customWidth="1"/>
    <col min="9999" max="10232" width="9.140625" style="48"/>
    <col min="10233" max="10233" width="33.7109375" style="48" customWidth="1"/>
    <col min="10234" max="10234" width="16" style="48" customWidth="1"/>
    <col min="10235" max="10236" width="15" style="48" bestFit="1" customWidth="1"/>
    <col min="10237" max="10237" width="16.5703125" style="48" bestFit="1" customWidth="1"/>
    <col min="10238" max="10238" width="12.5703125" style="48" customWidth="1"/>
    <col min="10239" max="10239" width="17.5703125" style="48" bestFit="1" customWidth="1"/>
    <col min="10240" max="10241" width="18.140625" style="48" bestFit="1" customWidth="1"/>
    <col min="10242" max="10242" width="12.85546875" style="48" bestFit="1" customWidth="1"/>
    <col min="10243" max="10244" width="16.5703125" style="48" bestFit="1" customWidth="1"/>
    <col min="10245" max="10246" width="13.140625" style="48" bestFit="1" customWidth="1"/>
    <col min="10247" max="10247" width="15.5703125" style="48" bestFit="1" customWidth="1"/>
    <col min="10248" max="10248" width="13.7109375" style="48" bestFit="1" customWidth="1"/>
    <col min="10249" max="10251" width="12.28515625" style="48" bestFit="1" customWidth="1"/>
    <col min="10252" max="10252" width="17.5703125" style="48" bestFit="1" customWidth="1"/>
    <col min="10253" max="10253" width="12.28515625" style="48" bestFit="1" customWidth="1"/>
    <col min="10254" max="10254" width="13.42578125" style="48" bestFit="1" customWidth="1"/>
    <col min="10255" max="10488" width="9.140625" style="48"/>
    <col min="10489" max="10489" width="33.7109375" style="48" customWidth="1"/>
    <col min="10490" max="10490" width="16" style="48" customWidth="1"/>
    <col min="10491" max="10492" width="15" style="48" bestFit="1" customWidth="1"/>
    <col min="10493" max="10493" width="16.5703125" style="48" bestFit="1" customWidth="1"/>
    <col min="10494" max="10494" width="12.5703125" style="48" customWidth="1"/>
    <col min="10495" max="10495" width="17.5703125" style="48" bestFit="1" customWidth="1"/>
    <col min="10496" max="10497" width="18.140625" style="48" bestFit="1" customWidth="1"/>
    <col min="10498" max="10498" width="12.85546875" style="48" bestFit="1" customWidth="1"/>
    <col min="10499" max="10500" width="16.5703125" style="48" bestFit="1" customWidth="1"/>
    <col min="10501" max="10502" width="13.140625" style="48" bestFit="1" customWidth="1"/>
    <col min="10503" max="10503" width="15.5703125" style="48" bestFit="1" customWidth="1"/>
    <col min="10504" max="10504" width="13.7109375" style="48" bestFit="1" customWidth="1"/>
    <col min="10505" max="10507" width="12.28515625" style="48" bestFit="1" customWidth="1"/>
    <col min="10508" max="10508" width="17.5703125" style="48" bestFit="1" customWidth="1"/>
    <col min="10509" max="10509" width="12.28515625" style="48" bestFit="1" customWidth="1"/>
    <col min="10510" max="10510" width="13.42578125" style="48" bestFit="1" customWidth="1"/>
    <col min="10511" max="10744" width="9.140625" style="48"/>
    <col min="10745" max="10745" width="33.7109375" style="48" customWidth="1"/>
    <col min="10746" max="10746" width="16" style="48" customWidth="1"/>
    <col min="10747" max="10748" width="15" style="48" bestFit="1" customWidth="1"/>
    <col min="10749" max="10749" width="16.5703125" style="48" bestFit="1" customWidth="1"/>
    <col min="10750" max="10750" width="12.5703125" style="48" customWidth="1"/>
    <col min="10751" max="10751" width="17.5703125" style="48" bestFit="1" customWidth="1"/>
    <col min="10752" max="10753" width="18.140625" style="48" bestFit="1" customWidth="1"/>
    <col min="10754" max="10754" width="12.85546875" style="48" bestFit="1" customWidth="1"/>
    <col min="10755" max="10756" width="16.5703125" style="48" bestFit="1" customWidth="1"/>
    <col min="10757" max="10758" width="13.140625" style="48" bestFit="1" customWidth="1"/>
    <col min="10759" max="10759" width="15.5703125" style="48" bestFit="1" customWidth="1"/>
    <col min="10760" max="10760" width="13.7109375" style="48" bestFit="1" customWidth="1"/>
    <col min="10761" max="10763" width="12.28515625" style="48" bestFit="1" customWidth="1"/>
    <col min="10764" max="10764" width="17.5703125" style="48" bestFit="1" customWidth="1"/>
    <col min="10765" max="10765" width="12.28515625" style="48" bestFit="1" customWidth="1"/>
    <col min="10766" max="10766" width="13.42578125" style="48" bestFit="1" customWidth="1"/>
    <col min="10767" max="11000" width="9.140625" style="48"/>
    <col min="11001" max="11001" width="33.7109375" style="48" customWidth="1"/>
    <col min="11002" max="11002" width="16" style="48" customWidth="1"/>
    <col min="11003" max="11004" width="15" style="48" bestFit="1" customWidth="1"/>
    <col min="11005" max="11005" width="16.5703125" style="48" bestFit="1" customWidth="1"/>
    <col min="11006" max="11006" width="12.5703125" style="48" customWidth="1"/>
    <col min="11007" max="11007" width="17.5703125" style="48" bestFit="1" customWidth="1"/>
    <col min="11008" max="11009" width="18.140625" style="48" bestFit="1" customWidth="1"/>
    <col min="11010" max="11010" width="12.85546875" style="48" bestFit="1" customWidth="1"/>
    <col min="11011" max="11012" width="16.5703125" style="48" bestFit="1" customWidth="1"/>
    <col min="11013" max="11014" width="13.140625" style="48" bestFit="1" customWidth="1"/>
    <col min="11015" max="11015" width="15.5703125" style="48" bestFit="1" customWidth="1"/>
    <col min="11016" max="11016" width="13.7109375" style="48" bestFit="1" customWidth="1"/>
    <col min="11017" max="11019" width="12.28515625" style="48" bestFit="1" customWidth="1"/>
    <col min="11020" max="11020" width="17.5703125" style="48" bestFit="1" customWidth="1"/>
    <col min="11021" max="11021" width="12.28515625" style="48" bestFit="1" customWidth="1"/>
    <col min="11022" max="11022" width="13.42578125" style="48" bestFit="1" customWidth="1"/>
    <col min="11023" max="11256" width="9.140625" style="48"/>
    <col min="11257" max="11257" width="33.7109375" style="48" customWidth="1"/>
    <col min="11258" max="11258" width="16" style="48" customWidth="1"/>
    <col min="11259" max="11260" width="15" style="48" bestFit="1" customWidth="1"/>
    <col min="11261" max="11261" width="16.5703125" style="48" bestFit="1" customWidth="1"/>
    <col min="11262" max="11262" width="12.5703125" style="48" customWidth="1"/>
    <col min="11263" max="11263" width="17.5703125" style="48" bestFit="1" customWidth="1"/>
    <col min="11264" max="11265" width="18.140625" style="48" bestFit="1" customWidth="1"/>
    <col min="11266" max="11266" width="12.85546875" style="48" bestFit="1" customWidth="1"/>
    <col min="11267" max="11268" width="16.5703125" style="48" bestFit="1" customWidth="1"/>
    <col min="11269" max="11270" width="13.140625" style="48" bestFit="1" customWidth="1"/>
    <col min="11271" max="11271" width="15.5703125" style="48" bestFit="1" customWidth="1"/>
    <col min="11272" max="11272" width="13.7109375" style="48" bestFit="1" customWidth="1"/>
    <col min="11273" max="11275" width="12.28515625" style="48" bestFit="1" customWidth="1"/>
    <col min="11276" max="11276" width="17.5703125" style="48" bestFit="1" customWidth="1"/>
    <col min="11277" max="11277" width="12.28515625" style="48" bestFit="1" customWidth="1"/>
    <col min="11278" max="11278" width="13.42578125" style="48" bestFit="1" customWidth="1"/>
    <col min="11279" max="11512" width="9.140625" style="48"/>
    <col min="11513" max="11513" width="33.7109375" style="48" customWidth="1"/>
    <col min="11514" max="11514" width="16" style="48" customWidth="1"/>
    <col min="11515" max="11516" width="15" style="48" bestFit="1" customWidth="1"/>
    <col min="11517" max="11517" width="16.5703125" style="48" bestFit="1" customWidth="1"/>
    <col min="11518" max="11518" width="12.5703125" style="48" customWidth="1"/>
    <col min="11519" max="11519" width="17.5703125" style="48" bestFit="1" customWidth="1"/>
    <col min="11520" max="11521" width="18.140625" style="48" bestFit="1" customWidth="1"/>
    <col min="11522" max="11522" width="12.85546875" style="48" bestFit="1" customWidth="1"/>
    <col min="11523" max="11524" width="16.5703125" style="48" bestFit="1" customWidth="1"/>
    <col min="11525" max="11526" width="13.140625" style="48" bestFit="1" customWidth="1"/>
    <col min="11527" max="11527" width="15.5703125" style="48" bestFit="1" customWidth="1"/>
    <col min="11528" max="11528" width="13.7109375" style="48" bestFit="1" customWidth="1"/>
    <col min="11529" max="11531" width="12.28515625" style="48" bestFit="1" customWidth="1"/>
    <col min="11532" max="11532" width="17.5703125" style="48" bestFit="1" customWidth="1"/>
    <col min="11533" max="11533" width="12.28515625" style="48" bestFit="1" customWidth="1"/>
    <col min="11534" max="11534" width="13.42578125" style="48" bestFit="1" customWidth="1"/>
    <col min="11535" max="11768" width="9.140625" style="48"/>
    <col min="11769" max="11769" width="33.7109375" style="48" customWidth="1"/>
    <col min="11770" max="11770" width="16" style="48" customWidth="1"/>
    <col min="11771" max="11772" width="15" style="48" bestFit="1" customWidth="1"/>
    <col min="11773" max="11773" width="16.5703125" style="48" bestFit="1" customWidth="1"/>
    <col min="11774" max="11774" width="12.5703125" style="48" customWidth="1"/>
    <col min="11775" max="11775" width="17.5703125" style="48" bestFit="1" customWidth="1"/>
    <col min="11776" max="11777" width="18.140625" style="48" bestFit="1" customWidth="1"/>
    <col min="11778" max="11778" width="12.85546875" style="48" bestFit="1" customWidth="1"/>
    <col min="11779" max="11780" width="16.5703125" style="48" bestFit="1" customWidth="1"/>
    <col min="11781" max="11782" width="13.140625" style="48" bestFit="1" customWidth="1"/>
    <col min="11783" max="11783" width="15.5703125" style="48" bestFit="1" customWidth="1"/>
    <col min="11784" max="11784" width="13.7109375" style="48" bestFit="1" customWidth="1"/>
    <col min="11785" max="11787" width="12.28515625" style="48" bestFit="1" customWidth="1"/>
    <col min="11788" max="11788" width="17.5703125" style="48" bestFit="1" customWidth="1"/>
    <col min="11789" max="11789" width="12.28515625" style="48" bestFit="1" customWidth="1"/>
    <col min="11790" max="11790" width="13.42578125" style="48" bestFit="1" customWidth="1"/>
    <col min="11791" max="12024" width="9.140625" style="48"/>
    <col min="12025" max="12025" width="33.7109375" style="48" customWidth="1"/>
    <col min="12026" max="12026" width="16" style="48" customWidth="1"/>
    <col min="12027" max="12028" width="15" style="48" bestFit="1" customWidth="1"/>
    <col min="12029" max="12029" width="16.5703125" style="48" bestFit="1" customWidth="1"/>
    <col min="12030" max="12030" width="12.5703125" style="48" customWidth="1"/>
    <col min="12031" max="12031" width="17.5703125" style="48" bestFit="1" customWidth="1"/>
    <col min="12032" max="12033" width="18.140625" style="48" bestFit="1" customWidth="1"/>
    <col min="12034" max="12034" width="12.85546875" style="48" bestFit="1" customWidth="1"/>
    <col min="12035" max="12036" width="16.5703125" style="48" bestFit="1" customWidth="1"/>
    <col min="12037" max="12038" width="13.140625" style="48" bestFit="1" customWidth="1"/>
    <col min="12039" max="12039" width="15.5703125" style="48" bestFit="1" customWidth="1"/>
    <col min="12040" max="12040" width="13.7109375" style="48" bestFit="1" customWidth="1"/>
    <col min="12041" max="12043" width="12.28515625" style="48" bestFit="1" customWidth="1"/>
    <col min="12044" max="12044" width="17.5703125" style="48" bestFit="1" customWidth="1"/>
    <col min="12045" max="12045" width="12.28515625" style="48" bestFit="1" customWidth="1"/>
    <col min="12046" max="12046" width="13.42578125" style="48" bestFit="1" customWidth="1"/>
    <col min="12047" max="12280" width="9.140625" style="48"/>
    <col min="12281" max="12281" width="33.7109375" style="48" customWidth="1"/>
    <col min="12282" max="12282" width="16" style="48" customWidth="1"/>
    <col min="12283" max="12284" width="15" style="48" bestFit="1" customWidth="1"/>
    <col min="12285" max="12285" width="16.5703125" style="48" bestFit="1" customWidth="1"/>
    <col min="12286" max="12286" width="12.5703125" style="48" customWidth="1"/>
    <col min="12287" max="12287" width="17.5703125" style="48" bestFit="1" customWidth="1"/>
    <col min="12288" max="12289" width="18.140625" style="48" bestFit="1" customWidth="1"/>
    <col min="12290" max="12290" width="12.85546875" style="48" bestFit="1" customWidth="1"/>
    <col min="12291" max="12292" width="16.5703125" style="48" bestFit="1" customWidth="1"/>
    <col min="12293" max="12294" width="13.140625" style="48" bestFit="1" customWidth="1"/>
    <col min="12295" max="12295" width="15.5703125" style="48" bestFit="1" customWidth="1"/>
    <col min="12296" max="12296" width="13.7109375" style="48" bestFit="1" customWidth="1"/>
    <col min="12297" max="12299" width="12.28515625" style="48" bestFit="1" customWidth="1"/>
    <col min="12300" max="12300" width="17.5703125" style="48" bestFit="1" customWidth="1"/>
    <col min="12301" max="12301" width="12.28515625" style="48" bestFit="1" customWidth="1"/>
    <col min="12302" max="12302" width="13.42578125" style="48" bestFit="1" customWidth="1"/>
    <col min="12303" max="12536" width="9.140625" style="48"/>
    <col min="12537" max="12537" width="33.7109375" style="48" customWidth="1"/>
    <col min="12538" max="12538" width="16" style="48" customWidth="1"/>
    <col min="12539" max="12540" width="15" style="48" bestFit="1" customWidth="1"/>
    <col min="12541" max="12541" width="16.5703125" style="48" bestFit="1" customWidth="1"/>
    <col min="12542" max="12542" width="12.5703125" style="48" customWidth="1"/>
    <col min="12543" max="12543" width="17.5703125" style="48" bestFit="1" customWidth="1"/>
    <col min="12544" max="12545" width="18.140625" style="48" bestFit="1" customWidth="1"/>
    <col min="12546" max="12546" width="12.85546875" style="48" bestFit="1" customWidth="1"/>
    <col min="12547" max="12548" width="16.5703125" style="48" bestFit="1" customWidth="1"/>
    <col min="12549" max="12550" width="13.140625" style="48" bestFit="1" customWidth="1"/>
    <col min="12551" max="12551" width="15.5703125" style="48" bestFit="1" customWidth="1"/>
    <col min="12552" max="12552" width="13.7109375" style="48" bestFit="1" customWidth="1"/>
    <col min="12553" max="12555" width="12.28515625" style="48" bestFit="1" customWidth="1"/>
    <col min="12556" max="12556" width="17.5703125" style="48" bestFit="1" customWidth="1"/>
    <col min="12557" max="12557" width="12.28515625" style="48" bestFit="1" customWidth="1"/>
    <col min="12558" max="12558" width="13.42578125" style="48" bestFit="1" customWidth="1"/>
    <col min="12559" max="12792" width="9.140625" style="48"/>
    <col min="12793" max="12793" width="33.7109375" style="48" customWidth="1"/>
    <col min="12794" max="12794" width="16" style="48" customWidth="1"/>
    <col min="12795" max="12796" width="15" style="48" bestFit="1" customWidth="1"/>
    <col min="12797" max="12797" width="16.5703125" style="48" bestFit="1" customWidth="1"/>
    <col min="12798" max="12798" width="12.5703125" style="48" customWidth="1"/>
    <col min="12799" max="12799" width="17.5703125" style="48" bestFit="1" customWidth="1"/>
    <col min="12800" max="12801" width="18.140625" style="48" bestFit="1" customWidth="1"/>
    <col min="12802" max="12802" width="12.85546875" style="48" bestFit="1" customWidth="1"/>
    <col min="12803" max="12804" width="16.5703125" style="48" bestFit="1" customWidth="1"/>
    <col min="12805" max="12806" width="13.140625" style="48" bestFit="1" customWidth="1"/>
    <col min="12807" max="12807" width="15.5703125" style="48" bestFit="1" customWidth="1"/>
    <col min="12808" max="12808" width="13.7109375" style="48" bestFit="1" customWidth="1"/>
    <col min="12809" max="12811" width="12.28515625" style="48" bestFit="1" customWidth="1"/>
    <col min="12812" max="12812" width="17.5703125" style="48" bestFit="1" customWidth="1"/>
    <col min="12813" max="12813" width="12.28515625" style="48" bestFit="1" customWidth="1"/>
    <col min="12814" max="12814" width="13.42578125" style="48" bestFit="1" customWidth="1"/>
    <col min="12815" max="13048" width="9.140625" style="48"/>
    <col min="13049" max="13049" width="33.7109375" style="48" customWidth="1"/>
    <col min="13050" max="13050" width="16" style="48" customWidth="1"/>
    <col min="13051" max="13052" width="15" style="48" bestFit="1" customWidth="1"/>
    <col min="13053" max="13053" width="16.5703125" style="48" bestFit="1" customWidth="1"/>
    <col min="13054" max="13054" width="12.5703125" style="48" customWidth="1"/>
    <col min="13055" max="13055" width="17.5703125" style="48" bestFit="1" customWidth="1"/>
    <col min="13056" max="13057" width="18.140625" style="48" bestFit="1" customWidth="1"/>
    <col min="13058" max="13058" width="12.85546875" style="48" bestFit="1" customWidth="1"/>
    <col min="13059" max="13060" width="16.5703125" style="48" bestFit="1" customWidth="1"/>
    <col min="13061" max="13062" width="13.140625" style="48" bestFit="1" customWidth="1"/>
    <col min="13063" max="13063" width="15.5703125" style="48" bestFit="1" customWidth="1"/>
    <col min="13064" max="13064" width="13.7109375" style="48" bestFit="1" customWidth="1"/>
    <col min="13065" max="13067" width="12.28515625" style="48" bestFit="1" customWidth="1"/>
    <col min="13068" max="13068" width="17.5703125" style="48" bestFit="1" customWidth="1"/>
    <col min="13069" max="13069" width="12.28515625" style="48" bestFit="1" customWidth="1"/>
    <col min="13070" max="13070" width="13.42578125" style="48" bestFit="1" customWidth="1"/>
    <col min="13071" max="13304" width="9.140625" style="48"/>
    <col min="13305" max="13305" width="33.7109375" style="48" customWidth="1"/>
    <col min="13306" max="13306" width="16" style="48" customWidth="1"/>
    <col min="13307" max="13308" width="15" style="48" bestFit="1" customWidth="1"/>
    <col min="13309" max="13309" width="16.5703125" style="48" bestFit="1" customWidth="1"/>
    <col min="13310" max="13310" width="12.5703125" style="48" customWidth="1"/>
    <col min="13311" max="13311" width="17.5703125" style="48" bestFit="1" customWidth="1"/>
    <col min="13312" max="13313" width="18.140625" style="48" bestFit="1" customWidth="1"/>
    <col min="13314" max="13314" width="12.85546875" style="48" bestFit="1" customWidth="1"/>
    <col min="13315" max="13316" width="16.5703125" style="48" bestFit="1" customWidth="1"/>
    <col min="13317" max="13318" width="13.140625" style="48" bestFit="1" customWidth="1"/>
    <col min="13319" max="13319" width="15.5703125" style="48" bestFit="1" customWidth="1"/>
    <col min="13320" max="13320" width="13.7109375" style="48" bestFit="1" customWidth="1"/>
    <col min="13321" max="13323" width="12.28515625" style="48" bestFit="1" customWidth="1"/>
    <col min="13324" max="13324" width="17.5703125" style="48" bestFit="1" customWidth="1"/>
    <col min="13325" max="13325" width="12.28515625" style="48" bestFit="1" customWidth="1"/>
    <col min="13326" max="13326" width="13.42578125" style="48" bestFit="1" customWidth="1"/>
    <col min="13327" max="13560" width="9.140625" style="48"/>
    <col min="13561" max="13561" width="33.7109375" style="48" customWidth="1"/>
    <col min="13562" max="13562" width="16" style="48" customWidth="1"/>
    <col min="13563" max="13564" width="15" style="48" bestFit="1" customWidth="1"/>
    <col min="13565" max="13565" width="16.5703125" style="48" bestFit="1" customWidth="1"/>
    <col min="13566" max="13566" width="12.5703125" style="48" customWidth="1"/>
    <col min="13567" max="13567" width="17.5703125" style="48" bestFit="1" customWidth="1"/>
    <col min="13568" max="13569" width="18.140625" style="48" bestFit="1" customWidth="1"/>
    <col min="13570" max="13570" width="12.85546875" style="48" bestFit="1" customWidth="1"/>
    <col min="13571" max="13572" width="16.5703125" style="48" bestFit="1" customWidth="1"/>
    <col min="13573" max="13574" width="13.140625" style="48" bestFit="1" customWidth="1"/>
    <col min="13575" max="13575" width="15.5703125" style="48" bestFit="1" customWidth="1"/>
    <col min="13576" max="13576" width="13.7109375" style="48" bestFit="1" customWidth="1"/>
    <col min="13577" max="13579" width="12.28515625" style="48" bestFit="1" customWidth="1"/>
    <col min="13580" max="13580" width="17.5703125" style="48" bestFit="1" customWidth="1"/>
    <col min="13581" max="13581" width="12.28515625" style="48" bestFit="1" customWidth="1"/>
    <col min="13582" max="13582" width="13.42578125" style="48" bestFit="1" customWidth="1"/>
    <col min="13583" max="13816" width="9.140625" style="48"/>
    <col min="13817" max="13817" width="33.7109375" style="48" customWidth="1"/>
    <col min="13818" max="13818" width="16" style="48" customWidth="1"/>
    <col min="13819" max="13820" width="15" style="48" bestFit="1" customWidth="1"/>
    <col min="13821" max="13821" width="16.5703125" style="48" bestFit="1" customWidth="1"/>
    <col min="13822" max="13822" width="12.5703125" style="48" customWidth="1"/>
    <col min="13823" max="13823" width="17.5703125" style="48" bestFit="1" customWidth="1"/>
    <col min="13824" max="13825" width="18.140625" style="48" bestFit="1" customWidth="1"/>
    <col min="13826" max="13826" width="12.85546875" style="48" bestFit="1" customWidth="1"/>
    <col min="13827" max="13828" width="16.5703125" style="48" bestFit="1" customWidth="1"/>
    <col min="13829" max="13830" width="13.140625" style="48" bestFit="1" customWidth="1"/>
    <col min="13831" max="13831" width="15.5703125" style="48" bestFit="1" customWidth="1"/>
    <col min="13832" max="13832" width="13.7109375" style="48" bestFit="1" customWidth="1"/>
    <col min="13833" max="13835" width="12.28515625" style="48" bestFit="1" customWidth="1"/>
    <col min="13836" max="13836" width="17.5703125" style="48" bestFit="1" customWidth="1"/>
    <col min="13837" max="13837" width="12.28515625" style="48" bestFit="1" customWidth="1"/>
    <col min="13838" max="13838" width="13.42578125" style="48" bestFit="1" customWidth="1"/>
    <col min="13839" max="14072" width="9.140625" style="48"/>
    <col min="14073" max="14073" width="33.7109375" style="48" customWidth="1"/>
    <col min="14074" max="14074" width="16" style="48" customWidth="1"/>
    <col min="14075" max="14076" width="15" style="48" bestFit="1" customWidth="1"/>
    <col min="14077" max="14077" width="16.5703125" style="48" bestFit="1" customWidth="1"/>
    <col min="14078" max="14078" width="12.5703125" style="48" customWidth="1"/>
    <col min="14079" max="14079" width="17.5703125" style="48" bestFit="1" customWidth="1"/>
    <col min="14080" max="14081" width="18.140625" style="48" bestFit="1" customWidth="1"/>
    <col min="14082" max="14082" width="12.85546875" style="48" bestFit="1" customWidth="1"/>
    <col min="14083" max="14084" width="16.5703125" style="48" bestFit="1" customWidth="1"/>
    <col min="14085" max="14086" width="13.140625" style="48" bestFit="1" customWidth="1"/>
    <col min="14087" max="14087" width="15.5703125" style="48" bestFit="1" customWidth="1"/>
    <col min="14088" max="14088" width="13.7109375" style="48" bestFit="1" customWidth="1"/>
    <col min="14089" max="14091" width="12.28515625" style="48" bestFit="1" customWidth="1"/>
    <col min="14092" max="14092" width="17.5703125" style="48" bestFit="1" customWidth="1"/>
    <col min="14093" max="14093" width="12.28515625" style="48" bestFit="1" customWidth="1"/>
    <col min="14094" max="14094" width="13.42578125" style="48" bestFit="1" customWidth="1"/>
    <col min="14095" max="14328" width="9.140625" style="48"/>
    <col min="14329" max="14329" width="33.7109375" style="48" customWidth="1"/>
    <col min="14330" max="14330" width="16" style="48" customWidth="1"/>
    <col min="14331" max="14332" width="15" style="48" bestFit="1" customWidth="1"/>
    <col min="14333" max="14333" width="16.5703125" style="48" bestFit="1" customWidth="1"/>
    <col min="14334" max="14334" width="12.5703125" style="48" customWidth="1"/>
    <col min="14335" max="14335" width="17.5703125" style="48" bestFit="1" customWidth="1"/>
    <col min="14336" max="14337" width="18.140625" style="48" bestFit="1" customWidth="1"/>
    <col min="14338" max="14338" width="12.85546875" style="48" bestFit="1" customWidth="1"/>
    <col min="14339" max="14340" width="16.5703125" style="48" bestFit="1" customWidth="1"/>
    <col min="14341" max="14342" width="13.140625" style="48" bestFit="1" customWidth="1"/>
    <col min="14343" max="14343" width="15.5703125" style="48" bestFit="1" customWidth="1"/>
    <col min="14344" max="14344" width="13.7109375" style="48" bestFit="1" customWidth="1"/>
    <col min="14345" max="14347" width="12.28515625" style="48" bestFit="1" customWidth="1"/>
    <col min="14348" max="14348" width="17.5703125" style="48" bestFit="1" customWidth="1"/>
    <col min="14349" max="14349" width="12.28515625" style="48" bestFit="1" customWidth="1"/>
    <col min="14350" max="14350" width="13.42578125" style="48" bestFit="1" customWidth="1"/>
    <col min="14351" max="14584" width="9.140625" style="48"/>
    <col min="14585" max="14585" width="33.7109375" style="48" customWidth="1"/>
    <col min="14586" max="14586" width="16" style="48" customWidth="1"/>
    <col min="14587" max="14588" width="15" style="48" bestFit="1" customWidth="1"/>
    <col min="14589" max="14589" width="16.5703125" style="48" bestFit="1" customWidth="1"/>
    <col min="14590" max="14590" width="12.5703125" style="48" customWidth="1"/>
    <col min="14591" max="14591" width="17.5703125" style="48" bestFit="1" customWidth="1"/>
    <col min="14592" max="14593" width="18.140625" style="48" bestFit="1" customWidth="1"/>
    <col min="14594" max="14594" width="12.85546875" style="48" bestFit="1" customWidth="1"/>
    <col min="14595" max="14596" width="16.5703125" style="48" bestFit="1" customWidth="1"/>
    <col min="14597" max="14598" width="13.140625" style="48" bestFit="1" customWidth="1"/>
    <col min="14599" max="14599" width="15.5703125" style="48" bestFit="1" customWidth="1"/>
    <col min="14600" max="14600" width="13.7109375" style="48" bestFit="1" customWidth="1"/>
    <col min="14601" max="14603" width="12.28515625" style="48" bestFit="1" customWidth="1"/>
    <col min="14604" max="14604" width="17.5703125" style="48" bestFit="1" customWidth="1"/>
    <col min="14605" max="14605" width="12.28515625" style="48" bestFit="1" customWidth="1"/>
    <col min="14606" max="14606" width="13.42578125" style="48" bestFit="1" customWidth="1"/>
    <col min="14607" max="14840" width="9.140625" style="48"/>
    <col min="14841" max="14841" width="33.7109375" style="48" customWidth="1"/>
    <col min="14842" max="14842" width="16" style="48" customWidth="1"/>
    <col min="14843" max="14844" width="15" style="48" bestFit="1" customWidth="1"/>
    <col min="14845" max="14845" width="16.5703125" style="48" bestFit="1" customWidth="1"/>
    <col min="14846" max="14846" width="12.5703125" style="48" customWidth="1"/>
    <col min="14847" max="14847" width="17.5703125" style="48" bestFit="1" customWidth="1"/>
    <col min="14848" max="14849" width="18.140625" style="48" bestFit="1" customWidth="1"/>
    <col min="14850" max="14850" width="12.85546875" style="48" bestFit="1" customWidth="1"/>
    <col min="14851" max="14852" width="16.5703125" style="48" bestFit="1" customWidth="1"/>
    <col min="14853" max="14854" width="13.140625" style="48" bestFit="1" customWidth="1"/>
    <col min="14855" max="14855" width="15.5703125" style="48" bestFit="1" customWidth="1"/>
    <col min="14856" max="14856" width="13.7109375" style="48" bestFit="1" customWidth="1"/>
    <col min="14857" max="14859" width="12.28515625" style="48" bestFit="1" customWidth="1"/>
    <col min="14860" max="14860" width="17.5703125" style="48" bestFit="1" customWidth="1"/>
    <col min="14861" max="14861" width="12.28515625" style="48" bestFit="1" customWidth="1"/>
    <col min="14862" max="14862" width="13.42578125" style="48" bestFit="1" customWidth="1"/>
    <col min="14863" max="15096" width="9.140625" style="48"/>
    <col min="15097" max="15097" width="33.7109375" style="48" customWidth="1"/>
    <col min="15098" max="15098" width="16" style="48" customWidth="1"/>
    <col min="15099" max="15100" width="15" style="48" bestFit="1" customWidth="1"/>
    <col min="15101" max="15101" width="16.5703125" style="48" bestFit="1" customWidth="1"/>
    <col min="15102" max="15102" width="12.5703125" style="48" customWidth="1"/>
    <col min="15103" max="15103" width="17.5703125" style="48" bestFit="1" customWidth="1"/>
    <col min="15104" max="15105" width="18.140625" style="48" bestFit="1" customWidth="1"/>
    <col min="15106" max="15106" width="12.85546875" style="48" bestFit="1" customWidth="1"/>
    <col min="15107" max="15108" width="16.5703125" style="48" bestFit="1" customWidth="1"/>
    <col min="15109" max="15110" width="13.140625" style="48" bestFit="1" customWidth="1"/>
    <col min="15111" max="15111" width="15.5703125" style="48" bestFit="1" customWidth="1"/>
    <col min="15112" max="15112" width="13.7109375" style="48" bestFit="1" customWidth="1"/>
    <col min="15113" max="15115" width="12.28515625" style="48" bestFit="1" customWidth="1"/>
    <col min="15116" max="15116" width="17.5703125" style="48" bestFit="1" customWidth="1"/>
    <col min="15117" max="15117" width="12.28515625" style="48" bestFit="1" customWidth="1"/>
    <col min="15118" max="15118" width="13.42578125" style="48" bestFit="1" customWidth="1"/>
    <col min="15119" max="15352" width="9.140625" style="48"/>
    <col min="15353" max="15353" width="33.7109375" style="48" customWidth="1"/>
    <col min="15354" max="15354" width="16" style="48" customWidth="1"/>
    <col min="15355" max="15356" width="15" style="48" bestFit="1" customWidth="1"/>
    <col min="15357" max="15357" width="16.5703125" style="48" bestFit="1" customWidth="1"/>
    <col min="15358" max="15358" width="12.5703125" style="48" customWidth="1"/>
    <col min="15359" max="15359" width="17.5703125" style="48" bestFit="1" customWidth="1"/>
    <col min="15360" max="15361" width="18.140625" style="48" bestFit="1" customWidth="1"/>
    <col min="15362" max="15362" width="12.85546875" style="48" bestFit="1" customWidth="1"/>
    <col min="15363" max="15364" width="16.5703125" style="48" bestFit="1" customWidth="1"/>
    <col min="15365" max="15366" width="13.140625" style="48" bestFit="1" customWidth="1"/>
    <col min="15367" max="15367" width="15.5703125" style="48" bestFit="1" customWidth="1"/>
    <col min="15368" max="15368" width="13.7109375" style="48" bestFit="1" customWidth="1"/>
    <col min="15369" max="15371" width="12.28515625" style="48" bestFit="1" customWidth="1"/>
    <col min="15372" max="15372" width="17.5703125" style="48" bestFit="1" customWidth="1"/>
    <col min="15373" max="15373" width="12.28515625" style="48" bestFit="1" customWidth="1"/>
    <col min="15374" max="15374" width="13.42578125" style="48" bestFit="1" customWidth="1"/>
    <col min="15375" max="15608" width="9.140625" style="48"/>
    <col min="15609" max="15609" width="33.7109375" style="48" customWidth="1"/>
    <col min="15610" max="15610" width="16" style="48" customWidth="1"/>
    <col min="15611" max="15612" width="15" style="48" bestFit="1" customWidth="1"/>
    <col min="15613" max="15613" width="16.5703125" style="48" bestFit="1" customWidth="1"/>
    <col min="15614" max="15614" width="12.5703125" style="48" customWidth="1"/>
    <col min="15615" max="15615" width="17.5703125" style="48" bestFit="1" customWidth="1"/>
    <col min="15616" max="15617" width="18.140625" style="48" bestFit="1" customWidth="1"/>
    <col min="15618" max="15618" width="12.85546875" style="48" bestFit="1" customWidth="1"/>
    <col min="15619" max="15620" width="16.5703125" style="48" bestFit="1" customWidth="1"/>
    <col min="15621" max="15622" width="13.140625" style="48" bestFit="1" customWidth="1"/>
    <col min="15623" max="15623" width="15.5703125" style="48" bestFit="1" customWidth="1"/>
    <col min="15624" max="15624" width="13.7109375" style="48" bestFit="1" customWidth="1"/>
    <col min="15625" max="15627" width="12.28515625" style="48" bestFit="1" customWidth="1"/>
    <col min="15628" max="15628" width="17.5703125" style="48" bestFit="1" customWidth="1"/>
    <col min="15629" max="15629" width="12.28515625" style="48" bestFit="1" customWidth="1"/>
    <col min="15630" max="15630" width="13.42578125" style="48" bestFit="1" customWidth="1"/>
    <col min="15631" max="15864" width="9.140625" style="48"/>
    <col min="15865" max="15865" width="33.7109375" style="48" customWidth="1"/>
    <col min="15866" max="15866" width="16" style="48" customWidth="1"/>
    <col min="15867" max="15868" width="15" style="48" bestFit="1" customWidth="1"/>
    <col min="15869" max="15869" width="16.5703125" style="48" bestFit="1" customWidth="1"/>
    <col min="15870" max="15870" width="12.5703125" style="48" customWidth="1"/>
    <col min="15871" max="15871" width="17.5703125" style="48" bestFit="1" customWidth="1"/>
    <col min="15872" max="15873" width="18.140625" style="48" bestFit="1" customWidth="1"/>
    <col min="15874" max="15874" width="12.85546875" style="48" bestFit="1" customWidth="1"/>
    <col min="15875" max="15876" width="16.5703125" style="48" bestFit="1" customWidth="1"/>
    <col min="15877" max="15878" width="13.140625" style="48" bestFit="1" customWidth="1"/>
    <col min="15879" max="15879" width="15.5703125" style="48" bestFit="1" customWidth="1"/>
    <col min="15880" max="15880" width="13.7109375" style="48" bestFit="1" customWidth="1"/>
    <col min="15881" max="15883" width="12.28515625" style="48" bestFit="1" customWidth="1"/>
    <col min="15884" max="15884" width="17.5703125" style="48" bestFit="1" customWidth="1"/>
    <col min="15885" max="15885" width="12.28515625" style="48" bestFit="1" customWidth="1"/>
    <col min="15886" max="15886" width="13.42578125" style="48" bestFit="1" customWidth="1"/>
    <col min="15887" max="16120" width="9.140625" style="48"/>
    <col min="16121" max="16121" width="33.7109375" style="48" customWidth="1"/>
    <col min="16122" max="16122" width="16" style="48" customWidth="1"/>
    <col min="16123" max="16124" width="15" style="48" bestFit="1" customWidth="1"/>
    <col min="16125" max="16125" width="16.5703125" style="48" bestFit="1" customWidth="1"/>
    <col min="16126" max="16126" width="12.5703125" style="48" customWidth="1"/>
    <col min="16127" max="16127" width="17.5703125" style="48" bestFit="1" customWidth="1"/>
    <col min="16128" max="16129" width="18.140625" style="48" bestFit="1" customWidth="1"/>
    <col min="16130" max="16130" width="12.85546875" style="48" bestFit="1" customWidth="1"/>
    <col min="16131" max="16132" width="16.5703125" style="48" bestFit="1" customWidth="1"/>
    <col min="16133" max="16134" width="13.140625" style="48" bestFit="1" customWidth="1"/>
    <col min="16135" max="16135" width="15.5703125" style="48" bestFit="1" customWidth="1"/>
    <col min="16136" max="16136" width="13.7109375" style="48" bestFit="1" customWidth="1"/>
    <col min="16137" max="16139" width="12.28515625" style="48" bestFit="1" customWidth="1"/>
    <col min="16140" max="16140" width="17.5703125" style="48" bestFit="1" customWidth="1"/>
    <col min="16141" max="16141" width="12.28515625" style="48" bestFit="1" customWidth="1"/>
    <col min="16142" max="16142" width="13.42578125" style="48" bestFit="1" customWidth="1"/>
    <col min="16143" max="16384" width="9.140625" style="48"/>
  </cols>
  <sheetData>
    <row r="1" spans="1:40">
      <c r="A1" s="484" t="s">
        <v>27</v>
      </c>
      <c r="B1" s="484"/>
      <c r="C1" s="484"/>
      <c r="D1" s="484"/>
      <c r="E1" s="484"/>
      <c r="F1" s="484"/>
      <c r="G1" s="484"/>
      <c r="H1" s="484"/>
      <c r="I1" s="484"/>
      <c r="J1" s="484"/>
      <c r="K1" s="484"/>
      <c r="L1" s="484"/>
      <c r="M1" s="484"/>
    </row>
    <row r="2" spans="1:40" s="286" customFormat="1" ht="22.5">
      <c r="A2" s="485" t="s">
        <v>28</v>
      </c>
      <c r="B2" s="365" t="s">
        <v>29</v>
      </c>
      <c r="C2" s="485" t="s">
        <v>30</v>
      </c>
      <c r="D2" s="485"/>
      <c r="E2" s="296" t="s">
        <v>29</v>
      </c>
      <c r="F2" s="365" t="s">
        <v>31</v>
      </c>
      <c r="G2" s="487" t="s">
        <v>195</v>
      </c>
      <c r="H2" s="488"/>
      <c r="I2" s="488"/>
      <c r="J2" s="489"/>
      <c r="K2" s="490" t="s">
        <v>196</v>
      </c>
      <c r="L2" s="491"/>
      <c r="M2" s="486" t="s">
        <v>9</v>
      </c>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1:40" s="286" customFormat="1" ht="45.75">
      <c r="A3" s="485"/>
      <c r="B3" s="378">
        <v>44104</v>
      </c>
      <c r="C3" s="365" t="s">
        <v>32</v>
      </c>
      <c r="D3" s="365" t="s">
        <v>17</v>
      </c>
      <c r="E3" s="297">
        <v>44104</v>
      </c>
      <c r="F3" s="365" t="s">
        <v>33</v>
      </c>
      <c r="G3" s="298" t="s">
        <v>70</v>
      </c>
      <c r="H3" s="299" t="s">
        <v>71</v>
      </c>
      <c r="I3" s="299" t="s">
        <v>72</v>
      </c>
      <c r="J3" s="299" t="s">
        <v>73</v>
      </c>
      <c r="K3" s="300" t="s">
        <v>197</v>
      </c>
      <c r="L3" s="300" t="s">
        <v>198</v>
      </c>
      <c r="M3" s="486"/>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row>
    <row r="4" spans="1:40" s="63" customFormat="1" ht="12.75" customHeight="1">
      <c r="A4" s="389" t="s">
        <v>127</v>
      </c>
      <c r="B4" s="366">
        <f>SUMIF('Clasificación 09.20'!D:D,'CA EF'!A4,'Clasificación 09.20'!G:G)</f>
        <v>0</v>
      </c>
      <c r="C4" s="288">
        <v>0</v>
      </c>
      <c r="D4" s="288">
        <v>0</v>
      </c>
      <c r="E4" s="287">
        <v>0</v>
      </c>
      <c r="F4" s="287"/>
      <c r="G4" s="287">
        <v>0</v>
      </c>
      <c r="H4" s="287">
        <v>0</v>
      </c>
      <c r="I4" s="287">
        <v>0</v>
      </c>
      <c r="J4" s="287">
        <v>0</v>
      </c>
      <c r="K4" s="287">
        <v>0</v>
      </c>
      <c r="L4" s="287">
        <v>0</v>
      </c>
      <c r="M4" s="61"/>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row>
    <row r="5" spans="1:40" s="392" customFormat="1" ht="11.25">
      <c r="A5" s="390" t="s">
        <v>129</v>
      </c>
      <c r="B5" s="366">
        <f>SUMIF('Clasificación 09.20'!D:D,'CA EF'!A5,'Clasificación 09.20'!G:G)</f>
        <v>0</v>
      </c>
      <c r="C5" s="288">
        <v>0</v>
      </c>
      <c r="D5" s="288">
        <v>0</v>
      </c>
      <c r="E5" s="287">
        <v>0</v>
      </c>
      <c r="F5" s="366"/>
      <c r="G5" s="287">
        <v>0</v>
      </c>
      <c r="H5" s="287">
        <v>0</v>
      </c>
      <c r="I5" s="287">
        <v>0</v>
      </c>
      <c r="J5" s="287">
        <v>0</v>
      </c>
      <c r="K5" s="287">
        <v>0</v>
      </c>
      <c r="L5" s="287">
        <v>0</v>
      </c>
      <c r="M5" s="64"/>
      <c r="N5" s="391"/>
      <c r="O5" s="391"/>
      <c r="P5" s="391"/>
      <c r="Q5" s="391"/>
      <c r="R5" s="391"/>
      <c r="S5" s="391"/>
      <c r="T5" s="391"/>
      <c r="U5" s="391"/>
      <c r="V5" s="391"/>
      <c r="W5" s="391"/>
      <c r="X5" s="391"/>
      <c r="Y5" s="391"/>
      <c r="Z5" s="391"/>
      <c r="AA5" s="391"/>
      <c r="AB5" s="391"/>
      <c r="AC5" s="391"/>
      <c r="AD5" s="391"/>
      <c r="AE5" s="391"/>
      <c r="AF5" s="391"/>
      <c r="AG5" s="391"/>
      <c r="AH5" s="391"/>
      <c r="AI5" s="391"/>
      <c r="AJ5" s="391"/>
      <c r="AK5" s="391"/>
      <c r="AL5" s="391"/>
      <c r="AM5" s="391"/>
      <c r="AN5" s="391"/>
    </row>
    <row r="6" spans="1:40" s="392" customFormat="1" ht="11.25">
      <c r="A6" s="393" t="s">
        <v>225</v>
      </c>
      <c r="B6" s="366">
        <f>SUMIF('Clasificación 09.20'!D:D,'CA EF'!A6,'Clasificación 09.20'!G:G)</f>
        <v>0</v>
      </c>
      <c r="C6" s="288">
        <v>0</v>
      </c>
      <c r="D6" s="288">
        <v>0</v>
      </c>
      <c r="E6" s="287">
        <v>0</v>
      </c>
      <c r="F6" s="366">
        <f>B6+C6-D6-E6</f>
        <v>0</v>
      </c>
      <c r="G6" s="287">
        <v>0</v>
      </c>
      <c r="H6" s="287">
        <v>0</v>
      </c>
      <c r="I6" s="287">
        <v>0</v>
      </c>
      <c r="J6" s="287">
        <v>0</v>
      </c>
      <c r="K6" s="287">
        <v>0</v>
      </c>
      <c r="L6" s="287">
        <v>0</v>
      </c>
      <c r="M6" s="60">
        <f t="shared" ref="M6:M37" si="0">SUM(F6:L6)</f>
        <v>0</v>
      </c>
      <c r="N6" s="394"/>
      <c r="O6" s="394"/>
      <c r="P6" s="394"/>
      <c r="Q6" s="394"/>
      <c r="R6" s="394"/>
      <c r="S6" s="394"/>
      <c r="T6" s="394"/>
      <c r="U6" s="394"/>
      <c r="V6" s="394"/>
      <c r="W6" s="394"/>
      <c r="X6" s="394"/>
      <c r="Y6" s="394"/>
      <c r="Z6" s="394"/>
      <c r="AA6" s="391"/>
      <c r="AB6" s="391"/>
      <c r="AC6" s="391"/>
      <c r="AD6" s="391"/>
      <c r="AE6" s="391"/>
      <c r="AF6" s="391"/>
      <c r="AG6" s="391"/>
      <c r="AH6" s="391"/>
      <c r="AI6" s="391"/>
      <c r="AJ6" s="391"/>
      <c r="AK6" s="391"/>
      <c r="AL6" s="391"/>
      <c r="AM6" s="391"/>
      <c r="AN6" s="391"/>
    </row>
    <row r="7" spans="1:40" s="392" customFormat="1" ht="11.25">
      <c r="A7" s="393" t="s">
        <v>226</v>
      </c>
      <c r="B7" s="366">
        <f>SUMIF('Clasificación 09.20'!D:D,'CA EF'!A7,'Clasificación 09.20'!G:G)</f>
        <v>0</v>
      </c>
      <c r="C7" s="288">
        <v>0</v>
      </c>
      <c r="D7" s="288">
        <v>0</v>
      </c>
      <c r="E7" s="287">
        <v>0</v>
      </c>
      <c r="F7" s="366">
        <f t="shared" ref="F7" si="1">B7+C7-D7-E7</f>
        <v>0</v>
      </c>
      <c r="G7" s="287">
        <v>0</v>
      </c>
      <c r="H7" s="287">
        <v>0</v>
      </c>
      <c r="I7" s="287">
        <v>0</v>
      </c>
      <c r="J7" s="287">
        <v>0</v>
      </c>
      <c r="K7" s="287">
        <v>0</v>
      </c>
      <c r="L7" s="287">
        <v>0</v>
      </c>
      <c r="M7" s="60">
        <f t="shared" si="0"/>
        <v>0</v>
      </c>
      <c r="N7" s="394"/>
      <c r="O7" s="394"/>
      <c r="P7" s="394"/>
      <c r="Q7" s="394"/>
      <c r="R7" s="394"/>
      <c r="S7" s="394"/>
      <c r="T7" s="394"/>
      <c r="U7" s="394"/>
      <c r="V7" s="394"/>
      <c r="W7" s="394"/>
      <c r="X7" s="394"/>
      <c r="Y7" s="394"/>
      <c r="Z7" s="394"/>
      <c r="AA7" s="391"/>
      <c r="AB7" s="391"/>
      <c r="AC7" s="391"/>
      <c r="AD7" s="391"/>
      <c r="AE7" s="391"/>
      <c r="AF7" s="391"/>
      <c r="AG7" s="391"/>
      <c r="AH7" s="391"/>
      <c r="AI7" s="391"/>
      <c r="AJ7" s="391"/>
      <c r="AK7" s="391"/>
      <c r="AL7" s="391"/>
      <c r="AM7" s="391"/>
      <c r="AN7" s="391"/>
    </row>
    <row r="8" spans="1:40" s="66" customFormat="1" ht="11.25">
      <c r="A8" s="156" t="s">
        <v>227</v>
      </c>
      <c r="B8" s="366">
        <f>SUMIF('Clasificación 09.20'!D:D,'CA EF'!A8,'Clasificación 09.20'!G:G)</f>
        <v>829.31</v>
      </c>
      <c r="C8" s="288">
        <v>0</v>
      </c>
      <c r="D8" s="288">
        <v>0</v>
      </c>
      <c r="E8" s="287">
        <v>0</v>
      </c>
      <c r="F8" s="372">
        <f>+B8-E8+C8-D8</f>
        <v>829.31</v>
      </c>
      <c r="G8" s="287">
        <v>0</v>
      </c>
      <c r="H8" s="287">
        <v>0</v>
      </c>
      <c r="I8" s="287">
        <v>0</v>
      </c>
      <c r="J8" s="287">
        <v>0</v>
      </c>
      <c r="K8" s="287">
        <v>0</v>
      </c>
      <c r="L8" s="287">
        <v>0</v>
      </c>
      <c r="M8" s="153">
        <f t="shared" si="0"/>
        <v>829.31</v>
      </c>
      <c r="N8" s="67"/>
      <c r="O8" s="67"/>
      <c r="P8" s="67"/>
      <c r="Q8" s="67"/>
      <c r="R8" s="67"/>
      <c r="S8" s="67"/>
      <c r="T8" s="67"/>
      <c r="U8" s="67"/>
      <c r="V8" s="67"/>
      <c r="W8" s="67"/>
      <c r="X8" s="67"/>
      <c r="Y8" s="67"/>
      <c r="Z8" s="67"/>
      <c r="AA8" s="65"/>
      <c r="AB8" s="65"/>
      <c r="AC8" s="65"/>
      <c r="AD8" s="65"/>
      <c r="AE8" s="65"/>
      <c r="AF8" s="65"/>
      <c r="AG8" s="65"/>
      <c r="AH8" s="65"/>
      <c r="AI8" s="65"/>
      <c r="AJ8" s="65"/>
      <c r="AK8" s="65"/>
      <c r="AL8" s="65"/>
      <c r="AM8" s="65"/>
      <c r="AN8" s="65"/>
    </row>
    <row r="9" spans="1:40" s="392" customFormat="1" ht="11.25">
      <c r="A9" s="393" t="s">
        <v>133</v>
      </c>
      <c r="B9" s="366">
        <f>SUMIF('Clasificación 09.20'!D:D,'CA EF'!A9,'Clasificación 09.20'!G:G)</f>
        <v>0</v>
      </c>
      <c r="C9" s="288">
        <v>0</v>
      </c>
      <c r="D9" s="288">
        <v>0</v>
      </c>
      <c r="E9" s="287">
        <v>0</v>
      </c>
      <c r="F9" s="366">
        <f t="shared" ref="F9:F25" si="2">+B9-E9+C9-D9</f>
        <v>0</v>
      </c>
      <c r="G9" s="287">
        <v>0</v>
      </c>
      <c r="H9" s="287">
        <v>0</v>
      </c>
      <c r="I9" s="287">
        <v>0</v>
      </c>
      <c r="J9" s="287">
        <v>0</v>
      </c>
      <c r="K9" s="287">
        <v>0</v>
      </c>
      <c r="L9" s="287">
        <v>0</v>
      </c>
      <c r="M9" s="60">
        <f t="shared" si="0"/>
        <v>0</v>
      </c>
      <c r="N9" s="394"/>
      <c r="O9" s="394"/>
      <c r="P9" s="394"/>
      <c r="Q9" s="394"/>
      <c r="R9" s="394"/>
      <c r="S9" s="394"/>
      <c r="T9" s="394"/>
      <c r="U9" s="394"/>
      <c r="V9" s="394"/>
      <c r="W9" s="394"/>
      <c r="X9" s="394"/>
      <c r="Y9" s="394"/>
      <c r="Z9" s="394"/>
      <c r="AA9" s="391"/>
      <c r="AB9" s="391"/>
      <c r="AC9" s="391"/>
      <c r="AD9" s="391"/>
      <c r="AE9" s="391"/>
      <c r="AF9" s="391"/>
      <c r="AG9" s="391"/>
      <c r="AH9" s="391"/>
      <c r="AI9" s="391"/>
      <c r="AJ9" s="391"/>
      <c r="AK9" s="391"/>
      <c r="AL9" s="391"/>
      <c r="AM9" s="391"/>
      <c r="AN9" s="391"/>
    </row>
    <row r="10" spans="1:40" s="392" customFormat="1" ht="11.25">
      <c r="A10" s="393" t="s">
        <v>229</v>
      </c>
      <c r="B10" s="366">
        <f>SUMIF('Clasificación 09.20'!D:D,'CA EF'!A10,'Clasificación 09.20'!G:G)</f>
        <v>0</v>
      </c>
      <c r="C10" s="288">
        <v>0</v>
      </c>
      <c r="D10" s="288">
        <v>0</v>
      </c>
      <c r="E10" s="287">
        <v>0</v>
      </c>
      <c r="F10" s="366">
        <f t="shared" si="2"/>
        <v>0</v>
      </c>
      <c r="G10" s="287">
        <v>0</v>
      </c>
      <c r="H10" s="287">
        <v>0</v>
      </c>
      <c r="I10" s="287">
        <v>0</v>
      </c>
      <c r="J10" s="287">
        <v>0</v>
      </c>
      <c r="K10" s="287">
        <v>0</v>
      </c>
      <c r="L10" s="287">
        <v>0</v>
      </c>
      <c r="M10" s="60">
        <f t="shared" si="0"/>
        <v>0</v>
      </c>
      <c r="N10" s="394"/>
      <c r="O10" s="394"/>
      <c r="P10" s="394"/>
      <c r="Q10" s="394"/>
      <c r="R10" s="394"/>
      <c r="S10" s="394"/>
      <c r="T10" s="394"/>
      <c r="U10" s="394"/>
      <c r="V10" s="394"/>
      <c r="W10" s="394"/>
      <c r="X10" s="394"/>
      <c r="Y10" s="394"/>
      <c r="Z10" s="394"/>
      <c r="AA10" s="391"/>
      <c r="AB10" s="391"/>
      <c r="AC10" s="391"/>
      <c r="AD10" s="391"/>
      <c r="AE10" s="391"/>
      <c r="AF10" s="391"/>
      <c r="AG10" s="391"/>
      <c r="AH10" s="391"/>
      <c r="AI10" s="391"/>
      <c r="AJ10" s="391"/>
      <c r="AK10" s="391"/>
      <c r="AL10" s="391"/>
      <c r="AM10" s="391"/>
      <c r="AN10" s="391"/>
    </row>
    <row r="11" spans="1:40" s="392" customFormat="1" ht="11.25">
      <c r="A11" s="393" t="s">
        <v>230</v>
      </c>
      <c r="B11" s="366">
        <f>SUMIF('Clasificación 09.20'!D:D,'CA EF'!A11,'Clasificación 09.20'!G:G)</f>
        <v>0</v>
      </c>
      <c r="C11" s="288">
        <v>0</v>
      </c>
      <c r="D11" s="288">
        <v>0</v>
      </c>
      <c r="E11" s="287">
        <v>0</v>
      </c>
      <c r="F11" s="366">
        <f t="shared" si="2"/>
        <v>0</v>
      </c>
      <c r="G11" s="287">
        <v>0</v>
      </c>
      <c r="H11" s="287">
        <v>0</v>
      </c>
      <c r="I11" s="287">
        <v>0</v>
      </c>
      <c r="J11" s="287">
        <v>0</v>
      </c>
      <c r="K11" s="287">
        <v>0</v>
      </c>
      <c r="L11" s="287">
        <v>0</v>
      </c>
      <c r="M11" s="60">
        <f t="shared" si="0"/>
        <v>0</v>
      </c>
      <c r="N11" s="394"/>
      <c r="O11" s="394"/>
      <c r="P11" s="394"/>
      <c r="Q11" s="394"/>
      <c r="R11" s="394"/>
      <c r="S11" s="394"/>
      <c r="T11" s="394"/>
      <c r="U11" s="394"/>
      <c r="V11" s="394"/>
      <c r="W11" s="394"/>
      <c r="X11" s="394"/>
      <c r="Y11" s="394"/>
      <c r="Z11" s="394"/>
      <c r="AA11" s="391"/>
      <c r="AB11" s="391"/>
      <c r="AC11" s="391"/>
      <c r="AD11" s="391"/>
      <c r="AE11" s="391"/>
      <c r="AF11" s="391"/>
      <c r="AG11" s="391"/>
      <c r="AH11" s="391"/>
      <c r="AI11" s="391"/>
      <c r="AJ11" s="391"/>
      <c r="AK11" s="391"/>
      <c r="AL11" s="391"/>
      <c r="AM11" s="391"/>
      <c r="AN11" s="391"/>
    </row>
    <row r="12" spans="1:40" s="66" customFormat="1" ht="11.25">
      <c r="A12" s="156" t="s">
        <v>232</v>
      </c>
      <c r="B12" s="366">
        <f>SUMIF('Clasificación 09.20'!D:D,'CA EF'!A12,'Clasificación 09.20'!G:G)</f>
        <v>28537.35</v>
      </c>
      <c r="C12" s="288">
        <v>0</v>
      </c>
      <c r="D12" s="288">
        <v>0</v>
      </c>
      <c r="E12" s="287">
        <v>0</v>
      </c>
      <c r="F12" s="372">
        <f t="shared" si="2"/>
        <v>28537.35</v>
      </c>
      <c r="G12" s="287">
        <f>-F12</f>
        <v>-28537.35</v>
      </c>
      <c r="H12" s="287">
        <v>0</v>
      </c>
      <c r="I12" s="287">
        <v>0</v>
      </c>
      <c r="J12" s="287">
        <v>0</v>
      </c>
      <c r="K12" s="287">
        <v>0</v>
      </c>
      <c r="L12" s="287">
        <v>0</v>
      </c>
      <c r="M12" s="153">
        <f t="shared" si="0"/>
        <v>0</v>
      </c>
      <c r="N12" s="67"/>
      <c r="O12" s="67"/>
      <c r="P12" s="67"/>
      <c r="Q12" s="67"/>
      <c r="R12" s="67"/>
      <c r="S12" s="67"/>
      <c r="T12" s="67"/>
      <c r="U12" s="67"/>
      <c r="V12" s="67"/>
      <c r="W12" s="67"/>
      <c r="X12" s="67"/>
      <c r="Y12" s="67"/>
      <c r="Z12" s="67"/>
      <c r="AA12" s="65"/>
      <c r="AB12" s="65"/>
      <c r="AC12" s="65"/>
      <c r="AD12" s="65"/>
      <c r="AE12" s="65"/>
      <c r="AF12" s="65"/>
      <c r="AG12" s="65"/>
      <c r="AH12" s="65"/>
      <c r="AI12" s="65"/>
      <c r="AJ12" s="65"/>
      <c r="AK12" s="65"/>
      <c r="AL12" s="65"/>
      <c r="AM12" s="65"/>
      <c r="AN12" s="65"/>
    </row>
    <row r="13" spans="1:40" s="66" customFormat="1" ht="11.25">
      <c r="A13" s="156" t="s">
        <v>234</v>
      </c>
      <c r="B13" s="366">
        <f>SUMIF('Clasificación 09.20'!D:D,'CA EF'!A13,'Clasificación 09.20'!G:G)</f>
        <v>25386.92</v>
      </c>
      <c r="C13" s="288">
        <v>0</v>
      </c>
      <c r="D13" s="288">
        <v>0</v>
      </c>
      <c r="E13" s="287">
        <v>0</v>
      </c>
      <c r="F13" s="372">
        <f t="shared" si="2"/>
        <v>25386.92</v>
      </c>
      <c r="G13" s="287">
        <f>-F13</f>
        <v>-25386.92</v>
      </c>
      <c r="H13" s="287">
        <v>0</v>
      </c>
      <c r="I13" s="287">
        <v>0</v>
      </c>
      <c r="J13" s="287">
        <v>0</v>
      </c>
      <c r="K13" s="287">
        <v>0</v>
      </c>
      <c r="L13" s="287">
        <v>0</v>
      </c>
      <c r="M13" s="153">
        <f t="shared" si="0"/>
        <v>0</v>
      </c>
      <c r="N13" s="67"/>
      <c r="O13" s="67"/>
      <c r="P13" s="67"/>
      <c r="Q13" s="67"/>
      <c r="R13" s="67"/>
      <c r="S13" s="67"/>
      <c r="T13" s="67"/>
      <c r="U13" s="67"/>
      <c r="V13" s="67"/>
      <c r="W13" s="67"/>
      <c r="X13" s="67"/>
      <c r="Y13" s="67"/>
      <c r="Z13" s="67"/>
      <c r="AA13" s="65"/>
      <c r="AB13" s="65"/>
      <c r="AC13" s="65"/>
      <c r="AD13" s="65"/>
      <c r="AE13" s="65"/>
      <c r="AF13" s="65"/>
      <c r="AG13" s="65"/>
      <c r="AH13" s="65"/>
      <c r="AI13" s="65"/>
      <c r="AJ13" s="65"/>
      <c r="AK13" s="65"/>
      <c r="AL13" s="65"/>
      <c r="AM13" s="65"/>
      <c r="AN13" s="65"/>
    </row>
    <row r="14" spans="1:40" s="392" customFormat="1" ht="11.25">
      <c r="A14" s="393" t="s">
        <v>136</v>
      </c>
      <c r="B14" s="366">
        <v>0</v>
      </c>
      <c r="C14" s="288">
        <v>0</v>
      </c>
      <c r="D14" s="288">
        <v>0</v>
      </c>
      <c r="E14" s="287">
        <v>0</v>
      </c>
      <c r="F14" s="366">
        <f t="shared" si="2"/>
        <v>0</v>
      </c>
      <c r="G14" s="287">
        <v>0</v>
      </c>
      <c r="H14" s="287">
        <v>0</v>
      </c>
      <c r="I14" s="287">
        <v>0</v>
      </c>
      <c r="J14" s="287">
        <v>0</v>
      </c>
      <c r="K14" s="287">
        <v>0</v>
      </c>
      <c r="L14" s="287">
        <v>0</v>
      </c>
      <c r="M14" s="60">
        <f t="shared" si="0"/>
        <v>0</v>
      </c>
      <c r="N14" s="394"/>
      <c r="O14" s="394"/>
      <c r="P14" s="394"/>
      <c r="Q14" s="394"/>
      <c r="R14" s="394"/>
      <c r="S14" s="394"/>
      <c r="T14" s="394"/>
      <c r="U14" s="394"/>
      <c r="V14" s="394"/>
      <c r="W14" s="394"/>
      <c r="X14" s="394"/>
      <c r="Y14" s="394"/>
      <c r="Z14" s="394"/>
      <c r="AA14" s="391"/>
      <c r="AB14" s="391"/>
      <c r="AC14" s="391"/>
      <c r="AD14" s="391"/>
      <c r="AE14" s="391"/>
      <c r="AF14" s="391"/>
      <c r="AG14" s="391"/>
      <c r="AH14" s="391"/>
      <c r="AI14" s="391"/>
      <c r="AJ14" s="391"/>
      <c r="AK14" s="391"/>
      <c r="AL14" s="391"/>
      <c r="AM14" s="391"/>
      <c r="AN14" s="391"/>
    </row>
    <row r="15" spans="1:40" s="66" customFormat="1" ht="11.25">
      <c r="A15" s="156" t="s">
        <v>236</v>
      </c>
      <c r="B15" s="366">
        <f>SUMIF('Clasificación 09.20'!D:D,'CA EF'!A15,'Clasificación 09.20'!G:G)</f>
        <v>50100.34</v>
      </c>
      <c r="C15" s="288">
        <v>0</v>
      </c>
      <c r="D15" s="288">
        <v>0</v>
      </c>
      <c r="E15" s="287">
        <v>0</v>
      </c>
      <c r="F15" s="372">
        <f t="shared" si="2"/>
        <v>50100.34</v>
      </c>
      <c r="G15" s="287">
        <f t="shared" ref="G15:G20" si="3">-F15</f>
        <v>-50100.34</v>
      </c>
      <c r="H15" s="287">
        <v>0</v>
      </c>
      <c r="I15" s="287">
        <v>0</v>
      </c>
      <c r="J15" s="287">
        <v>0</v>
      </c>
      <c r="K15" s="287">
        <v>0</v>
      </c>
      <c r="L15" s="287">
        <v>0</v>
      </c>
      <c r="M15" s="153">
        <f t="shared" si="0"/>
        <v>0</v>
      </c>
      <c r="N15" s="67"/>
      <c r="O15" s="67"/>
      <c r="P15" s="67"/>
      <c r="Q15" s="67"/>
      <c r="R15" s="67"/>
      <c r="S15" s="67"/>
      <c r="T15" s="67"/>
      <c r="U15" s="67"/>
      <c r="V15" s="67"/>
      <c r="W15" s="67"/>
      <c r="X15" s="67"/>
      <c r="Y15" s="67"/>
      <c r="Z15" s="67"/>
      <c r="AA15" s="65"/>
      <c r="AB15" s="65"/>
      <c r="AC15" s="65"/>
      <c r="AD15" s="65"/>
      <c r="AE15" s="65"/>
      <c r="AF15" s="65"/>
      <c r="AG15" s="65"/>
      <c r="AH15" s="65"/>
      <c r="AI15" s="65"/>
      <c r="AJ15" s="65"/>
      <c r="AK15" s="65"/>
      <c r="AL15" s="65"/>
      <c r="AM15" s="65"/>
      <c r="AN15" s="65"/>
    </row>
    <row r="16" spans="1:40" s="66" customFormat="1" ht="11.25">
      <c r="A16" s="153" t="s">
        <v>237</v>
      </c>
      <c r="B16" s="366">
        <f>SUMIF('Clasificación 09.20'!D:D,'CA EF'!A16,'Clasificación 09.20'!G:G)</f>
        <v>151503.70000000001</v>
      </c>
      <c r="C16" s="288">
        <v>0</v>
      </c>
      <c r="D16" s="288">
        <v>0</v>
      </c>
      <c r="E16" s="287">
        <v>0</v>
      </c>
      <c r="F16" s="372">
        <f t="shared" si="2"/>
        <v>151503.70000000001</v>
      </c>
      <c r="G16" s="287">
        <f t="shared" si="3"/>
        <v>-151503.70000000001</v>
      </c>
      <c r="H16" s="287">
        <v>0</v>
      </c>
      <c r="I16" s="287">
        <v>0</v>
      </c>
      <c r="J16" s="287">
        <v>0</v>
      </c>
      <c r="K16" s="287">
        <v>0</v>
      </c>
      <c r="L16" s="287">
        <v>0</v>
      </c>
      <c r="M16" s="153">
        <f t="shared" si="0"/>
        <v>0</v>
      </c>
      <c r="N16" s="67"/>
      <c r="O16" s="67"/>
      <c r="P16" s="67"/>
      <c r="Q16" s="67"/>
      <c r="R16" s="67"/>
      <c r="S16" s="67"/>
      <c r="T16" s="67"/>
      <c r="U16" s="67"/>
      <c r="V16" s="67"/>
      <c r="W16" s="67"/>
      <c r="X16" s="67"/>
      <c r="Y16" s="67"/>
      <c r="Z16" s="67"/>
      <c r="AA16" s="65"/>
      <c r="AB16" s="65"/>
      <c r="AC16" s="65"/>
      <c r="AD16" s="65"/>
      <c r="AE16" s="65"/>
      <c r="AF16" s="65"/>
      <c r="AG16" s="65"/>
      <c r="AH16" s="65"/>
      <c r="AI16" s="65"/>
      <c r="AJ16" s="65"/>
      <c r="AK16" s="65"/>
      <c r="AL16" s="65"/>
      <c r="AM16" s="65"/>
      <c r="AN16" s="65"/>
    </row>
    <row r="17" spans="1:40" s="66" customFormat="1" ht="11.25">
      <c r="A17" s="156" t="s">
        <v>239</v>
      </c>
      <c r="B17" s="366">
        <f>SUMIF('Clasificación 09.20'!D:D,'CA EF'!A17,'Clasificación 09.20'!G:G)</f>
        <v>50405.47</v>
      </c>
      <c r="C17" s="288">
        <v>0</v>
      </c>
      <c r="D17" s="288">
        <v>0</v>
      </c>
      <c r="E17" s="287">
        <v>0</v>
      </c>
      <c r="F17" s="372">
        <f t="shared" si="2"/>
        <v>50405.47</v>
      </c>
      <c r="G17" s="287">
        <f t="shared" si="3"/>
        <v>-50405.47</v>
      </c>
      <c r="H17" s="287">
        <v>0</v>
      </c>
      <c r="I17" s="287">
        <v>0</v>
      </c>
      <c r="J17" s="287">
        <v>0</v>
      </c>
      <c r="K17" s="287">
        <v>0</v>
      </c>
      <c r="L17" s="287">
        <v>0</v>
      </c>
      <c r="M17" s="153">
        <f t="shared" si="0"/>
        <v>0</v>
      </c>
      <c r="N17" s="67"/>
      <c r="O17" s="67"/>
      <c r="P17" s="67"/>
      <c r="Q17" s="67"/>
      <c r="R17" s="67"/>
      <c r="S17" s="67"/>
      <c r="T17" s="67"/>
      <c r="U17" s="67"/>
      <c r="V17" s="67"/>
      <c r="W17" s="67"/>
      <c r="X17" s="67"/>
      <c r="Y17" s="67"/>
      <c r="Z17" s="67"/>
      <c r="AA17" s="65"/>
      <c r="AB17" s="65"/>
      <c r="AC17" s="65"/>
      <c r="AD17" s="65"/>
      <c r="AE17" s="65"/>
      <c r="AF17" s="65"/>
      <c r="AG17" s="65"/>
      <c r="AH17" s="65"/>
      <c r="AI17" s="65"/>
      <c r="AJ17" s="65"/>
      <c r="AK17" s="65"/>
      <c r="AL17" s="65"/>
      <c r="AM17" s="65"/>
      <c r="AN17" s="65"/>
    </row>
    <row r="18" spans="1:40" s="66" customFormat="1" ht="11.25">
      <c r="A18" s="156" t="s">
        <v>240</v>
      </c>
      <c r="B18" s="366">
        <f>SUMIF('Clasificación 09.20'!D:D,'CA EF'!A18,'Clasificación 09.20'!G:G)</f>
        <v>50576.66</v>
      </c>
      <c r="C18" s="288">
        <v>0</v>
      </c>
      <c r="D18" s="288">
        <v>0</v>
      </c>
      <c r="E18" s="287">
        <v>0</v>
      </c>
      <c r="F18" s="372">
        <f t="shared" si="2"/>
        <v>50576.66</v>
      </c>
      <c r="G18" s="287">
        <f t="shared" si="3"/>
        <v>-50576.66</v>
      </c>
      <c r="H18" s="287">
        <v>0</v>
      </c>
      <c r="I18" s="287">
        <v>0</v>
      </c>
      <c r="J18" s="287">
        <v>0</v>
      </c>
      <c r="K18" s="287">
        <v>0</v>
      </c>
      <c r="L18" s="287">
        <v>0</v>
      </c>
      <c r="M18" s="153">
        <f t="shared" si="0"/>
        <v>0</v>
      </c>
      <c r="N18" s="67"/>
      <c r="O18" s="67"/>
      <c r="P18" s="67"/>
      <c r="Q18" s="67"/>
      <c r="R18" s="67"/>
      <c r="S18" s="67"/>
      <c r="T18" s="67"/>
      <c r="U18" s="67"/>
      <c r="V18" s="67"/>
      <c r="W18" s="67"/>
      <c r="X18" s="67"/>
      <c r="Y18" s="67"/>
      <c r="Z18" s="67"/>
      <c r="AA18" s="65"/>
      <c r="AB18" s="65"/>
      <c r="AC18" s="65"/>
      <c r="AD18" s="65"/>
      <c r="AE18" s="65"/>
      <c r="AF18" s="65"/>
      <c r="AG18" s="65"/>
      <c r="AH18" s="65"/>
      <c r="AI18" s="65"/>
      <c r="AJ18" s="65"/>
      <c r="AK18" s="65"/>
      <c r="AL18" s="65"/>
      <c r="AM18" s="65"/>
      <c r="AN18" s="65"/>
    </row>
    <row r="19" spans="1:40" s="66" customFormat="1" ht="11.25">
      <c r="A19" s="156" t="s">
        <v>241</v>
      </c>
      <c r="B19" s="366">
        <f>SUMIF('Clasificación 09.20'!D:D,'CA EF'!A19,'Clasificación 09.20'!G:G)</f>
        <v>50457.42</v>
      </c>
      <c r="C19" s="288">
        <v>0</v>
      </c>
      <c r="D19" s="288">
        <v>0</v>
      </c>
      <c r="E19" s="287">
        <v>0</v>
      </c>
      <c r="F19" s="372">
        <f t="shared" si="2"/>
        <v>50457.42</v>
      </c>
      <c r="G19" s="287">
        <f t="shared" si="3"/>
        <v>-50457.42</v>
      </c>
      <c r="H19" s="287">
        <v>0</v>
      </c>
      <c r="I19" s="287">
        <v>0</v>
      </c>
      <c r="J19" s="287">
        <v>0</v>
      </c>
      <c r="K19" s="287">
        <v>0</v>
      </c>
      <c r="L19" s="287">
        <v>0</v>
      </c>
      <c r="M19" s="153">
        <f t="shared" si="0"/>
        <v>0</v>
      </c>
      <c r="N19" s="67"/>
      <c r="O19" s="67"/>
      <c r="P19" s="67"/>
      <c r="Q19" s="67"/>
      <c r="R19" s="67"/>
      <c r="S19" s="67"/>
      <c r="T19" s="67"/>
      <c r="U19" s="67"/>
      <c r="V19" s="67"/>
      <c r="W19" s="67"/>
      <c r="X19" s="67"/>
      <c r="Y19" s="67"/>
      <c r="Z19" s="67"/>
      <c r="AA19" s="65"/>
      <c r="AB19" s="65"/>
      <c r="AC19" s="65"/>
      <c r="AD19" s="65"/>
      <c r="AE19" s="65"/>
      <c r="AF19" s="65"/>
      <c r="AG19" s="65"/>
      <c r="AH19" s="65"/>
      <c r="AI19" s="65"/>
      <c r="AJ19" s="65"/>
      <c r="AK19" s="65"/>
      <c r="AL19" s="65"/>
      <c r="AM19" s="65"/>
      <c r="AN19" s="65"/>
    </row>
    <row r="20" spans="1:40" s="66" customFormat="1" ht="11.25">
      <c r="A20" s="156" t="s">
        <v>242</v>
      </c>
      <c r="B20" s="366">
        <f>SUMIF('Clasificación 09.20'!D:D,'CA EF'!A20,'Clasificación 09.20'!G:G)</f>
        <v>50405.13</v>
      </c>
      <c r="C20" s="288">
        <v>0</v>
      </c>
      <c r="D20" s="288">
        <v>0</v>
      </c>
      <c r="E20" s="287">
        <v>0</v>
      </c>
      <c r="F20" s="372">
        <f t="shared" si="2"/>
        <v>50405.13</v>
      </c>
      <c r="G20" s="287">
        <f t="shared" si="3"/>
        <v>-50405.13</v>
      </c>
      <c r="H20" s="287">
        <v>0</v>
      </c>
      <c r="I20" s="287">
        <v>0</v>
      </c>
      <c r="J20" s="287">
        <v>0</v>
      </c>
      <c r="K20" s="287">
        <v>0</v>
      </c>
      <c r="L20" s="287">
        <v>0</v>
      </c>
      <c r="M20" s="153">
        <f t="shared" si="0"/>
        <v>0</v>
      </c>
      <c r="N20" s="67"/>
      <c r="O20" s="67"/>
      <c r="P20" s="67"/>
      <c r="Q20" s="67"/>
      <c r="R20" s="67"/>
      <c r="S20" s="67"/>
      <c r="T20" s="67"/>
      <c r="U20" s="67"/>
      <c r="V20" s="67"/>
      <c r="W20" s="67"/>
      <c r="X20" s="67"/>
      <c r="Y20" s="67"/>
      <c r="Z20" s="67"/>
      <c r="AA20" s="65"/>
      <c r="AB20" s="65"/>
      <c r="AC20" s="65"/>
      <c r="AD20" s="65"/>
      <c r="AE20" s="65"/>
      <c r="AF20" s="65"/>
      <c r="AG20" s="65"/>
      <c r="AH20" s="65"/>
      <c r="AI20" s="65"/>
      <c r="AJ20" s="65"/>
      <c r="AK20" s="65"/>
      <c r="AL20" s="65"/>
      <c r="AM20" s="65"/>
      <c r="AN20" s="65"/>
    </row>
    <row r="21" spans="1:40" s="392" customFormat="1" ht="11.25">
      <c r="A21" s="393" t="s">
        <v>243</v>
      </c>
      <c r="B21" s="366">
        <f>SUMIF('Clasificación 09.20'!D:D,'CA EF'!A21,'Clasificación 09.20'!G:G)</f>
        <v>0</v>
      </c>
      <c r="C21" s="288">
        <v>0</v>
      </c>
      <c r="D21" s="288">
        <v>0</v>
      </c>
      <c r="E21" s="287">
        <v>0</v>
      </c>
      <c r="F21" s="366">
        <f t="shared" si="2"/>
        <v>0</v>
      </c>
      <c r="G21" s="287">
        <v>0</v>
      </c>
      <c r="H21" s="287">
        <v>0</v>
      </c>
      <c r="I21" s="287">
        <v>0</v>
      </c>
      <c r="J21" s="287">
        <v>0</v>
      </c>
      <c r="K21" s="287">
        <v>0</v>
      </c>
      <c r="L21" s="287">
        <v>0</v>
      </c>
      <c r="M21" s="60">
        <f t="shared" si="0"/>
        <v>0</v>
      </c>
      <c r="N21" s="394"/>
      <c r="O21" s="394"/>
      <c r="P21" s="394"/>
      <c r="Q21" s="394"/>
      <c r="R21" s="394"/>
      <c r="S21" s="394"/>
      <c r="T21" s="394"/>
      <c r="U21" s="394"/>
      <c r="V21" s="394"/>
      <c r="W21" s="394"/>
      <c r="X21" s="394"/>
      <c r="Y21" s="394"/>
      <c r="Z21" s="394"/>
      <c r="AA21" s="391"/>
      <c r="AB21" s="391"/>
      <c r="AC21" s="391"/>
      <c r="AD21" s="391"/>
      <c r="AE21" s="391"/>
      <c r="AF21" s="391"/>
      <c r="AG21" s="391"/>
      <c r="AH21" s="391"/>
      <c r="AI21" s="391"/>
      <c r="AJ21" s="391"/>
      <c r="AK21" s="391"/>
      <c r="AL21" s="391"/>
      <c r="AM21" s="391"/>
      <c r="AN21" s="391"/>
    </row>
    <row r="22" spans="1:40" s="66" customFormat="1" ht="11.25">
      <c r="A22" s="156" t="s">
        <v>245</v>
      </c>
      <c r="B22" s="366">
        <f>SUMIF('Clasificación 09.20'!D:D,'CA EF'!A22,'Clasificación 09.20'!G:G)</f>
        <v>25095</v>
      </c>
      <c r="C22" s="288">
        <v>0</v>
      </c>
      <c r="D22" s="288">
        <v>0</v>
      </c>
      <c r="E22" s="287">
        <v>0</v>
      </c>
      <c r="F22" s="372">
        <f t="shared" si="2"/>
        <v>25095</v>
      </c>
      <c r="G22" s="287">
        <f>-F22</f>
        <v>-25095</v>
      </c>
      <c r="H22" s="287">
        <v>0</v>
      </c>
      <c r="I22" s="287">
        <v>0</v>
      </c>
      <c r="J22" s="287">
        <v>0</v>
      </c>
      <c r="K22" s="287">
        <v>0</v>
      </c>
      <c r="L22" s="287">
        <v>0</v>
      </c>
      <c r="M22" s="153">
        <f t="shared" si="0"/>
        <v>0</v>
      </c>
      <c r="N22" s="67"/>
      <c r="O22" s="67"/>
      <c r="P22" s="67"/>
      <c r="Q22" s="67"/>
      <c r="R22" s="67"/>
      <c r="S22" s="67"/>
      <c r="T22" s="67"/>
      <c r="U22" s="67"/>
      <c r="V22" s="67"/>
      <c r="W22" s="67"/>
      <c r="X22" s="67"/>
      <c r="Y22" s="67"/>
      <c r="Z22" s="67"/>
      <c r="AA22" s="65"/>
      <c r="AB22" s="65"/>
      <c r="AC22" s="65"/>
      <c r="AD22" s="65"/>
      <c r="AE22" s="65"/>
      <c r="AF22" s="65"/>
      <c r="AG22" s="65"/>
      <c r="AH22" s="65"/>
      <c r="AI22" s="65"/>
      <c r="AJ22" s="65"/>
      <c r="AK22" s="65"/>
      <c r="AL22" s="65"/>
      <c r="AM22" s="65"/>
      <c r="AN22" s="65"/>
    </row>
    <row r="23" spans="1:40" s="392" customFormat="1" ht="11.25">
      <c r="A23" s="393" t="s">
        <v>247</v>
      </c>
      <c r="B23" s="366">
        <f>SUMIF('Clasificación 09.20'!D:D,'CA EF'!A23,'Clasificación 09.20'!G:G)</f>
        <v>0</v>
      </c>
      <c r="C23" s="288">
        <v>0</v>
      </c>
      <c r="D23" s="288">
        <v>0</v>
      </c>
      <c r="E23" s="287">
        <v>0</v>
      </c>
      <c r="F23" s="366">
        <f t="shared" si="2"/>
        <v>0</v>
      </c>
      <c r="G23" s="287">
        <v>0</v>
      </c>
      <c r="H23" s="287">
        <v>0</v>
      </c>
      <c r="I23" s="287">
        <v>0</v>
      </c>
      <c r="J23" s="287">
        <v>0</v>
      </c>
      <c r="K23" s="287">
        <v>0</v>
      </c>
      <c r="L23" s="287">
        <v>0</v>
      </c>
      <c r="M23" s="60">
        <f t="shared" si="0"/>
        <v>0</v>
      </c>
      <c r="N23" s="394"/>
      <c r="O23" s="394"/>
      <c r="P23" s="394"/>
      <c r="Q23" s="394"/>
      <c r="R23" s="394"/>
      <c r="S23" s="394"/>
      <c r="T23" s="394"/>
      <c r="U23" s="394"/>
      <c r="V23" s="394"/>
      <c r="W23" s="394"/>
      <c r="X23" s="394"/>
      <c r="Y23" s="394"/>
      <c r="Z23" s="394"/>
      <c r="AA23" s="391"/>
      <c r="AB23" s="391"/>
      <c r="AC23" s="391"/>
      <c r="AD23" s="391"/>
      <c r="AE23" s="391"/>
      <c r="AF23" s="391"/>
      <c r="AG23" s="391"/>
      <c r="AH23" s="391"/>
      <c r="AI23" s="391"/>
      <c r="AJ23" s="391"/>
      <c r="AK23" s="391"/>
      <c r="AL23" s="391"/>
      <c r="AM23" s="391"/>
      <c r="AN23" s="391"/>
    </row>
    <row r="24" spans="1:40" s="392" customFormat="1" ht="11.25">
      <c r="A24" s="393" t="s">
        <v>249</v>
      </c>
      <c r="B24" s="366">
        <f>SUMIF('Clasificación 09.20'!D:D,'CA EF'!A24,'Clasificación 09.20'!G:G)</f>
        <v>0</v>
      </c>
      <c r="C24" s="288">
        <v>0</v>
      </c>
      <c r="D24" s="288">
        <v>0</v>
      </c>
      <c r="E24" s="287">
        <v>0</v>
      </c>
      <c r="F24" s="366">
        <f t="shared" si="2"/>
        <v>0</v>
      </c>
      <c r="G24" s="287">
        <v>0</v>
      </c>
      <c r="H24" s="287">
        <v>0</v>
      </c>
      <c r="I24" s="287">
        <v>0</v>
      </c>
      <c r="J24" s="287">
        <v>0</v>
      </c>
      <c r="K24" s="287">
        <v>0</v>
      </c>
      <c r="L24" s="287">
        <v>0</v>
      </c>
      <c r="M24" s="60">
        <f t="shared" si="0"/>
        <v>0</v>
      </c>
      <c r="N24" s="394"/>
      <c r="O24" s="394"/>
      <c r="P24" s="394"/>
      <c r="Q24" s="394"/>
      <c r="R24" s="394"/>
      <c r="S24" s="394"/>
      <c r="T24" s="394"/>
      <c r="U24" s="394"/>
      <c r="V24" s="394"/>
      <c r="W24" s="394"/>
      <c r="X24" s="394"/>
      <c r="Y24" s="394"/>
      <c r="Z24" s="394"/>
      <c r="AA24" s="391"/>
      <c r="AB24" s="391"/>
      <c r="AC24" s="391"/>
      <c r="AD24" s="391"/>
      <c r="AE24" s="391"/>
      <c r="AF24" s="391"/>
      <c r="AG24" s="391"/>
      <c r="AH24" s="391"/>
      <c r="AI24" s="391"/>
      <c r="AJ24" s="391"/>
      <c r="AK24" s="391"/>
      <c r="AL24" s="391"/>
      <c r="AM24" s="391"/>
      <c r="AN24" s="391"/>
    </row>
    <row r="25" spans="1:40" s="66" customFormat="1" ht="11.25">
      <c r="A25" s="156" t="s">
        <v>251</v>
      </c>
      <c r="B25" s="366">
        <f>SUMIF('Clasificación 09.20'!D:D,'CA EF'!A25,'Clasificación 09.20'!G:G)</f>
        <v>22</v>
      </c>
      <c r="C25" s="288">
        <v>0</v>
      </c>
      <c r="D25" s="288">
        <v>0</v>
      </c>
      <c r="E25" s="287">
        <v>0</v>
      </c>
      <c r="F25" s="372">
        <f t="shared" si="2"/>
        <v>22</v>
      </c>
      <c r="G25" s="287">
        <v>0</v>
      </c>
      <c r="H25" s="287">
        <f>-F25</f>
        <v>-22</v>
      </c>
      <c r="I25" s="287">
        <v>0</v>
      </c>
      <c r="J25" s="287">
        <v>0</v>
      </c>
      <c r="K25" s="287">
        <v>0</v>
      </c>
      <c r="L25" s="287">
        <v>0</v>
      </c>
      <c r="M25" s="153">
        <f t="shared" si="0"/>
        <v>0</v>
      </c>
      <c r="N25" s="67"/>
      <c r="O25" s="67"/>
      <c r="P25" s="67"/>
      <c r="Q25" s="67"/>
      <c r="R25" s="67"/>
      <c r="S25" s="67"/>
      <c r="T25" s="67"/>
      <c r="U25" s="67"/>
      <c r="V25" s="67"/>
      <c r="W25" s="67"/>
      <c r="X25" s="67"/>
      <c r="Y25" s="67"/>
      <c r="Z25" s="67"/>
      <c r="AA25" s="65"/>
      <c r="AB25" s="65"/>
      <c r="AC25" s="65"/>
      <c r="AD25" s="65"/>
      <c r="AE25" s="65"/>
      <c r="AF25" s="65"/>
      <c r="AG25" s="65"/>
      <c r="AH25" s="65"/>
      <c r="AI25" s="65"/>
      <c r="AJ25" s="65"/>
      <c r="AK25" s="65"/>
      <c r="AL25" s="65"/>
      <c r="AM25" s="65"/>
      <c r="AN25" s="65"/>
    </row>
    <row r="26" spans="1:40" s="388" customFormat="1" ht="11.25">
      <c r="A26" s="381" t="s">
        <v>199</v>
      </c>
      <c r="B26" s="385">
        <f>SUM(B4:B25)</f>
        <v>483319.3</v>
      </c>
      <c r="C26" s="383"/>
      <c r="D26" s="383"/>
      <c r="E26" s="383"/>
      <c r="F26" s="385"/>
      <c r="G26" s="383">
        <v>0</v>
      </c>
      <c r="H26" s="383">
        <v>0</v>
      </c>
      <c r="I26" s="383">
        <v>0</v>
      </c>
      <c r="J26" s="383">
        <v>0</v>
      </c>
      <c r="K26" s="383">
        <v>0</v>
      </c>
      <c r="L26" s="383">
        <v>0</v>
      </c>
      <c r="M26" s="384"/>
      <c r="N26" s="386"/>
      <c r="O26" s="386"/>
      <c r="P26" s="386"/>
      <c r="Q26" s="386"/>
      <c r="R26" s="386"/>
      <c r="S26" s="386"/>
      <c r="T26" s="386"/>
      <c r="U26" s="386"/>
      <c r="V26" s="386"/>
      <c r="W26" s="386"/>
      <c r="X26" s="386"/>
      <c r="Y26" s="386"/>
      <c r="Z26" s="386"/>
      <c r="AA26" s="387"/>
      <c r="AB26" s="387"/>
      <c r="AC26" s="387"/>
      <c r="AD26" s="387"/>
      <c r="AE26" s="387"/>
      <c r="AF26" s="387"/>
      <c r="AG26" s="387"/>
      <c r="AH26" s="387"/>
      <c r="AI26" s="387"/>
      <c r="AJ26" s="387"/>
      <c r="AK26" s="387"/>
      <c r="AL26" s="387"/>
      <c r="AM26" s="387"/>
      <c r="AN26" s="387"/>
    </row>
    <row r="27" spans="1:40" s="392" customFormat="1" ht="11.25">
      <c r="A27" s="393" t="s">
        <v>143</v>
      </c>
      <c r="B27" s="366">
        <f>SUMIF('Clasificación 09.20'!D:D,'CA EF'!A27,'Clasificación 09.20'!G:G)</f>
        <v>0</v>
      </c>
      <c r="C27" s="288">
        <v>0</v>
      </c>
      <c r="D27" s="288">
        <v>0</v>
      </c>
      <c r="E27" s="287">
        <v>0</v>
      </c>
      <c r="F27" s="366">
        <f>+E27-B27+C27-D27</f>
        <v>0</v>
      </c>
      <c r="G27" s="287">
        <v>0</v>
      </c>
      <c r="H27" s="287">
        <v>0</v>
      </c>
      <c r="I27" s="287">
        <v>0</v>
      </c>
      <c r="J27" s="287">
        <v>0</v>
      </c>
      <c r="K27" s="287">
        <v>0</v>
      </c>
      <c r="L27" s="287">
        <v>0</v>
      </c>
      <c r="M27" s="60">
        <f t="shared" si="0"/>
        <v>0</v>
      </c>
      <c r="N27" s="394"/>
      <c r="O27" s="394"/>
      <c r="P27" s="394"/>
      <c r="Q27" s="394"/>
      <c r="R27" s="394"/>
      <c r="S27" s="394"/>
      <c r="T27" s="394"/>
      <c r="U27" s="394"/>
      <c r="V27" s="394"/>
      <c r="W27" s="394"/>
      <c r="X27" s="394"/>
      <c r="Y27" s="394"/>
      <c r="Z27" s="394"/>
      <c r="AA27" s="391"/>
      <c r="AB27" s="391"/>
      <c r="AC27" s="391"/>
      <c r="AD27" s="391"/>
      <c r="AE27" s="391"/>
      <c r="AF27" s="391"/>
      <c r="AG27" s="391"/>
      <c r="AH27" s="391"/>
      <c r="AI27" s="391"/>
      <c r="AJ27" s="391"/>
      <c r="AK27" s="391"/>
      <c r="AL27" s="391"/>
      <c r="AM27" s="391"/>
      <c r="AN27" s="391"/>
    </row>
    <row r="28" spans="1:40" s="392" customFormat="1" ht="11.25">
      <c r="A28" s="393" t="s">
        <v>145</v>
      </c>
      <c r="B28" s="366">
        <f>SUMIF('Clasificación 09.20'!D:D,'CA EF'!A28,'Clasificación 09.20'!G:G)</f>
        <v>0</v>
      </c>
      <c r="C28" s="288">
        <v>0</v>
      </c>
      <c r="D28" s="288">
        <v>0</v>
      </c>
      <c r="E28" s="287">
        <v>0</v>
      </c>
      <c r="F28" s="366">
        <f t="shared" ref="F28:F37" si="4">+E28-B28+C28-D28</f>
        <v>0</v>
      </c>
      <c r="G28" s="287">
        <v>0</v>
      </c>
      <c r="H28" s="287">
        <v>0</v>
      </c>
      <c r="I28" s="287">
        <v>0</v>
      </c>
      <c r="J28" s="287">
        <v>0</v>
      </c>
      <c r="K28" s="287">
        <v>0</v>
      </c>
      <c r="L28" s="287">
        <v>0</v>
      </c>
      <c r="M28" s="60">
        <f t="shared" si="0"/>
        <v>0</v>
      </c>
      <c r="N28" s="394"/>
      <c r="O28" s="394"/>
      <c r="P28" s="394"/>
      <c r="Q28" s="394"/>
      <c r="R28" s="394"/>
      <c r="S28" s="394"/>
      <c r="T28" s="394"/>
      <c r="U28" s="394"/>
      <c r="V28" s="394"/>
      <c r="W28" s="394"/>
      <c r="X28" s="394"/>
      <c r="Y28" s="394"/>
      <c r="Z28" s="394"/>
      <c r="AA28" s="391"/>
      <c r="AB28" s="391"/>
      <c r="AC28" s="391"/>
      <c r="AD28" s="391"/>
      <c r="AE28" s="391"/>
      <c r="AF28" s="391"/>
      <c r="AG28" s="391"/>
      <c r="AH28" s="391"/>
      <c r="AI28" s="391"/>
      <c r="AJ28" s="391"/>
      <c r="AK28" s="391"/>
      <c r="AL28" s="391"/>
      <c r="AM28" s="391"/>
      <c r="AN28" s="391"/>
    </row>
    <row r="29" spans="1:40" s="392" customFormat="1" ht="11.25">
      <c r="A29" s="393" t="s">
        <v>253</v>
      </c>
      <c r="B29" s="366">
        <f>SUMIF('Clasificación 09.20'!D:D,'CA EF'!A29,'Clasificación 09.20'!G:G)</f>
        <v>0</v>
      </c>
      <c r="C29" s="288">
        <v>0</v>
      </c>
      <c r="D29" s="288">
        <v>0</v>
      </c>
      <c r="E29" s="287">
        <v>0</v>
      </c>
      <c r="F29" s="366">
        <f t="shared" si="4"/>
        <v>0</v>
      </c>
      <c r="G29" s="287">
        <v>0</v>
      </c>
      <c r="H29" s="287">
        <v>0</v>
      </c>
      <c r="I29" s="287">
        <v>0</v>
      </c>
      <c r="J29" s="287">
        <v>0</v>
      </c>
      <c r="K29" s="287">
        <v>0</v>
      </c>
      <c r="L29" s="287">
        <v>0</v>
      </c>
      <c r="M29" s="60">
        <f t="shared" si="0"/>
        <v>0</v>
      </c>
      <c r="N29" s="394"/>
      <c r="O29" s="394"/>
      <c r="P29" s="394"/>
      <c r="Q29" s="394"/>
      <c r="R29" s="394"/>
      <c r="S29" s="394"/>
      <c r="T29" s="394"/>
      <c r="U29" s="394"/>
      <c r="V29" s="394"/>
      <c r="W29" s="394"/>
      <c r="X29" s="394"/>
      <c r="Y29" s="394"/>
      <c r="Z29" s="394"/>
      <c r="AA29" s="391"/>
      <c r="AB29" s="391"/>
      <c r="AC29" s="391"/>
      <c r="AD29" s="391"/>
      <c r="AE29" s="391"/>
      <c r="AF29" s="391"/>
      <c r="AG29" s="391"/>
      <c r="AH29" s="391"/>
      <c r="AI29" s="391"/>
      <c r="AJ29" s="391"/>
      <c r="AK29" s="391"/>
      <c r="AL29" s="391"/>
      <c r="AM29" s="391"/>
      <c r="AN29" s="391"/>
    </row>
    <row r="30" spans="1:40" s="66" customFormat="1" ht="11.25">
      <c r="A30" s="156" t="s">
        <v>255</v>
      </c>
      <c r="B30" s="366">
        <f>SUMIF('Clasificación 09.20'!D:D,'CA EF'!A30,'Clasificación 09.20'!G:G)</f>
        <v>5.5</v>
      </c>
      <c r="C30" s="288">
        <v>0</v>
      </c>
      <c r="D30" s="288">
        <v>0</v>
      </c>
      <c r="E30" s="287">
        <v>0</v>
      </c>
      <c r="F30" s="372">
        <f t="shared" si="4"/>
        <v>-5.5</v>
      </c>
      <c r="G30" s="287">
        <v>0</v>
      </c>
      <c r="H30" s="287">
        <f>-F30</f>
        <v>5.5</v>
      </c>
      <c r="I30" s="287">
        <v>0</v>
      </c>
      <c r="J30" s="287">
        <v>0</v>
      </c>
      <c r="K30" s="287">
        <v>0</v>
      </c>
      <c r="L30" s="287">
        <v>0</v>
      </c>
      <c r="M30" s="153">
        <f t="shared" si="0"/>
        <v>0</v>
      </c>
      <c r="N30" s="67"/>
      <c r="O30" s="67"/>
      <c r="P30" s="67"/>
      <c r="Q30" s="67"/>
      <c r="R30" s="67"/>
      <c r="S30" s="67"/>
      <c r="T30" s="67"/>
      <c r="U30" s="67"/>
      <c r="V30" s="67"/>
      <c r="W30" s="67"/>
      <c r="X30" s="67"/>
      <c r="Y30" s="67"/>
      <c r="Z30" s="67"/>
      <c r="AA30" s="65"/>
      <c r="AB30" s="65"/>
      <c r="AC30" s="65"/>
      <c r="AD30" s="65"/>
      <c r="AE30" s="65"/>
      <c r="AF30" s="65"/>
      <c r="AG30" s="65"/>
      <c r="AH30" s="65"/>
      <c r="AI30" s="65"/>
      <c r="AJ30" s="65"/>
      <c r="AK30" s="65"/>
      <c r="AL30" s="65"/>
      <c r="AM30" s="65"/>
      <c r="AN30" s="65"/>
    </row>
    <row r="31" spans="1:40" s="392" customFormat="1" ht="12" customHeight="1">
      <c r="A31" s="390" t="s">
        <v>147</v>
      </c>
      <c r="B31" s="366">
        <f>SUMIF('Clasificación 09.20'!D:D,'CA EF'!A31,'Clasificación 09.20'!G:G)</f>
        <v>0</v>
      </c>
      <c r="C31" s="288">
        <v>0</v>
      </c>
      <c r="D31" s="288">
        <v>0</v>
      </c>
      <c r="E31" s="287">
        <v>0</v>
      </c>
      <c r="F31" s="366">
        <f t="shared" si="4"/>
        <v>0</v>
      </c>
      <c r="G31" s="287">
        <v>0</v>
      </c>
      <c r="H31" s="287">
        <v>0</v>
      </c>
      <c r="I31" s="287">
        <v>0</v>
      </c>
      <c r="J31" s="287">
        <v>0</v>
      </c>
      <c r="K31" s="287">
        <v>0</v>
      </c>
      <c r="L31" s="287">
        <v>0</v>
      </c>
      <c r="M31" s="60">
        <f t="shared" si="0"/>
        <v>0</v>
      </c>
      <c r="N31" s="394"/>
      <c r="O31" s="394"/>
      <c r="P31" s="394"/>
      <c r="Q31" s="394"/>
      <c r="R31" s="394"/>
      <c r="S31" s="394"/>
      <c r="T31" s="394"/>
      <c r="U31" s="394"/>
      <c r="V31" s="394"/>
      <c r="W31" s="394"/>
      <c r="X31" s="394"/>
      <c r="Y31" s="394"/>
      <c r="Z31" s="394"/>
      <c r="AA31" s="391"/>
      <c r="AB31" s="391"/>
      <c r="AC31" s="391"/>
      <c r="AD31" s="391"/>
      <c r="AE31" s="391"/>
      <c r="AF31" s="391"/>
      <c r="AG31" s="391"/>
      <c r="AH31" s="391"/>
      <c r="AI31" s="391"/>
      <c r="AJ31" s="391"/>
      <c r="AK31" s="391"/>
      <c r="AL31" s="391"/>
      <c r="AM31" s="391"/>
      <c r="AN31" s="391"/>
    </row>
    <row r="32" spans="1:40" s="66" customFormat="1" ht="11.25">
      <c r="A32" s="156" t="s">
        <v>149</v>
      </c>
      <c r="B32" s="366">
        <f>SUMIF('Clasificación 09.20'!D:D,'CA EF'!A32,'Clasificación 09.20'!G:G)</f>
        <v>193.48</v>
      </c>
      <c r="C32" s="288">
        <v>0</v>
      </c>
      <c r="D32" s="288">
        <v>0</v>
      </c>
      <c r="E32" s="287">
        <v>0</v>
      </c>
      <c r="F32" s="372">
        <f t="shared" si="4"/>
        <v>-193.48</v>
      </c>
      <c r="G32" s="287">
        <v>0</v>
      </c>
      <c r="H32" s="287">
        <v>0</v>
      </c>
      <c r="I32" s="287">
        <f>-F32</f>
        <v>193.48</v>
      </c>
      <c r="J32" s="287">
        <v>0</v>
      </c>
      <c r="K32" s="287">
        <v>0</v>
      </c>
      <c r="L32" s="287">
        <v>0</v>
      </c>
      <c r="M32" s="153">
        <f t="shared" si="0"/>
        <v>0</v>
      </c>
      <c r="N32" s="67"/>
      <c r="O32" s="67"/>
      <c r="P32" s="67"/>
      <c r="Q32" s="67"/>
      <c r="R32" s="67"/>
      <c r="S32" s="67"/>
      <c r="T32" s="67"/>
      <c r="U32" s="67"/>
      <c r="V32" s="67"/>
      <c r="W32" s="67"/>
      <c r="X32" s="67"/>
      <c r="Y32" s="67"/>
      <c r="Z32" s="67"/>
      <c r="AA32" s="65"/>
      <c r="AB32" s="65"/>
      <c r="AC32" s="65"/>
      <c r="AD32" s="65"/>
      <c r="AE32" s="65"/>
      <c r="AF32" s="65"/>
      <c r="AG32" s="65"/>
      <c r="AH32" s="65"/>
      <c r="AI32" s="65"/>
      <c r="AJ32" s="65"/>
      <c r="AK32" s="65"/>
      <c r="AL32" s="65"/>
      <c r="AM32" s="65"/>
      <c r="AN32" s="65"/>
    </row>
    <row r="33" spans="1:40" s="66" customFormat="1" ht="11.25">
      <c r="A33" s="156" t="s">
        <v>257</v>
      </c>
      <c r="B33" s="366">
        <f>SUMIF('Clasificación 09.20'!D:D,'CA EF'!A33,'Clasificación 09.20'!G:G)</f>
        <v>19.38</v>
      </c>
      <c r="C33" s="288">
        <v>0</v>
      </c>
      <c r="D33" s="288">
        <v>0</v>
      </c>
      <c r="E33" s="287">
        <v>0</v>
      </c>
      <c r="F33" s="372">
        <f t="shared" si="4"/>
        <v>-19.38</v>
      </c>
      <c r="G33" s="287">
        <v>0</v>
      </c>
      <c r="H33" s="287">
        <v>0</v>
      </c>
      <c r="I33" s="287">
        <f>-F33</f>
        <v>19.38</v>
      </c>
      <c r="J33" s="287">
        <v>0</v>
      </c>
      <c r="K33" s="287">
        <v>0</v>
      </c>
      <c r="L33" s="287">
        <v>0</v>
      </c>
      <c r="M33" s="153">
        <f t="shared" si="0"/>
        <v>0</v>
      </c>
      <c r="N33" s="67"/>
      <c r="O33" s="67"/>
      <c r="P33" s="67"/>
      <c r="Q33" s="67"/>
      <c r="R33" s="67"/>
      <c r="S33" s="67"/>
      <c r="T33" s="67"/>
      <c r="U33" s="67"/>
      <c r="V33" s="67"/>
      <c r="W33" s="67"/>
      <c r="X33" s="67"/>
      <c r="Y33" s="67"/>
      <c r="Z33" s="67"/>
      <c r="AA33" s="65"/>
      <c r="AB33" s="65"/>
      <c r="AC33" s="65"/>
      <c r="AD33" s="65"/>
      <c r="AE33" s="65"/>
      <c r="AF33" s="65"/>
      <c r="AG33" s="65"/>
      <c r="AH33" s="65"/>
      <c r="AI33" s="65"/>
      <c r="AJ33" s="65"/>
      <c r="AK33" s="65"/>
      <c r="AL33" s="65"/>
      <c r="AM33" s="65"/>
      <c r="AN33" s="65"/>
    </row>
    <row r="34" spans="1:40" s="392" customFormat="1" ht="11.25">
      <c r="A34" s="393" t="s">
        <v>152</v>
      </c>
      <c r="B34" s="366">
        <f>SUMIF('Clasificación 09.20'!D:D,'CA EF'!A34,'Clasificación 09.20'!G:G)</f>
        <v>0</v>
      </c>
      <c r="C34" s="288">
        <v>0</v>
      </c>
      <c r="D34" s="288">
        <v>0</v>
      </c>
      <c r="E34" s="287">
        <v>0</v>
      </c>
      <c r="F34" s="366">
        <f t="shared" si="4"/>
        <v>0</v>
      </c>
      <c r="G34" s="287">
        <v>0</v>
      </c>
      <c r="H34" s="287">
        <v>0</v>
      </c>
      <c r="I34" s="287">
        <v>0</v>
      </c>
      <c r="J34" s="287">
        <v>0</v>
      </c>
      <c r="K34" s="287">
        <v>0</v>
      </c>
      <c r="L34" s="287">
        <v>0</v>
      </c>
      <c r="M34" s="60">
        <f t="shared" si="0"/>
        <v>0</v>
      </c>
      <c r="N34" s="394"/>
      <c r="O34" s="394"/>
      <c r="P34" s="394"/>
      <c r="Q34" s="394"/>
      <c r="R34" s="394"/>
      <c r="S34" s="394"/>
      <c r="T34" s="394"/>
      <c r="U34" s="394"/>
      <c r="V34" s="394"/>
      <c r="W34" s="394"/>
      <c r="X34" s="394"/>
      <c r="Y34" s="394"/>
      <c r="Z34" s="394"/>
      <c r="AA34" s="391"/>
      <c r="AB34" s="391"/>
      <c r="AC34" s="391"/>
      <c r="AD34" s="391"/>
      <c r="AE34" s="391"/>
      <c r="AF34" s="391"/>
      <c r="AG34" s="391"/>
      <c r="AH34" s="391"/>
      <c r="AI34" s="391"/>
      <c r="AJ34" s="391"/>
      <c r="AK34" s="391"/>
      <c r="AL34" s="391"/>
      <c r="AM34" s="391"/>
      <c r="AN34" s="391"/>
    </row>
    <row r="35" spans="1:40" s="392" customFormat="1" ht="11.25">
      <c r="A35" s="393" t="s">
        <v>154</v>
      </c>
      <c r="B35" s="366">
        <f>SUMIF('Clasificación 09.20'!D:D,'CA EF'!A35,'Clasificación 09.20'!G:G)</f>
        <v>0</v>
      </c>
      <c r="C35" s="288">
        <v>0</v>
      </c>
      <c r="D35" s="288">
        <v>0</v>
      </c>
      <c r="E35" s="287">
        <v>0</v>
      </c>
      <c r="F35" s="366">
        <f t="shared" si="4"/>
        <v>0</v>
      </c>
      <c r="G35" s="287">
        <v>0</v>
      </c>
      <c r="H35" s="287">
        <v>0</v>
      </c>
      <c r="I35" s="287">
        <v>0</v>
      </c>
      <c r="J35" s="287">
        <v>0</v>
      </c>
      <c r="K35" s="287">
        <v>0</v>
      </c>
      <c r="L35" s="287">
        <v>0</v>
      </c>
      <c r="M35" s="60">
        <f t="shared" si="0"/>
        <v>0</v>
      </c>
      <c r="N35" s="394"/>
      <c r="O35" s="394"/>
      <c r="P35" s="394"/>
      <c r="Q35" s="394"/>
      <c r="R35" s="394"/>
      <c r="S35" s="394"/>
      <c r="T35" s="394"/>
      <c r="U35" s="394"/>
      <c r="V35" s="394"/>
      <c r="W35" s="394"/>
      <c r="X35" s="394"/>
      <c r="Y35" s="394"/>
      <c r="Z35" s="394"/>
      <c r="AA35" s="391"/>
      <c r="AB35" s="391"/>
      <c r="AC35" s="391"/>
      <c r="AD35" s="391"/>
      <c r="AE35" s="391"/>
      <c r="AF35" s="391"/>
      <c r="AG35" s="391"/>
      <c r="AH35" s="391"/>
      <c r="AI35" s="391"/>
      <c r="AJ35" s="391"/>
      <c r="AK35" s="391"/>
      <c r="AL35" s="391"/>
      <c r="AM35" s="391"/>
      <c r="AN35" s="391"/>
    </row>
    <row r="36" spans="1:40" s="66" customFormat="1" ht="11.25">
      <c r="A36" s="156" t="s">
        <v>156</v>
      </c>
      <c r="B36" s="366">
        <f>SUMIF('Clasificación 09.20'!D:D,'CA EF'!A36,'Clasificación 09.20'!G:G)</f>
        <v>482708.85</v>
      </c>
      <c r="C36" s="288">
        <v>0</v>
      </c>
      <c r="D36" s="288">
        <v>0</v>
      </c>
      <c r="E36" s="287">
        <v>0</v>
      </c>
      <c r="F36" s="372">
        <f t="shared" si="4"/>
        <v>-482708.85</v>
      </c>
      <c r="G36" s="287">
        <v>0</v>
      </c>
      <c r="H36" s="287">
        <v>0</v>
      </c>
      <c r="I36" s="287">
        <v>0</v>
      </c>
      <c r="J36" s="287">
        <v>0</v>
      </c>
      <c r="K36" s="287">
        <v>0</v>
      </c>
      <c r="L36" s="287">
        <f>-F36</f>
        <v>482708.85</v>
      </c>
      <c r="M36" s="153">
        <f t="shared" si="0"/>
        <v>0</v>
      </c>
      <c r="N36" s="67"/>
      <c r="O36" s="67"/>
      <c r="P36" s="67"/>
      <c r="Q36" s="67"/>
      <c r="R36" s="67"/>
      <c r="S36" s="67"/>
      <c r="T36" s="67"/>
      <c r="U36" s="67"/>
      <c r="V36" s="67"/>
      <c r="W36" s="67"/>
      <c r="X36" s="67"/>
      <c r="Y36" s="67"/>
      <c r="Z36" s="67"/>
      <c r="AA36" s="65"/>
      <c r="AB36" s="65"/>
      <c r="AC36" s="65"/>
      <c r="AD36" s="65"/>
      <c r="AE36" s="65"/>
      <c r="AF36" s="65"/>
      <c r="AG36" s="65"/>
      <c r="AH36" s="65"/>
      <c r="AI36" s="65"/>
      <c r="AJ36" s="65"/>
      <c r="AK36" s="65"/>
      <c r="AL36" s="65"/>
      <c r="AM36" s="65"/>
      <c r="AN36" s="65"/>
    </row>
    <row r="37" spans="1:40" s="392" customFormat="1" ht="11.25">
      <c r="A37" s="393" t="s">
        <v>158</v>
      </c>
      <c r="B37" s="366">
        <f>SUMIF('Clasificación 09.20'!D:D,'CA EF'!A37,'Clasificación 09.20'!G:G)</f>
        <v>392.09</v>
      </c>
      <c r="C37" s="288">
        <v>392.09</v>
      </c>
      <c r="D37" s="288">
        <v>0</v>
      </c>
      <c r="E37" s="287">
        <v>0</v>
      </c>
      <c r="F37" s="366">
        <f t="shared" si="4"/>
        <v>0</v>
      </c>
      <c r="G37" s="287">
        <v>0</v>
      </c>
      <c r="H37" s="287">
        <v>0</v>
      </c>
      <c r="I37" s="287">
        <v>0</v>
      </c>
      <c r="J37" s="287">
        <v>0</v>
      </c>
      <c r="K37" s="287">
        <v>0</v>
      </c>
      <c r="L37" s="287">
        <v>0</v>
      </c>
      <c r="M37" s="60">
        <f t="shared" si="0"/>
        <v>0</v>
      </c>
      <c r="N37" s="394"/>
      <c r="O37" s="394"/>
      <c r="P37" s="394"/>
      <c r="Q37" s="394"/>
      <c r="R37" s="394"/>
      <c r="S37" s="394"/>
      <c r="T37" s="394"/>
      <c r="U37" s="394"/>
      <c r="V37" s="394"/>
      <c r="W37" s="394"/>
      <c r="X37" s="394"/>
      <c r="Y37" s="394"/>
      <c r="Z37" s="394"/>
      <c r="AA37" s="391"/>
      <c r="AB37" s="391"/>
      <c r="AC37" s="391"/>
      <c r="AD37" s="391"/>
      <c r="AE37" s="391"/>
      <c r="AF37" s="391"/>
      <c r="AG37" s="391"/>
      <c r="AH37" s="391"/>
      <c r="AI37" s="391"/>
      <c r="AJ37" s="391"/>
      <c r="AK37" s="391"/>
      <c r="AL37" s="391"/>
      <c r="AM37" s="391"/>
      <c r="AN37" s="391"/>
    </row>
    <row r="38" spans="1:40" s="388" customFormat="1" ht="11.25">
      <c r="A38" s="381" t="s">
        <v>200</v>
      </c>
      <c r="B38" s="385">
        <f>SUM(B27:B37)</f>
        <v>483319.3</v>
      </c>
      <c r="C38" s="383"/>
      <c r="D38" s="383"/>
      <c r="E38" s="383"/>
      <c r="F38" s="385"/>
      <c r="G38" s="383">
        <v>0</v>
      </c>
      <c r="H38" s="383">
        <v>0</v>
      </c>
      <c r="I38" s="383">
        <v>0</v>
      </c>
      <c r="J38" s="383">
        <v>0</v>
      </c>
      <c r="K38" s="383">
        <v>0</v>
      </c>
      <c r="L38" s="383">
        <v>0</v>
      </c>
      <c r="M38" s="384"/>
      <c r="N38" s="386"/>
      <c r="O38" s="386"/>
      <c r="P38" s="386"/>
      <c r="Q38" s="386"/>
      <c r="R38" s="386"/>
      <c r="S38" s="386"/>
      <c r="T38" s="386"/>
      <c r="U38" s="386"/>
      <c r="V38" s="386"/>
      <c r="W38" s="386"/>
      <c r="X38" s="386"/>
      <c r="Y38" s="386"/>
      <c r="Z38" s="386"/>
      <c r="AA38" s="387"/>
      <c r="AB38" s="387"/>
      <c r="AC38" s="387"/>
      <c r="AD38" s="387"/>
      <c r="AE38" s="387"/>
      <c r="AF38" s="387"/>
      <c r="AG38" s="387"/>
      <c r="AH38" s="387"/>
      <c r="AI38" s="387"/>
      <c r="AJ38" s="387"/>
      <c r="AK38" s="387"/>
      <c r="AL38" s="387"/>
      <c r="AM38" s="387"/>
      <c r="AN38" s="387"/>
    </row>
    <row r="39" spans="1:40" s="295" customFormat="1" ht="11.25">
      <c r="A39" s="289" t="s">
        <v>201</v>
      </c>
      <c r="B39" s="290">
        <f>+B26-B38</f>
        <v>0</v>
      </c>
      <c r="C39" s="291"/>
      <c r="D39" s="291"/>
      <c r="E39" s="291"/>
      <c r="F39" s="373"/>
      <c r="G39" s="379">
        <v>0</v>
      </c>
      <c r="H39" s="379">
        <v>0</v>
      </c>
      <c r="I39" s="379">
        <v>0</v>
      </c>
      <c r="J39" s="379">
        <v>0</v>
      </c>
      <c r="K39" s="379">
        <v>0</v>
      </c>
      <c r="L39" s="379">
        <v>0</v>
      </c>
      <c r="M39" s="292"/>
      <c r="N39" s="293"/>
      <c r="O39" s="293"/>
      <c r="P39" s="293"/>
      <c r="Q39" s="293"/>
      <c r="R39" s="293"/>
      <c r="S39" s="293"/>
      <c r="T39" s="293"/>
      <c r="U39" s="293"/>
      <c r="V39" s="293"/>
      <c r="W39" s="293"/>
      <c r="X39" s="293"/>
      <c r="Y39" s="293"/>
      <c r="Z39" s="293"/>
      <c r="AA39" s="294"/>
      <c r="AB39" s="294"/>
      <c r="AC39" s="294"/>
      <c r="AD39" s="294"/>
      <c r="AE39" s="294"/>
      <c r="AF39" s="294"/>
      <c r="AG39" s="294"/>
      <c r="AH39" s="294"/>
      <c r="AI39" s="294"/>
      <c r="AJ39" s="294"/>
      <c r="AK39" s="294"/>
      <c r="AL39" s="294"/>
      <c r="AM39" s="294"/>
      <c r="AN39" s="294"/>
    </row>
    <row r="40" spans="1:40" s="392" customFormat="1" ht="11.25">
      <c r="A40" s="393" t="s">
        <v>160</v>
      </c>
      <c r="B40" s="366">
        <f>SUMIF('Clasificación 09.20'!D:D,'CA EF'!A40,'Clasificación 09.20'!G:G)</f>
        <v>0</v>
      </c>
      <c r="C40" s="288">
        <v>0</v>
      </c>
      <c r="D40" s="288">
        <v>0</v>
      </c>
      <c r="E40" s="287">
        <v>0</v>
      </c>
      <c r="F40" s="366">
        <f>+B40+C40-D40</f>
        <v>0</v>
      </c>
      <c r="G40" s="287">
        <v>0</v>
      </c>
      <c r="H40" s="287">
        <v>0</v>
      </c>
      <c r="I40" s="287">
        <v>0</v>
      </c>
      <c r="J40" s="287">
        <v>0</v>
      </c>
      <c r="K40" s="287">
        <v>0</v>
      </c>
      <c r="L40" s="287">
        <v>0</v>
      </c>
      <c r="M40" s="60">
        <f t="shared" ref="M40:M59" si="5">SUM(F40:L40)</f>
        <v>0</v>
      </c>
      <c r="N40" s="394"/>
      <c r="O40" s="394"/>
      <c r="P40" s="394"/>
      <c r="Q40" s="394"/>
      <c r="R40" s="394"/>
      <c r="S40" s="394"/>
      <c r="T40" s="394"/>
      <c r="U40" s="394"/>
      <c r="V40" s="394"/>
      <c r="W40" s="394"/>
      <c r="X40" s="394"/>
      <c r="Y40" s="394"/>
      <c r="Z40" s="394"/>
      <c r="AA40" s="391"/>
      <c r="AB40" s="391"/>
      <c r="AC40" s="391"/>
      <c r="AD40" s="391"/>
      <c r="AE40" s="391"/>
      <c r="AF40" s="391"/>
      <c r="AG40" s="391"/>
      <c r="AH40" s="391"/>
      <c r="AI40" s="391"/>
      <c r="AJ40" s="391"/>
      <c r="AK40" s="391"/>
      <c r="AL40" s="391"/>
      <c r="AM40" s="391"/>
      <c r="AN40" s="391"/>
    </row>
    <row r="41" spans="1:40" s="392" customFormat="1" ht="11.25">
      <c r="A41" s="393" t="s">
        <v>162</v>
      </c>
      <c r="B41" s="366">
        <f>SUMIF('Clasificación 09.20'!D:D,'CA EF'!A41,'Clasificación 09.20'!G:G)</f>
        <v>0</v>
      </c>
      <c r="C41" s="288">
        <v>0</v>
      </c>
      <c r="D41" s="288">
        <v>0</v>
      </c>
      <c r="E41" s="287">
        <v>0</v>
      </c>
      <c r="F41" s="366">
        <f t="shared" ref="F41:F46" si="6">+B41+C41-D41</f>
        <v>0</v>
      </c>
      <c r="G41" s="287">
        <v>0</v>
      </c>
      <c r="H41" s="287">
        <v>0</v>
      </c>
      <c r="I41" s="287">
        <v>0</v>
      </c>
      <c r="J41" s="287">
        <v>0</v>
      </c>
      <c r="K41" s="287">
        <v>0</v>
      </c>
      <c r="L41" s="287">
        <v>0</v>
      </c>
      <c r="M41" s="60">
        <f t="shared" si="5"/>
        <v>0</v>
      </c>
      <c r="N41" s="394"/>
      <c r="O41" s="394"/>
      <c r="P41" s="394"/>
      <c r="Q41" s="394"/>
      <c r="R41" s="394"/>
      <c r="S41" s="394"/>
      <c r="T41" s="394"/>
      <c r="U41" s="394"/>
      <c r="V41" s="394"/>
      <c r="W41" s="394"/>
      <c r="X41" s="394"/>
      <c r="Y41" s="394"/>
      <c r="Z41" s="394"/>
      <c r="AA41" s="391"/>
      <c r="AB41" s="391"/>
      <c r="AC41" s="391"/>
      <c r="AD41" s="391"/>
      <c r="AE41" s="391"/>
      <c r="AF41" s="391"/>
      <c r="AG41" s="391"/>
      <c r="AH41" s="391"/>
      <c r="AI41" s="391"/>
      <c r="AJ41" s="391"/>
      <c r="AK41" s="391"/>
      <c r="AL41" s="391"/>
      <c r="AM41" s="391"/>
      <c r="AN41" s="391"/>
    </row>
    <row r="42" spans="1:40" s="392" customFormat="1" ht="11.25">
      <c r="A42" s="393" t="s">
        <v>164</v>
      </c>
      <c r="B42" s="366">
        <f>SUMIF('Clasificación 09.20'!D:D,'CA EF'!A42,'Clasificación 09.20'!G:G)</f>
        <v>0</v>
      </c>
      <c r="C42" s="288">
        <v>0</v>
      </c>
      <c r="D42" s="288">
        <v>0</v>
      </c>
      <c r="E42" s="287">
        <v>0</v>
      </c>
      <c r="F42" s="366">
        <f t="shared" si="6"/>
        <v>0</v>
      </c>
      <c r="G42" s="287">
        <v>0</v>
      </c>
      <c r="H42" s="287">
        <v>0</v>
      </c>
      <c r="I42" s="287">
        <v>0</v>
      </c>
      <c r="J42" s="287">
        <v>0</v>
      </c>
      <c r="K42" s="287">
        <v>0</v>
      </c>
      <c r="L42" s="287">
        <v>0</v>
      </c>
      <c r="M42" s="60">
        <f t="shared" si="5"/>
        <v>0</v>
      </c>
      <c r="N42" s="394"/>
      <c r="O42" s="394"/>
      <c r="P42" s="394"/>
      <c r="Q42" s="394"/>
      <c r="R42" s="394"/>
      <c r="S42" s="394"/>
      <c r="T42" s="394"/>
      <c r="U42" s="394"/>
      <c r="V42" s="394"/>
      <c r="W42" s="394"/>
      <c r="X42" s="394"/>
      <c r="Y42" s="394"/>
      <c r="Z42" s="394"/>
      <c r="AA42" s="391"/>
      <c r="AB42" s="391"/>
      <c r="AC42" s="391"/>
      <c r="AD42" s="391"/>
      <c r="AE42" s="391"/>
      <c r="AF42" s="391"/>
      <c r="AG42" s="391"/>
      <c r="AH42" s="391"/>
      <c r="AI42" s="391"/>
      <c r="AJ42" s="391"/>
      <c r="AK42" s="391"/>
      <c r="AL42" s="391"/>
      <c r="AM42" s="391"/>
      <c r="AN42" s="391"/>
    </row>
    <row r="43" spans="1:40" s="66" customFormat="1" ht="11.25">
      <c r="A43" s="156" t="s">
        <v>166</v>
      </c>
      <c r="B43" s="366">
        <f>SUMIF('Clasificación 09.20'!D:D,'CA EF'!A43,'Clasificación 09.20'!G:G)</f>
        <v>193.48</v>
      </c>
      <c r="C43" s="288">
        <v>0</v>
      </c>
      <c r="D43" s="288">
        <v>0</v>
      </c>
      <c r="E43" s="287">
        <v>0</v>
      </c>
      <c r="F43" s="372">
        <f t="shared" si="6"/>
        <v>193.48</v>
      </c>
      <c r="G43" s="287">
        <v>0</v>
      </c>
      <c r="H43" s="287">
        <v>0</v>
      </c>
      <c r="I43" s="287">
        <f>-F43</f>
        <v>-193.48</v>
      </c>
      <c r="J43" s="287">
        <v>0</v>
      </c>
      <c r="K43" s="287">
        <v>0</v>
      </c>
      <c r="L43" s="287">
        <v>0</v>
      </c>
      <c r="M43" s="153">
        <f t="shared" si="5"/>
        <v>0</v>
      </c>
      <c r="N43" s="67"/>
      <c r="O43" s="67"/>
      <c r="P43" s="67"/>
      <c r="Q43" s="67"/>
      <c r="R43" s="67"/>
      <c r="S43" s="67"/>
      <c r="T43" s="67"/>
      <c r="U43" s="67"/>
      <c r="V43" s="67"/>
      <c r="W43" s="67"/>
      <c r="X43" s="67"/>
      <c r="Y43" s="67"/>
      <c r="Z43" s="67"/>
      <c r="AA43" s="65"/>
      <c r="AB43" s="65"/>
      <c r="AC43" s="65"/>
      <c r="AD43" s="65"/>
      <c r="AE43" s="65"/>
      <c r="AF43" s="65"/>
      <c r="AG43" s="65"/>
      <c r="AH43" s="65"/>
      <c r="AI43" s="65"/>
      <c r="AJ43" s="65"/>
      <c r="AK43" s="65"/>
      <c r="AL43" s="65"/>
      <c r="AM43" s="65"/>
      <c r="AN43" s="65"/>
    </row>
    <row r="44" spans="1:40" s="155" customFormat="1" ht="11.25">
      <c r="A44" s="156" t="s">
        <v>258</v>
      </c>
      <c r="B44" s="366">
        <f>SUMIF('Clasificación 09.20'!D:D,'CA EF'!A44,'Clasificación 09.20'!G:G)</f>
        <v>19.38</v>
      </c>
      <c r="C44" s="288">
        <v>0</v>
      </c>
      <c r="D44" s="288">
        <v>0</v>
      </c>
      <c r="E44" s="287">
        <v>0</v>
      </c>
      <c r="F44" s="372">
        <f t="shared" si="6"/>
        <v>19.38</v>
      </c>
      <c r="G44" s="287">
        <v>0</v>
      </c>
      <c r="H44" s="287">
        <v>0</v>
      </c>
      <c r="I44" s="287">
        <f>-F44</f>
        <v>-19.38</v>
      </c>
      <c r="J44" s="287">
        <v>0</v>
      </c>
      <c r="K44" s="287">
        <v>0</v>
      </c>
      <c r="L44" s="287">
        <v>0</v>
      </c>
      <c r="M44" s="153">
        <f t="shared" si="5"/>
        <v>0</v>
      </c>
      <c r="N44" s="157"/>
      <c r="O44" s="157"/>
      <c r="P44" s="157"/>
      <c r="Q44" s="157"/>
      <c r="R44" s="157"/>
      <c r="S44" s="157"/>
      <c r="T44" s="157"/>
      <c r="U44" s="157"/>
      <c r="V44" s="157"/>
      <c r="W44" s="157"/>
      <c r="X44" s="157"/>
      <c r="Y44" s="157"/>
      <c r="Z44" s="157"/>
      <c r="AA44" s="154"/>
      <c r="AB44" s="154"/>
      <c r="AC44" s="154"/>
      <c r="AD44" s="154"/>
      <c r="AE44" s="154"/>
      <c r="AF44" s="154"/>
      <c r="AG44" s="154"/>
      <c r="AH44" s="154"/>
      <c r="AI44" s="154"/>
      <c r="AJ44" s="154"/>
      <c r="AK44" s="154"/>
      <c r="AL44" s="154"/>
      <c r="AM44" s="154"/>
      <c r="AN44" s="154"/>
    </row>
    <row r="45" spans="1:40" s="66" customFormat="1" ht="11.25">
      <c r="A45" s="156"/>
      <c r="B45" s="366">
        <f>SUMIF('Clasificación 09.20'!D:D,'CA EF'!A45,'Clasificación 09.20'!G:G)</f>
        <v>0</v>
      </c>
      <c r="C45" s="288">
        <v>0</v>
      </c>
      <c r="D45" s="288">
        <v>0</v>
      </c>
      <c r="E45" s="287">
        <v>0</v>
      </c>
      <c r="F45" s="372">
        <f t="shared" si="6"/>
        <v>0</v>
      </c>
      <c r="G45" s="287">
        <v>0</v>
      </c>
      <c r="H45" s="287">
        <v>0</v>
      </c>
      <c r="I45" s="287">
        <v>0</v>
      </c>
      <c r="J45" s="287">
        <v>0</v>
      </c>
      <c r="K45" s="287">
        <v>0</v>
      </c>
      <c r="L45" s="287">
        <v>0</v>
      </c>
      <c r="M45" s="153">
        <f t="shared" si="5"/>
        <v>0</v>
      </c>
      <c r="N45" s="67"/>
      <c r="O45" s="67"/>
      <c r="P45" s="67"/>
      <c r="Q45" s="67"/>
      <c r="R45" s="67"/>
      <c r="S45" s="67"/>
      <c r="T45" s="67"/>
      <c r="U45" s="67"/>
      <c r="V45" s="67"/>
      <c r="W45" s="67"/>
      <c r="X45" s="67"/>
      <c r="Y45" s="67"/>
      <c r="Z45" s="67"/>
      <c r="AA45" s="65"/>
      <c r="AB45" s="65"/>
      <c r="AC45" s="65"/>
      <c r="AD45" s="65"/>
      <c r="AE45" s="65"/>
      <c r="AF45" s="65"/>
      <c r="AG45" s="65"/>
      <c r="AH45" s="65"/>
      <c r="AI45" s="65"/>
      <c r="AJ45" s="65"/>
      <c r="AK45" s="65"/>
      <c r="AL45" s="65"/>
      <c r="AM45" s="65"/>
      <c r="AN45" s="65"/>
    </row>
    <row r="46" spans="1:40" s="66" customFormat="1" ht="11.25">
      <c r="A46" s="156"/>
      <c r="B46" s="366">
        <f>SUMIF('Clasificación 09.20'!D:D,'CA EF'!A46,'Clasificación 09.20'!G:G)</f>
        <v>0</v>
      </c>
      <c r="C46" s="288">
        <v>0</v>
      </c>
      <c r="D46" s="288">
        <v>0</v>
      </c>
      <c r="E46" s="287">
        <v>0</v>
      </c>
      <c r="F46" s="372">
        <f t="shared" si="6"/>
        <v>0</v>
      </c>
      <c r="G46" s="287">
        <v>0</v>
      </c>
      <c r="H46" s="287">
        <v>0</v>
      </c>
      <c r="I46" s="287">
        <v>0</v>
      </c>
      <c r="J46" s="287">
        <v>0</v>
      </c>
      <c r="K46" s="287">
        <v>0</v>
      </c>
      <c r="L46" s="287">
        <v>0</v>
      </c>
      <c r="M46" s="153">
        <f t="shared" si="5"/>
        <v>0</v>
      </c>
      <c r="N46" s="67"/>
      <c r="O46" s="67"/>
      <c r="P46" s="67"/>
      <c r="Q46" s="67"/>
      <c r="R46" s="67"/>
      <c r="S46" s="67"/>
      <c r="T46" s="67"/>
      <c r="U46" s="67"/>
      <c r="V46" s="67"/>
      <c r="W46" s="67"/>
      <c r="X46" s="67"/>
      <c r="Y46" s="67"/>
      <c r="Z46" s="67"/>
      <c r="AA46" s="65"/>
      <c r="AB46" s="65"/>
      <c r="AC46" s="65"/>
      <c r="AD46" s="65"/>
      <c r="AE46" s="65"/>
      <c r="AF46" s="65"/>
      <c r="AG46" s="65"/>
      <c r="AH46" s="65"/>
      <c r="AI46" s="65"/>
      <c r="AJ46" s="65"/>
      <c r="AK46" s="65"/>
      <c r="AL46" s="65"/>
      <c r="AM46" s="65"/>
      <c r="AN46" s="65"/>
    </row>
    <row r="47" spans="1:40" s="388" customFormat="1" ht="11.25">
      <c r="A47" s="381" t="s">
        <v>53</v>
      </c>
      <c r="B47" s="385">
        <f>SUM(B40:B46)</f>
        <v>212.85999999999999</v>
      </c>
      <c r="C47" s="383"/>
      <c r="D47" s="383"/>
      <c r="E47" s="383"/>
      <c r="F47" s="385"/>
      <c r="G47" s="383">
        <v>0</v>
      </c>
      <c r="H47" s="383">
        <v>0</v>
      </c>
      <c r="I47" s="383">
        <v>0</v>
      </c>
      <c r="J47" s="383">
        <v>0</v>
      </c>
      <c r="K47" s="383">
        <v>0</v>
      </c>
      <c r="L47" s="383">
        <v>0</v>
      </c>
      <c r="M47" s="384"/>
      <c r="N47" s="386"/>
      <c r="O47" s="386"/>
      <c r="P47" s="386"/>
      <c r="Q47" s="386"/>
      <c r="R47" s="386"/>
      <c r="S47" s="386"/>
      <c r="T47" s="386"/>
      <c r="U47" s="386"/>
      <c r="V47" s="386"/>
      <c r="W47" s="386"/>
      <c r="X47" s="386"/>
      <c r="Y47" s="386"/>
      <c r="Z47" s="386"/>
      <c r="AA47" s="387"/>
      <c r="AB47" s="387"/>
      <c r="AC47" s="387"/>
      <c r="AD47" s="387"/>
      <c r="AE47" s="387"/>
      <c r="AF47" s="387"/>
      <c r="AG47" s="387"/>
      <c r="AH47" s="387"/>
      <c r="AI47" s="387"/>
      <c r="AJ47" s="387"/>
      <c r="AK47" s="387"/>
      <c r="AL47" s="387"/>
      <c r="AM47" s="387"/>
      <c r="AN47" s="387"/>
    </row>
    <row r="48" spans="1:40" s="392" customFormat="1" ht="11.25">
      <c r="A48" s="390" t="s">
        <v>169</v>
      </c>
      <c r="B48" s="366">
        <f>SUMIF('Clasificación 09.20'!D:D,'CA EF'!A48,'Clasificación 09.20'!G:G)</f>
        <v>0</v>
      </c>
      <c r="C48" s="288">
        <v>0</v>
      </c>
      <c r="D48" s="288">
        <v>0</v>
      </c>
      <c r="E48" s="287">
        <v>0</v>
      </c>
      <c r="F48" s="366">
        <f>-B48+C48-D48</f>
        <v>0</v>
      </c>
      <c r="G48" s="287">
        <v>0</v>
      </c>
      <c r="H48" s="287">
        <v>0</v>
      </c>
      <c r="I48" s="287">
        <v>0</v>
      </c>
      <c r="J48" s="287">
        <v>0</v>
      </c>
      <c r="K48" s="287">
        <v>0</v>
      </c>
      <c r="L48" s="287">
        <v>0</v>
      </c>
      <c r="M48" s="60">
        <f t="shared" si="5"/>
        <v>0</v>
      </c>
      <c r="N48" s="394"/>
      <c r="O48" s="394"/>
      <c r="P48" s="394"/>
      <c r="Q48" s="394"/>
      <c r="R48" s="394"/>
      <c r="S48" s="394"/>
      <c r="T48" s="394"/>
      <c r="U48" s="394"/>
      <c r="V48" s="394"/>
      <c r="W48" s="394"/>
      <c r="X48" s="394"/>
      <c r="Y48" s="394"/>
      <c r="Z48" s="394"/>
      <c r="AA48" s="391"/>
      <c r="AB48" s="391"/>
      <c r="AC48" s="391"/>
      <c r="AD48" s="391"/>
      <c r="AE48" s="391"/>
      <c r="AF48" s="391"/>
      <c r="AG48" s="391"/>
      <c r="AH48" s="391"/>
      <c r="AI48" s="391"/>
      <c r="AJ48" s="391"/>
      <c r="AK48" s="391"/>
      <c r="AL48" s="391"/>
      <c r="AM48" s="391"/>
      <c r="AN48" s="391"/>
    </row>
    <row r="49" spans="1:40" s="392" customFormat="1" ht="11.25">
      <c r="A49" s="393" t="s">
        <v>171</v>
      </c>
      <c r="B49" s="366">
        <f>SUMIF('Clasificación 09.20'!D:D,'CA EF'!A49,'Clasificación 09.20'!G:G)</f>
        <v>0</v>
      </c>
      <c r="C49" s="288">
        <v>0</v>
      </c>
      <c r="D49" s="288">
        <v>0</v>
      </c>
      <c r="E49" s="287">
        <v>0</v>
      </c>
      <c r="F49" s="366">
        <f t="shared" ref="F49:F58" si="7">-B49+C49-D49</f>
        <v>0</v>
      </c>
      <c r="G49" s="287">
        <v>0</v>
      </c>
      <c r="H49" s="287">
        <v>0</v>
      </c>
      <c r="I49" s="287">
        <v>0</v>
      </c>
      <c r="J49" s="287">
        <v>0</v>
      </c>
      <c r="K49" s="287">
        <v>0</v>
      </c>
      <c r="L49" s="287">
        <v>0</v>
      </c>
      <c r="M49" s="60">
        <f t="shared" si="5"/>
        <v>0</v>
      </c>
      <c r="N49" s="394"/>
      <c r="O49" s="394"/>
      <c r="P49" s="394"/>
      <c r="Q49" s="394"/>
      <c r="R49" s="394"/>
      <c r="S49" s="394"/>
      <c r="T49" s="394"/>
      <c r="U49" s="394"/>
      <c r="V49" s="394"/>
      <c r="W49" s="394"/>
      <c r="X49" s="394"/>
      <c r="Y49" s="394"/>
      <c r="Z49" s="394"/>
      <c r="AA49" s="391"/>
      <c r="AB49" s="391"/>
      <c r="AC49" s="391"/>
      <c r="AD49" s="391"/>
      <c r="AE49" s="391"/>
      <c r="AF49" s="391"/>
      <c r="AG49" s="391"/>
      <c r="AH49" s="391"/>
      <c r="AI49" s="391"/>
      <c r="AJ49" s="391"/>
      <c r="AK49" s="391"/>
      <c r="AL49" s="391"/>
      <c r="AM49" s="391"/>
      <c r="AN49" s="391"/>
    </row>
    <row r="50" spans="1:40" s="66" customFormat="1" ht="11.25">
      <c r="A50" s="156" t="s">
        <v>173</v>
      </c>
      <c r="B50" s="366">
        <f>SUMIF('Clasificación 09.20'!D:D,'CA EF'!A50,'Clasificación 09.20'!G:G)</f>
        <v>59.03</v>
      </c>
      <c r="C50" s="288">
        <v>0</v>
      </c>
      <c r="D50" s="288">
        <v>0</v>
      </c>
      <c r="E50" s="287">
        <v>0</v>
      </c>
      <c r="F50" s="366">
        <f t="shared" si="7"/>
        <v>-59.03</v>
      </c>
      <c r="G50" s="287">
        <v>0</v>
      </c>
      <c r="H50" s="287">
        <f>-F50</f>
        <v>59.03</v>
      </c>
      <c r="I50" s="287">
        <v>0</v>
      </c>
      <c r="J50" s="287">
        <v>0</v>
      </c>
      <c r="K50" s="287">
        <v>0</v>
      </c>
      <c r="L50" s="287">
        <v>0</v>
      </c>
      <c r="M50" s="153">
        <f t="shared" si="5"/>
        <v>0</v>
      </c>
      <c r="N50" s="67"/>
      <c r="O50" s="67"/>
      <c r="P50" s="67"/>
      <c r="Q50" s="67"/>
      <c r="R50" s="67"/>
      <c r="S50" s="67"/>
      <c r="T50" s="67"/>
      <c r="U50" s="67"/>
      <c r="V50" s="67"/>
      <c r="W50" s="67"/>
      <c r="X50" s="67"/>
      <c r="Y50" s="67"/>
      <c r="Z50" s="67"/>
      <c r="AA50" s="65"/>
      <c r="AB50" s="65"/>
      <c r="AC50" s="65"/>
      <c r="AD50" s="65"/>
      <c r="AE50" s="65"/>
      <c r="AF50" s="65"/>
      <c r="AG50" s="65"/>
      <c r="AH50" s="65"/>
      <c r="AI50" s="65"/>
      <c r="AJ50" s="65"/>
      <c r="AK50" s="65"/>
      <c r="AL50" s="65"/>
      <c r="AM50" s="65"/>
      <c r="AN50" s="65"/>
    </row>
    <row r="51" spans="1:40" s="392" customFormat="1" ht="11.25">
      <c r="A51" s="393" t="s">
        <v>175</v>
      </c>
      <c r="B51" s="366">
        <f>SUMIF('Clasificación 09.20'!D:D,'CA EF'!A51,'Clasificación 09.20'!G:G)</f>
        <v>0</v>
      </c>
      <c r="C51" s="288">
        <v>0</v>
      </c>
      <c r="D51" s="288">
        <v>0</v>
      </c>
      <c r="E51" s="287">
        <v>0</v>
      </c>
      <c r="F51" s="366">
        <f t="shared" si="7"/>
        <v>0</v>
      </c>
      <c r="G51" s="287">
        <v>0</v>
      </c>
      <c r="H51" s="287">
        <v>0</v>
      </c>
      <c r="I51" s="287">
        <v>0</v>
      </c>
      <c r="J51" s="287">
        <v>0</v>
      </c>
      <c r="K51" s="287">
        <v>0</v>
      </c>
      <c r="L51" s="287">
        <v>0</v>
      </c>
      <c r="M51" s="60">
        <f t="shared" si="5"/>
        <v>0</v>
      </c>
      <c r="N51" s="394"/>
      <c r="O51" s="394"/>
      <c r="P51" s="394"/>
      <c r="Q51" s="394"/>
      <c r="R51" s="394"/>
      <c r="S51" s="394"/>
      <c r="T51" s="394"/>
      <c r="U51" s="394"/>
      <c r="V51" s="394"/>
      <c r="W51" s="394"/>
      <c r="X51" s="394"/>
      <c r="Y51" s="394"/>
      <c r="Z51" s="394"/>
      <c r="AA51" s="391"/>
      <c r="AB51" s="391"/>
      <c r="AC51" s="391"/>
      <c r="AD51" s="391"/>
      <c r="AE51" s="391"/>
      <c r="AF51" s="391"/>
      <c r="AG51" s="391"/>
      <c r="AH51" s="391"/>
      <c r="AI51" s="391"/>
      <c r="AJ51" s="391"/>
      <c r="AK51" s="391"/>
      <c r="AL51" s="391"/>
      <c r="AM51" s="391"/>
      <c r="AN51" s="391"/>
    </row>
    <row r="52" spans="1:40" s="66" customFormat="1" ht="11.25">
      <c r="A52" s="156" t="s">
        <v>259</v>
      </c>
      <c r="B52" s="366">
        <f>SUMIF('Clasificación 09.20'!D:D,'CA EF'!A52,'Clasificación 09.20'!G:G)</f>
        <v>41.99</v>
      </c>
      <c r="C52" s="288">
        <v>0</v>
      </c>
      <c r="D52" s="288">
        <v>0</v>
      </c>
      <c r="E52" s="287">
        <v>0</v>
      </c>
      <c r="F52" s="366">
        <f t="shared" si="7"/>
        <v>-41.99</v>
      </c>
      <c r="G52" s="287">
        <v>0</v>
      </c>
      <c r="H52" s="287">
        <f>-F52</f>
        <v>41.99</v>
      </c>
      <c r="I52" s="287">
        <v>0</v>
      </c>
      <c r="J52" s="287">
        <v>0</v>
      </c>
      <c r="K52" s="287">
        <v>0</v>
      </c>
      <c r="L52" s="287">
        <v>0</v>
      </c>
      <c r="M52" s="153">
        <f t="shared" si="5"/>
        <v>0</v>
      </c>
      <c r="N52" s="67"/>
      <c r="O52" s="67"/>
      <c r="P52" s="67"/>
      <c r="Q52" s="67"/>
      <c r="R52" s="67"/>
      <c r="S52" s="67"/>
      <c r="T52" s="67"/>
      <c r="U52" s="67"/>
      <c r="V52" s="67"/>
      <c r="W52" s="67"/>
      <c r="X52" s="67"/>
      <c r="Y52" s="67"/>
      <c r="Z52" s="67"/>
      <c r="AA52" s="65"/>
      <c r="AB52" s="65"/>
      <c r="AC52" s="65"/>
      <c r="AD52" s="65"/>
      <c r="AE52" s="65"/>
      <c r="AF52" s="65"/>
      <c r="AG52" s="65"/>
      <c r="AH52" s="65"/>
      <c r="AI52" s="65"/>
      <c r="AJ52" s="65"/>
      <c r="AK52" s="65"/>
      <c r="AL52" s="65"/>
      <c r="AM52" s="65"/>
      <c r="AN52" s="65"/>
    </row>
    <row r="53" spans="1:40" s="66" customFormat="1" ht="11.25">
      <c r="A53" s="156" t="s">
        <v>177</v>
      </c>
      <c r="B53" s="366">
        <f>SUMIF('Clasificación 09.20'!D:D,'CA EF'!A53,'Clasificación 09.20'!G:G)</f>
        <v>503.93</v>
      </c>
      <c r="C53" s="288">
        <v>0</v>
      </c>
      <c r="D53" s="288">
        <v>0</v>
      </c>
      <c r="E53" s="287">
        <v>0</v>
      </c>
      <c r="F53" s="366">
        <f t="shared" si="7"/>
        <v>-503.93</v>
      </c>
      <c r="G53" s="287">
        <v>0</v>
      </c>
      <c r="H53" s="287">
        <f>-F53</f>
        <v>503.93</v>
      </c>
      <c r="I53" s="287">
        <v>0</v>
      </c>
      <c r="J53" s="287">
        <v>0</v>
      </c>
      <c r="K53" s="287">
        <v>0</v>
      </c>
      <c r="L53" s="287">
        <v>0</v>
      </c>
      <c r="M53" s="153">
        <f t="shared" si="5"/>
        <v>0</v>
      </c>
      <c r="N53" s="67"/>
      <c r="O53" s="67"/>
      <c r="P53" s="67"/>
      <c r="Q53" s="67"/>
      <c r="R53" s="67"/>
      <c r="S53" s="67"/>
      <c r="T53" s="67"/>
      <c r="U53" s="67"/>
      <c r="V53" s="67"/>
      <c r="W53" s="67"/>
      <c r="X53" s="67"/>
      <c r="Y53" s="67"/>
      <c r="Z53" s="67"/>
      <c r="AA53" s="65"/>
      <c r="AB53" s="65"/>
      <c r="AC53" s="65"/>
      <c r="AD53" s="65"/>
      <c r="AE53" s="65"/>
      <c r="AF53" s="65"/>
      <c r="AG53" s="65"/>
      <c r="AH53" s="65"/>
      <c r="AI53" s="65"/>
      <c r="AJ53" s="65"/>
      <c r="AK53" s="65"/>
      <c r="AL53" s="65"/>
      <c r="AM53" s="65"/>
      <c r="AN53" s="65"/>
    </row>
    <row r="54" spans="1:40" s="66" customFormat="1" ht="11.25">
      <c r="A54" s="156"/>
      <c r="B54" s="366">
        <f>SUMIF('Clasificación 09.20'!D:D,'CA EF'!A54,'Clasificación 09.20'!G:G)</f>
        <v>0</v>
      </c>
      <c r="C54" s="288">
        <v>0</v>
      </c>
      <c r="D54" s="288">
        <v>0</v>
      </c>
      <c r="E54" s="287">
        <v>0</v>
      </c>
      <c r="F54" s="366">
        <f t="shared" si="7"/>
        <v>0</v>
      </c>
      <c r="G54" s="287">
        <v>0</v>
      </c>
      <c r="H54" s="287">
        <v>0</v>
      </c>
      <c r="I54" s="287">
        <v>0</v>
      </c>
      <c r="J54" s="287">
        <v>0</v>
      </c>
      <c r="K54" s="287">
        <v>0</v>
      </c>
      <c r="L54" s="287">
        <v>0</v>
      </c>
      <c r="M54" s="153">
        <f t="shared" si="5"/>
        <v>0</v>
      </c>
      <c r="N54" s="67"/>
      <c r="O54" s="67"/>
      <c r="P54" s="67"/>
      <c r="Q54" s="67"/>
      <c r="R54" s="67"/>
      <c r="S54" s="67"/>
      <c r="T54" s="67"/>
      <c r="U54" s="67"/>
      <c r="V54" s="67"/>
      <c r="W54" s="67"/>
      <c r="X54" s="67"/>
      <c r="Y54" s="67"/>
      <c r="Z54" s="67"/>
      <c r="AA54" s="65"/>
      <c r="AB54" s="65"/>
      <c r="AC54" s="65"/>
      <c r="AD54" s="65"/>
      <c r="AE54" s="65"/>
      <c r="AF54" s="65"/>
      <c r="AG54" s="65"/>
      <c r="AH54" s="65"/>
      <c r="AI54" s="65"/>
      <c r="AJ54" s="65"/>
      <c r="AK54" s="65"/>
      <c r="AL54" s="65"/>
      <c r="AM54" s="65"/>
      <c r="AN54" s="65"/>
    </row>
    <row r="55" spans="1:40" s="66" customFormat="1" ht="11.25">
      <c r="A55" s="156"/>
      <c r="B55" s="366">
        <f>SUMIF('Clasificación 09.20'!D:D,'CA EF'!A55,'Clasificación 09.20'!G:G)</f>
        <v>0</v>
      </c>
      <c r="C55" s="288">
        <v>0</v>
      </c>
      <c r="D55" s="288">
        <v>0</v>
      </c>
      <c r="E55" s="287">
        <v>0</v>
      </c>
      <c r="F55" s="366">
        <f t="shared" si="7"/>
        <v>0</v>
      </c>
      <c r="G55" s="287">
        <v>0</v>
      </c>
      <c r="H55" s="287">
        <v>0</v>
      </c>
      <c r="I55" s="287">
        <v>0</v>
      </c>
      <c r="J55" s="287">
        <v>0</v>
      </c>
      <c r="K55" s="287">
        <v>0</v>
      </c>
      <c r="L55" s="287">
        <v>0</v>
      </c>
      <c r="M55" s="153">
        <f t="shared" si="5"/>
        <v>0</v>
      </c>
      <c r="N55" s="67"/>
      <c r="O55" s="67"/>
      <c r="P55" s="67"/>
      <c r="Q55" s="67"/>
      <c r="R55" s="67"/>
      <c r="S55" s="67"/>
      <c r="T55" s="67"/>
      <c r="U55" s="67"/>
      <c r="V55" s="67"/>
      <c r="W55" s="67"/>
      <c r="X55" s="67"/>
      <c r="Y55" s="67"/>
      <c r="Z55" s="67"/>
      <c r="AA55" s="65"/>
      <c r="AB55" s="65"/>
      <c r="AC55" s="65"/>
      <c r="AD55" s="65"/>
      <c r="AE55" s="65"/>
      <c r="AF55" s="65"/>
      <c r="AG55" s="65"/>
      <c r="AH55" s="65"/>
      <c r="AI55" s="65"/>
      <c r="AJ55" s="65"/>
      <c r="AK55" s="65"/>
      <c r="AL55" s="65"/>
      <c r="AM55" s="65"/>
      <c r="AN55" s="65"/>
    </row>
    <row r="56" spans="1:40" s="66" customFormat="1" ht="11.25">
      <c r="A56" s="156"/>
      <c r="B56" s="366">
        <f>SUMIF('Clasificación 09.20'!D:D,'CA EF'!A56,'Clasificación 09.20'!G:G)</f>
        <v>0</v>
      </c>
      <c r="C56" s="288">
        <v>0</v>
      </c>
      <c r="D56" s="288">
        <v>0</v>
      </c>
      <c r="E56" s="287">
        <v>0</v>
      </c>
      <c r="F56" s="366">
        <f t="shared" si="7"/>
        <v>0</v>
      </c>
      <c r="G56" s="287">
        <v>0</v>
      </c>
      <c r="H56" s="287">
        <v>0</v>
      </c>
      <c r="I56" s="287">
        <v>0</v>
      </c>
      <c r="J56" s="287">
        <v>0</v>
      </c>
      <c r="K56" s="287">
        <v>0</v>
      </c>
      <c r="L56" s="287">
        <v>0</v>
      </c>
      <c r="M56" s="153">
        <f t="shared" si="5"/>
        <v>0</v>
      </c>
      <c r="N56" s="67"/>
      <c r="O56" s="67"/>
      <c r="P56" s="67"/>
      <c r="Q56" s="67"/>
      <c r="R56" s="67"/>
      <c r="S56" s="67"/>
      <c r="T56" s="67"/>
      <c r="U56" s="67"/>
      <c r="V56" s="67"/>
      <c r="W56" s="67"/>
      <c r="X56" s="67"/>
      <c r="Y56" s="67"/>
      <c r="Z56" s="67"/>
      <c r="AA56" s="65"/>
      <c r="AB56" s="65"/>
      <c r="AC56" s="65"/>
      <c r="AD56" s="65"/>
      <c r="AE56" s="65"/>
      <c r="AF56" s="65"/>
      <c r="AG56" s="65"/>
      <c r="AH56" s="65"/>
      <c r="AI56" s="65"/>
      <c r="AJ56" s="65"/>
      <c r="AK56" s="65"/>
      <c r="AL56" s="65"/>
      <c r="AM56" s="65"/>
      <c r="AN56" s="65"/>
    </row>
    <row r="57" spans="1:40" s="66" customFormat="1" ht="11.25">
      <c r="A57" s="156"/>
      <c r="B57" s="366">
        <f>SUMIF('Clasificación 09.20'!D:D,'CA EF'!A57,'Clasificación 09.20'!G:G)</f>
        <v>0</v>
      </c>
      <c r="C57" s="288">
        <v>0</v>
      </c>
      <c r="D57" s="288">
        <v>0</v>
      </c>
      <c r="E57" s="287">
        <v>0</v>
      </c>
      <c r="F57" s="366">
        <f t="shared" si="7"/>
        <v>0</v>
      </c>
      <c r="G57" s="287">
        <v>0</v>
      </c>
      <c r="H57" s="287">
        <v>0</v>
      </c>
      <c r="I57" s="287">
        <v>0</v>
      </c>
      <c r="J57" s="287">
        <v>0</v>
      </c>
      <c r="K57" s="287">
        <v>0</v>
      </c>
      <c r="L57" s="287">
        <v>0</v>
      </c>
      <c r="M57" s="153">
        <f t="shared" si="5"/>
        <v>0</v>
      </c>
      <c r="N57" s="67"/>
      <c r="O57" s="67"/>
      <c r="P57" s="67"/>
      <c r="Q57" s="67"/>
      <c r="R57" s="67"/>
      <c r="S57" s="67"/>
      <c r="T57" s="67"/>
      <c r="U57" s="67"/>
      <c r="V57" s="67"/>
      <c r="W57" s="67"/>
      <c r="X57" s="67"/>
      <c r="Y57" s="67"/>
      <c r="Z57" s="67"/>
      <c r="AA57" s="65"/>
      <c r="AB57" s="65"/>
      <c r="AC57" s="65"/>
      <c r="AD57" s="65"/>
      <c r="AE57" s="65"/>
      <c r="AF57" s="65"/>
      <c r="AG57" s="65"/>
      <c r="AH57" s="65"/>
      <c r="AI57" s="65"/>
      <c r="AJ57" s="65"/>
      <c r="AK57" s="65"/>
      <c r="AL57" s="65"/>
      <c r="AM57" s="65"/>
      <c r="AN57" s="65"/>
    </row>
    <row r="58" spans="1:40" s="66" customFormat="1" ht="11.25">
      <c r="A58" s="156"/>
      <c r="B58" s="366">
        <f>SUMIF('Clasificación 09.20'!D:D,'CA EF'!A58,'Clasificación 09.20'!G:G)</f>
        <v>0</v>
      </c>
      <c r="C58" s="288">
        <v>0</v>
      </c>
      <c r="D58" s="288">
        <v>0</v>
      </c>
      <c r="E58" s="287">
        <v>0</v>
      </c>
      <c r="F58" s="366">
        <f t="shared" si="7"/>
        <v>0</v>
      </c>
      <c r="G58" s="287">
        <v>0</v>
      </c>
      <c r="H58" s="287">
        <v>0</v>
      </c>
      <c r="I58" s="287">
        <v>0</v>
      </c>
      <c r="J58" s="287">
        <v>0</v>
      </c>
      <c r="K58" s="287">
        <v>0</v>
      </c>
      <c r="L58" s="287">
        <v>0</v>
      </c>
      <c r="M58" s="153">
        <f t="shared" si="5"/>
        <v>0</v>
      </c>
      <c r="N58" s="67"/>
      <c r="O58" s="67"/>
      <c r="P58" s="67"/>
      <c r="Q58" s="67"/>
      <c r="R58" s="67"/>
      <c r="S58" s="67"/>
      <c r="T58" s="67"/>
      <c r="U58" s="67"/>
      <c r="V58" s="67"/>
      <c r="W58" s="67"/>
      <c r="X58" s="67"/>
      <c r="Y58" s="67"/>
      <c r="Z58" s="67"/>
      <c r="AA58" s="65"/>
      <c r="AB58" s="65"/>
      <c r="AC58" s="65"/>
      <c r="AD58" s="65"/>
      <c r="AE58" s="65"/>
      <c r="AF58" s="65"/>
      <c r="AG58" s="65"/>
      <c r="AH58" s="65"/>
      <c r="AI58" s="65"/>
      <c r="AJ58" s="65"/>
      <c r="AK58" s="65"/>
      <c r="AL58" s="65"/>
      <c r="AM58" s="65"/>
      <c r="AN58" s="65"/>
    </row>
    <row r="59" spans="1:40" s="388" customFormat="1" ht="11.25">
      <c r="A59" s="381" t="s">
        <v>52</v>
      </c>
      <c r="B59" s="382">
        <f>SUM(B48:B58)</f>
        <v>604.95000000000005</v>
      </c>
      <c r="C59" s="383">
        <v>0</v>
      </c>
      <c r="D59" s="383">
        <v>0</v>
      </c>
      <c r="E59" s="384"/>
      <c r="F59" s="385">
        <v>0</v>
      </c>
      <c r="G59" s="383">
        <v>0</v>
      </c>
      <c r="H59" s="383">
        <v>0</v>
      </c>
      <c r="I59" s="383">
        <v>0</v>
      </c>
      <c r="J59" s="383">
        <v>0</v>
      </c>
      <c r="K59" s="383">
        <v>0</v>
      </c>
      <c r="L59" s="383">
        <v>0</v>
      </c>
      <c r="M59" s="384">
        <f t="shared" si="5"/>
        <v>0</v>
      </c>
      <c r="N59" s="386"/>
      <c r="O59" s="386"/>
      <c r="P59" s="386"/>
      <c r="Q59" s="386"/>
      <c r="R59" s="386"/>
      <c r="S59" s="386"/>
      <c r="T59" s="386"/>
      <c r="U59" s="386"/>
      <c r="V59" s="386"/>
      <c r="W59" s="386"/>
      <c r="X59" s="386"/>
      <c r="Y59" s="386"/>
      <c r="Z59" s="386"/>
      <c r="AA59" s="387"/>
      <c r="AB59" s="387"/>
      <c r="AC59" s="387"/>
      <c r="AD59" s="387"/>
      <c r="AE59" s="387"/>
      <c r="AF59" s="387"/>
      <c r="AG59" s="387"/>
      <c r="AH59" s="387"/>
      <c r="AI59" s="387"/>
      <c r="AJ59" s="387"/>
      <c r="AK59" s="387"/>
      <c r="AL59" s="387"/>
      <c r="AM59" s="387"/>
      <c r="AN59" s="387"/>
    </row>
    <row r="60" spans="1:40" s="295" customFormat="1" ht="11.25">
      <c r="A60" s="307" t="s">
        <v>202</v>
      </c>
      <c r="B60" s="367">
        <f>+B59-B47</f>
        <v>392.09000000000003</v>
      </c>
      <c r="C60" s="291"/>
      <c r="D60" s="379">
        <v>392.09</v>
      </c>
      <c r="E60" s="308"/>
      <c r="F60" s="373">
        <f>+B60+C60-D60</f>
        <v>0</v>
      </c>
      <c r="G60" s="379">
        <v>0</v>
      </c>
      <c r="H60" s="379">
        <v>0</v>
      </c>
      <c r="I60" s="379">
        <v>0</v>
      </c>
      <c r="J60" s="379">
        <v>0</v>
      </c>
      <c r="K60" s="379">
        <v>0</v>
      </c>
      <c r="L60" s="379">
        <v>0</v>
      </c>
      <c r="M60" s="292"/>
      <c r="N60" s="293"/>
      <c r="O60" s="293"/>
      <c r="P60" s="293"/>
      <c r="Q60" s="293"/>
      <c r="R60" s="293"/>
      <c r="S60" s="293"/>
      <c r="T60" s="293"/>
      <c r="U60" s="293"/>
      <c r="V60" s="293"/>
      <c r="W60" s="293"/>
      <c r="X60" s="293"/>
      <c r="Y60" s="293"/>
      <c r="Z60" s="293"/>
      <c r="AA60" s="294"/>
      <c r="AB60" s="294"/>
      <c r="AC60" s="294"/>
      <c r="AD60" s="294"/>
      <c r="AE60" s="294"/>
      <c r="AF60" s="294"/>
      <c r="AG60" s="294"/>
      <c r="AH60" s="294"/>
      <c r="AI60" s="294"/>
      <c r="AJ60" s="294"/>
      <c r="AK60" s="294"/>
      <c r="AL60" s="294"/>
      <c r="AM60" s="294"/>
      <c r="AN60" s="294"/>
    </row>
    <row r="61" spans="1:40" s="306" customFormat="1" ht="12" thickBot="1">
      <c r="A61" s="301" t="s">
        <v>14</v>
      </c>
      <c r="B61" s="368"/>
      <c r="C61" s="380">
        <f>SUM(C6:C59)</f>
        <v>392.09</v>
      </c>
      <c r="D61" s="380">
        <f>SUM(D6:D60)</f>
        <v>392.09</v>
      </c>
      <c r="E61" s="302">
        <f>SUM(E5:E59)</f>
        <v>0</v>
      </c>
      <c r="F61" s="368">
        <f>SUM(F5:F60)</f>
        <v>2.5636381906224415E-11</v>
      </c>
      <c r="G61" s="303">
        <f t="shared" ref="G61:M61" si="8">SUM(G6:G59)</f>
        <v>-482467.99000000005</v>
      </c>
      <c r="H61" s="303">
        <f t="shared" si="8"/>
        <v>588.45000000000005</v>
      </c>
      <c r="I61" s="303">
        <f t="shared" si="8"/>
        <v>-3.5527136788005009E-15</v>
      </c>
      <c r="J61" s="303">
        <f t="shared" si="8"/>
        <v>0</v>
      </c>
      <c r="K61" s="303">
        <f t="shared" si="8"/>
        <v>0</v>
      </c>
      <c r="L61" s="303">
        <f t="shared" si="8"/>
        <v>482708.85</v>
      </c>
      <c r="M61" s="303">
        <f t="shared" si="8"/>
        <v>829.31</v>
      </c>
      <c r="N61" s="304"/>
      <c r="O61" s="304"/>
      <c r="P61" s="304"/>
      <c r="Q61" s="304"/>
      <c r="R61" s="304"/>
      <c r="S61" s="304"/>
      <c r="T61" s="304"/>
      <c r="U61" s="304"/>
      <c r="V61" s="304"/>
      <c r="W61" s="304"/>
      <c r="X61" s="304"/>
      <c r="Y61" s="304"/>
      <c r="Z61" s="304"/>
      <c r="AA61" s="305"/>
      <c r="AB61" s="305"/>
      <c r="AC61" s="305"/>
      <c r="AD61" s="305"/>
      <c r="AE61" s="305"/>
      <c r="AF61" s="305"/>
      <c r="AG61" s="305"/>
      <c r="AH61" s="305"/>
      <c r="AI61" s="305"/>
      <c r="AJ61" s="305"/>
      <c r="AK61" s="305"/>
      <c r="AL61" s="305"/>
      <c r="AM61" s="305"/>
      <c r="AN61" s="305"/>
    </row>
    <row r="62" spans="1:40" ht="15.75" thickTop="1">
      <c r="B62" s="369">
        <f>B61/2</f>
        <v>0</v>
      </c>
      <c r="C62" s="369"/>
      <c r="D62" s="369">
        <f>C61-D61</f>
        <v>0</v>
      </c>
      <c r="G62" s="73"/>
      <c r="H62" s="73"/>
      <c r="I62" s="73"/>
      <c r="J62" s="73"/>
      <c r="K62" s="73"/>
      <c r="L62" s="73"/>
      <c r="M62" s="73">
        <f>SUM(F62:L62)</f>
        <v>0</v>
      </c>
      <c r="N62" s="67">
        <f>+M61-M62</f>
        <v>829.31</v>
      </c>
      <c r="O62" s="67"/>
      <c r="P62" s="67"/>
      <c r="Q62" s="67"/>
      <c r="R62" s="67"/>
      <c r="S62" s="67"/>
      <c r="T62" s="67"/>
      <c r="U62" s="67"/>
      <c r="V62" s="67"/>
      <c r="W62" s="67"/>
      <c r="X62" s="67"/>
      <c r="Y62" s="67"/>
      <c r="Z62" s="67"/>
    </row>
    <row r="63" spans="1:40">
      <c r="A63" s="74"/>
      <c r="B63" s="370"/>
      <c r="C63" s="74"/>
      <c r="D63" s="75"/>
      <c r="E63" s="74"/>
      <c r="F63" s="376"/>
      <c r="G63" s="76"/>
      <c r="H63" s="76"/>
      <c r="I63" s="76"/>
      <c r="J63" s="76"/>
      <c r="K63" s="76"/>
      <c r="L63" s="76"/>
      <c r="M63" s="76"/>
      <c r="N63" s="118"/>
      <c r="O63" s="67"/>
      <c r="P63" s="67"/>
      <c r="Q63" s="67"/>
      <c r="R63" s="67"/>
      <c r="S63" s="67"/>
      <c r="T63" s="67"/>
      <c r="U63" s="67"/>
      <c r="V63" s="67"/>
      <c r="W63" s="67"/>
      <c r="X63" s="67"/>
      <c r="Y63" s="67"/>
      <c r="Z63" s="67"/>
    </row>
    <row r="64" spans="1:40">
      <c r="A64" s="59"/>
      <c r="B64" s="371"/>
      <c r="C64" s="59"/>
      <c r="D64" s="59"/>
      <c r="E64" s="59"/>
      <c r="F64" s="377"/>
      <c r="G64" s="59"/>
      <c r="H64" s="59"/>
      <c r="I64" s="59"/>
      <c r="J64" s="59"/>
      <c r="K64" s="59"/>
      <c r="L64" s="59"/>
      <c r="M64" s="68"/>
      <c r="N64" s="118"/>
    </row>
    <row r="65" spans="3:13">
      <c r="C65" s="69"/>
      <c r="E65" s="57"/>
      <c r="F65" s="374"/>
      <c r="G65" s="70"/>
      <c r="H65" s="70"/>
      <c r="I65" s="70"/>
      <c r="J65" s="70"/>
      <c r="K65" s="70"/>
      <c r="L65" s="70"/>
    </row>
    <row r="66" spans="3:13">
      <c r="G66" s="71"/>
      <c r="H66" s="71"/>
      <c r="I66" s="71"/>
      <c r="J66" s="71"/>
      <c r="K66" s="71"/>
      <c r="L66" s="71"/>
      <c r="M66" s="57"/>
    </row>
  </sheetData>
  <customSheetViews>
    <customSheetView guid="{B9F63820-5C32-455A-BC9D-0BE84D6B0867}" scale="113" state="hidden">
      <pane xSplit="6" ySplit="3" topLeftCell="G47" activePane="bottomRight" state="frozen"/>
      <selection pane="bottomRight" activeCell="A58" sqref="A58"/>
      <pageMargins left="0.7" right="0.7" top="0.75" bottom="0.75" header="0.3" footer="0.3"/>
      <pageSetup orientation="portrait" r:id="rId1"/>
    </customSheetView>
    <customSheetView guid="{7015FC6D-0680-4B00-AA0E-B83DA1D0B666}" scale="113">
      <pane xSplit="6" ySplit="3" topLeftCell="G47" activePane="bottomRight" state="frozen"/>
      <selection pane="bottomRight" activeCell="A58" sqref="A58"/>
      <pageMargins left="0.7" right="0.7" top="0.75" bottom="0.75" header="0.3" footer="0.3"/>
      <pageSetup orientation="portrait" r:id="rId2"/>
    </customSheetView>
    <customSheetView guid="{5FCC9217-B3E9-4B91-A943-5F21728EBEE9}" scale="113">
      <pane xSplit="6" ySplit="3" topLeftCell="G47" activePane="bottomRight" state="frozen"/>
      <selection pane="bottomRight" activeCell="A58" sqref="A58"/>
      <pageMargins left="0.7" right="0.7" top="0.75" bottom="0.75" header="0.3" footer="0.3"/>
      <pageSetup orientation="portrait" r:id="rId3"/>
    </customSheetView>
    <customSheetView guid="{F3648BCD-1CED-4BBB-AE63-37BDB925883F}" scale="113" state="hidden">
      <pane xSplit="6" ySplit="3" topLeftCell="G47" activePane="bottomRight" state="frozen"/>
      <selection pane="bottomRight" activeCell="A58" sqref="A58"/>
      <pageMargins left="0.7" right="0.7" top="0.75" bottom="0.75" header="0.3" footer="0.3"/>
      <pageSetup orientation="portrait" r:id="rId4"/>
    </customSheetView>
  </customSheetViews>
  <mergeCells count="6">
    <mergeCell ref="A1:M1"/>
    <mergeCell ref="A2:A3"/>
    <mergeCell ref="C2:D2"/>
    <mergeCell ref="M2:M3"/>
    <mergeCell ref="G2:J2"/>
    <mergeCell ref="K2:L2"/>
  </mergeCells>
  <pageMargins left="0.7" right="0.7" top="0.75" bottom="0.75" header="0.3" footer="0.3"/>
  <pageSetup orientation="portrait" r:id="rId5"/>
  <ignoredErrors>
    <ignoredError sqref="M61"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6699"/>
  </sheetPr>
  <dimension ref="A1:N66"/>
  <sheetViews>
    <sheetView showGridLines="0" zoomScale="80" zoomScaleNormal="80" zoomScaleSheetLayoutView="80" workbookViewId="0">
      <pane ySplit="6" topLeftCell="A7" activePane="bottomLeft" state="frozen"/>
      <selection pane="bottomLeft" activeCell="A15" sqref="A15:J15"/>
    </sheetView>
  </sheetViews>
  <sheetFormatPr baseColWidth="10" defaultColWidth="11.42578125" defaultRowHeight="15.75"/>
  <cols>
    <col min="1" max="1" width="25.42578125" style="3" customWidth="1"/>
    <col min="2" max="2" width="16.85546875" style="2" customWidth="1"/>
    <col min="3" max="3" width="15.5703125" style="2" customWidth="1"/>
    <col min="4" max="4" width="16.140625" style="2" customWidth="1"/>
    <col min="5" max="5" width="15" style="2" customWidth="1"/>
    <col min="6" max="6" width="15.140625" style="2" customWidth="1"/>
    <col min="7" max="7" width="15.5703125" style="2" customWidth="1"/>
    <col min="8" max="8" width="15" style="2" customWidth="1"/>
    <col min="9" max="9" width="11.28515625" style="2" customWidth="1"/>
    <col min="10" max="10" width="16.42578125" style="2" bestFit="1" customWidth="1"/>
    <col min="11" max="11" width="15.42578125" style="2" bestFit="1" customWidth="1"/>
    <col min="12" max="12" width="15.140625" style="2" bestFit="1" customWidth="1"/>
    <col min="13" max="13" width="15.42578125" style="2" bestFit="1" customWidth="1"/>
    <col min="14" max="14" width="21.85546875" style="2" bestFit="1" customWidth="1"/>
    <col min="15" max="16384" width="11.42578125" style="2"/>
  </cols>
  <sheetData>
    <row r="1" spans="1:14" s="36" customFormat="1">
      <c r="A1" s="477" t="s">
        <v>261</v>
      </c>
      <c r="B1" s="477"/>
      <c r="C1" s="477"/>
      <c r="D1" s="477"/>
      <c r="E1" s="477"/>
      <c r="F1" s="477"/>
      <c r="G1" s="477"/>
      <c r="H1" s="477"/>
      <c r="I1" s="477"/>
      <c r="J1" s="477"/>
    </row>
    <row r="2" spans="1:14" s="36" customFormat="1">
      <c r="A2" s="510" t="s">
        <v>79</v>
      </c>
      <c r="B2" s="510"/>
      <c r="C2" s="510"/>
      <c r="D2" s="510"/>
      <c r="E2" s="510"/>
      <c r="F2" s="510"/>
      <c r="G2" s="510"/>
      <c r="H2" s="510"/>
      <c r="I2" s="510"/>
      <c r="J2" s="510"/>
    </row>
    <row r="3" spans="1:14" s="36" customFormat="1">
      <c r="A3" s="466" t="s">
        <v>56</v>
      </c>
      <c r="B3" s="466"/>
      <c r="C3" s="466"/>
      <c r="D3" s="466"/>
      <c r="E3" s="466"/>
      <c r="F3" s="466"/>
      <c r="G3" s="466"/>
      <c r="H3" s="466"/>
      <c r="I3" s="466"/>
      <c r="J3" s="466"/>
    </row>
    <row r="4" spans="1:14" s="36" customFormat="1">
      <c r="A4" s="466" t="s">
        <v>293</v>
      </c>
      <c r="B4" s="466"/>
      <c r="C4" s="466"/>
      <c r="D4" s="466"/>
      <c r="E4" s="466"/>
      <c r="F4" s="466"/>
      <c r="G4" s="466"/>
      <c r="H4" s="466"/>
      <c r="I4" s="466"/>
      <c r="J4" s="466"/>
    </row>
    <row r="5" spans="1:14" s="36" customFormat="1" ht="16.5" thickBot="1">
      <c r="A5" s="38"/>
      <c r="B5" s="39"/>
      <c r="C5" s="39"/>
      <c r="D5" s="39"/>
      <c r="E5" s="39"/>
      <c r="F5" s="39"/>
      <c r="G5" s="39"/>
      <c r="H5" s="39"/>
      <c r="I5" s="39"/>
      <c r="J5" s="39"/>
    </row>
    <row r="6" spans="1:14" s="18" customFormat="1" ht="31.5" customHeight="1" thickBot="1">
      <c r="A6" s="227" t="s">
        <v>28</v>
      </c>
      <c r="B6" s="511" t="s">
        <v>81</v>
      </c>
      <c r="C6" s="511"/>
      <c r="D6" s="511"/>
      <c r="E6" s="511" t="s">
        <v>16</v>
      </c>
      <c r="F6" s="511"/>
      <c r="G6" s="511"/>
      <c r="H6" s="515" t="s">
        <v>295</v>
      </c>
      <c r="I6" s="516"/>
      <c r="J6" s="517"/>
    </row>
    <row r="7" spans="1:14" s="18" customFormat="1" ht="35.1" customHeight="1" thickBot="1">
      <c r="A7" s="158" t="s">
        <v>80</v>
      </c>
      <c r="B7" s="512">
        <v>0</v>
      </c>
      <c r="C7" s="513"/>
      <c r="D7" s="514"/>
      <c r="E7" s="512">
        <v>0</v>
      </c>
      <c r="F7" s="513"/>
      <c r="G7" s="514"/>
      <c r="H7" s="518">
        <v>0</v>
      </c>
      <c r="I7" s="519"/>
      <c r="J7" s="520"/>
    </row>
    <row r="8" spans="1:14" s="18" customFormat="1" ht="35.1" customHeight="1">
      <c r="A8" s="228" t="s">
        <v>82</v>
      </c>
      <c r="B8" s="501"/>
      <c r="C8" s="502"/>
      <c r="D8" s="503"/>
      <c r="E8" s="501"/>
      <c r="F8" s="502"/>
      <c r="G8" s="503"/>
      <c r="H8" s="501"/>
      <c r="I8" s="502"/>
      <c r="J8" s="503"/>
      <c r="K8" s="142"/>
    </row>
    <row r="9" spans="1:14" s="37" customFormat="1" ht="35.1" customHeight="1">
      <c r="A9" s="229" t="s">
        <v>76</v>
      </c>
      <c r="B9" s="492">
        <v>482708.85</v>
      </c>
      <c r="C9" s="493"/>
      <c r="D9" s="494"/>
      <c r="E9" s="492">
        <v>0</v>
      </c>
      <c r="F9" s="493"/>
      <c r="G9" s="494"/>
      <c r="H9" s="492"/>
      <c r="I9" s="493"/>
      <c r="J9" s="494"/>
      <c r="M9" s="148"/>
    </row>
    <row r="10" spans="1:14" s="37" customFormat="1" ht="35.1" customHeight="1">
      <c r="A10" s="229" t="s">
        <v>75</v>
      </c>
      <c r="B10" s="492">
        <v>0</v>
      </c>
      <c r="C10" s="493"/>
      <c r="D10" s="494"/>
      <c r="E10" s="492">
        <v>0</v>
      </c>
      <c r="F10" s="493"/>
      <c r="G10" s="494"/>
      <c r="H10" s="492"/>
      <c r="I10" s="493"/>
      <c r="J10" s="494"/>
      <c r="M10" s="148"/>
    </row>
    <row r="11" spans="1:14" s="37" customFormat="1" ht="35.1" customHeight="1" thickBot="1">
      <c r="A11" s="230" t="s">
        <v>83</v>
      </c>
      <c r="B11" s="504">
        <v>0</v>
      </c>
      <c r="C11" s="505"/>
      <c r="D11" s="506"/>
      <c r="E11" s="504">
        <v>392.09</v>
      </c>
      <c r="F11" s="505"/>
      <c r="G11" s="506"/>
      <c r="H11" s="504"/>
      <c r="I11" s="505"/>
      <c r="J11" s="506"/>
      <c r="M11" s="148"/>
    </row>
    <row r="12" spans="1:14" s="37" customFormat="1" ht="35.1" customHeight="1" thickBot="1">
      <c r="A12" s="107" t="s">
        <v>84</v>
      </c>
      <c r="B12" s="498">
        <v>482708.85</v>
      </c>
      <c r="C12" s="499"/>
      <c r="D12" s="500"/>
      <c r="E12" s="495">
        <v>392.09</v>
      </c>
      <c r="F12" s="496"/>
      <c r="G12" s="497"/>
      <c r="H12" s="507" t="s">
        <v>296</v>
      </c>
      <c r="I12" s="508"/>
      <c r="J12" s="509"/>
      <c r="K12" s="108"/>
      <c r="L12" s="108"/>
    </row>
    <row r="13" spans="1:14" s="37" customFormat="1" ht="35.1" customHeight="1" thickBot="1">
      <c r="A13" s="107"/>
      <c r="B13" s="498"/>
      <c r="C13" s="499"/>
      <c r="D13" s="500"/>
      <c r="E13" s="498"/>
      <c r="F13" s="499"/>
      <c r="G13" s="500"/>
      <c r="H13" s="498">
        <v>483100.94</v>
      </c>
      <c r="I13" s="499"/>
      <c r="J13" s="500"/>
      <c r="K13" s="108"/>
      <c r="L13" s="108"/>
    </row>
    <row r="14" spans="1:14">
      <c r="N14" s="33"/>
    </row>
    <row r="15" spans="1:14">
      <c r="A15" s="465" t="s">
        <v>194</v>
      </c>
      <c r="B15" s="465"/>
      <c r="C15" s="465"/>
      <c r="D15" s="465"/>
      <c r="E15" s="465"/>
      <c r="F15" s="465"/>
      <c r="G15" s="465"/>
      <c r="H15" s="465"/>
      <c r="I15" s="465"/>
      <c r="J15" s="465"/>
      <c r="N15" s="33"/>
    </row>
    <row r="16" spans="1:14">
      <c r="N16" s="33"/>
    </row>
    <row r="17" spans="2:14">
      <c r="N17" s="33"/>
    </row>
    <row r="18" spans="2:14">
      <c r="N18" s="33"/>
    </row>
    <row r="19" spans="2:14">
      <c r="N19" s="33"/>
    </row>
    <row r="20" spans="2:14">
      <c r="N20" s="33"/>
    </row>
    <row r="21" spans="2:14">
      <c r="N21" s="33"/>
    </row>
    <row r="22" spans="2:14">
      <c r="B22" s="85" t="s">
        <v>40</v>
      </c>
      <c r="D22" s="463" t="s">
        <v>39</v>
      </c>
      <c r="E22" s="463"/>
      <c r="G22" s="89" t="s">
        <v>23</v>
      </c>
      <c r="J22" s="84" t="s">
        <v>307</v>
      </c>
      <c r="M22" s="33"/>
    </row>
    <row r="23" spans="2:14">
      <c r="B23" s="86" t="s">
        <v>15</v>
      </c>
      <c r="D23" s="464" t="s">
        <v>38</v>
      </c>
      <c r="E23" s="464"/>
      <c r="G23" s="86" t="s">
        <v>45</v>
      </c>
      <c r="J23" s="86" t="s">
        <v>37</v>
      </c>
      <c r="M23" s="33"/>
    </row>
    <row r="66" spans="3:3">
      <c r="C66" s="2">
        <f>'Patrimonio Neto'!F1</f>
        <v>0</v>
      </c>
    </row>
  </sheetData>
  <customSheetViews>
    <customSheetView guid="{B9F63820-5C32-455A-BC9D-0BE84D6B0867}" scale="80" showGridLines="0" state="hidden">
      <pane ySplit="7" topLeftCell="A8" activePane="bottomLeft" state="frozen"/>
      <selection pane="bottomLeft" sqref="A1:K15"/>
      <pageMargins left="0.75" right="0.75" top="1" bottom="1" header="0.5" footer="0.5"/>
      <pageSetup scale="47" orientation="portrait" r:id="rId1"/>
      <headerFooter alignWithMargins="0"/>
    </customSheetView>
    <customSheetView guid="{7015FC6D-0680-4B00-AA0E-B83DA1D0B666}" scale="80" showPageBreaks="1" showGridLines="0" printArea="1">
      <pane ySplit="7" topLeftCell="A8" activePane="bottomLeft" state="frozen"/>
      <selection pane="bottomLeft" activeCell="I11" sqref="I9:I11"/>
      <pageMargins left="0.75" right="0.75" top="1" bottom="1" header="0.5" footer="0.5"/>
      <pageSetup scale="47" orientation="portrait" r:id="rId2"/>
      <headerFooter alignWithMargins="0"/>
    </customSheetView>
    <customSheetView guid="{5FCC9217-B3E9-4B91-A943-5F21728EBEE9}" scale="80" showPageBreaks="1" showGridLines="0" printArea="1">
      <pane ySplit="7" topLeftCell="A47" activePane="bottomLeft" state="frozen"/>
      <selection pane="bottomLeft" activeCell="K71" sqref="K71"/>
      <pageMargins left="0.75" right="0.75" top="1" bottom="1" header="0.5" footer="0.5"/>
      <pageSetup scale="47" orientation="portrait" r:id="rId3"/>
      <headerFooter alignWithMargins="0"/>
    </customSheetView>
    <customSheetView guid="{F3648BCD-1CED-4BBB-AE63-37BDB925883F}" scale="80" showGridLines="0">
      <pane ySplit="7" topLeftCell="A8" activePane="bottomLeft" state="frozen"/>
      <selection pane="bottomLeft" activeCell="N12" sqref="N12"/>
      <pageMargins left="0.75" right="0.75" top="1" bottom="1" header="0.5" footer="0.5"/>
      <pageSetup scale="47" orientation="portrait" r:id="rId4"/>
      <headerFooter alignWithMargins="0"/>
    </customSheetView>
  </customSheetViews>
  <mergeCells count="31">
    <mergeCell ref="D22:E22"/>
    <mergeCell ref="D23:E23"/>
    <mergeCell ref="A1:J1"/>
    <mergeCell ref="A2:J2"/>
    <mergeCell ref="A3:J3"/>
    <mergeCell ref="A4:J4"/>
    <mergeCell ref="B6:D6"/>
    <mergeCell ref="E6:G6"/>
    <mergeCell ref="A15:J15"/>
    <mergeCell ref="B7:D7"/>
    <mergeCell ref="E7:G7"/>
    <mergeCell ref="H6:J6"/>
    <mergeCell ref="B8:D8"/>
    <mergeCell ref="H13:J13"/>
    <mergeCell ref="H7:J7"/>
    <mergeCell ref="H8:J8"/>
    <mergeCell ref="H9:J9"/>
    <mergeCell ref="E12:G12"/>
    <mergeCell ref="E13:G13"/>
    <mergeCell ref="B13:D13"/>
    <mergeCell ref="E8:G8"/>
    <mergeCell ref="E9:G9"/>
    <mergeCell ref="E11:G11"/>
    <mergeCell ref="H11:J11"/>
    <mergeCell ref="H12:J12"/>
    <mergeCell ref="B9:D9"/>
    <mergeCell ref="B11:D11"/>
    <mergeCell ref="B12:D12"/>
    <mergeCell ref="H10:J10"/>
    <mergeCell ref="E10:G10"/>
    <mergeCell ref="B10:D10"/>
  </mergeCells>
  <pageMargins left="0.25" right="0.25" top="0.75" bottom="0.75" header="0.3" footer="0.3"/>
  <pageSetup scale="47" orientation="portrait" r:id="rId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5A15F-1F51-465A-8547-B054741836B9}">
  <sheetPr>
    <tabColor rgb="FF006699"/>
    <pageSetUpPr fitToPage="1"/>
  </sheetPr>
  <dimension ref="A1:L305"/>
  <sheetViews>
    <sheetView showGridLines="0" view="pageBreakPreview" zoomScaleNormal="90" zoomScaleSheetLayoutView="100" workbookViewId="0">
      <selection activeCell="B11" sqref="B11"/>
    </sheetView>
  </sheetViews>
  <sheetFormatPr baseColWidth="10" defaultColWidth="11.42578125" defaultRowHeight="15"/>
  <cols>
    <col min="1" max="1" width="3.5703125" style="50" customWidth="1"/>
    <col min="2" max="3" width="11.42578125" style="50"/>
    <col min="4" max="4" width="13.5703125" style="50" bestFit="1" customWidth="1"/>
    <col min="5" max="5" width="11.42578125" style="50"/>
    <col min="6" max="6" width="20.42578125" style="50" bestFit="1" customWidth="1"/>
    <col min="7" max="10" width="11.42578125" style="50"/>
    <col min="11" max="11" width="12.5703125" style="50" customWidth="1"/>
    <col min="12" max="12" width="4.42578125" style="50" customWidth="1"/>
    <col min="13" max="16384" width="11.42578125" style="50"/>
  </cols>
  <sheetData>
    <row r="1" spans="1:12" ht="31.5" customHeight="1">
      <c r="A1" s="80"/>
      <c r="B1" s="521" t="s">
        <v>262</v>
      </c>
      <c r="C1" s="521"/>
      <c r="D1" s="521"/>
      <c r="E1" s="521"/>
      <c r="F1" s="521"/>
      <c r="G1" s="521"/>
      <c r="H1" s="521"/>
      <c r="I1" s="521"/>
      <c r="J1" s="521"/>
      <c r="K1" s="521"/>
      <c r="L1" s="52"/>
    </row>
    <row r="2" spans="1:12" ht="15.75">
      <c r="A2" s="77"/>
      <c r="B2" s="2"/>
      <c r="C2" s="2"/>
      <c r="D2" s="2"/>
      <c r="E2" s="2"/>
      <c r="F2" s="2"/>
      <c r="G2" s="2"/>
      <c r="H2" s="2"/>
      <c r="I2" s="2"/>
      <c r="J2" s="2"/>
      <c r="K2" s="2"/>
      <c r="L2" s="53"/>
    </row>
    <row r="3" spans="1:12">
      <c r="A3" s="77"/>
      <c r="B3" s="120"/>
      <c r="C3" s="120"/>
      <c r="D3" s="120"/>
      <c r="E3" s="120"/>
      <c r="F3" s="120"/>
      <c r="G3" s="120"/>
      <c r="H3" s="120"/>
      <c r="I3" s="120"/>
      <c r="J3" s="120"/>
      <c r="K3" s="120"/>
      <c r="L3" s="53"/>
    </row>
    <row r="4" spans="1:12" ht="15.75">
      <c r="A4" s="77"/>
      <c r="B4" s="121" t="s">
        <v>297</v>
      </c>
      <c r="C4" s="2"/>
      <c r="D4" s="2"/>
      <c r="E4" s="2"/>
      <c r="F4" s="2"/>
      <c r="G4" s="2"/>
      <c r="H4" s="2"/>
      <c r="I4" s="2"/>
      <c r="J4" s="2"/>
      <c r="K4" s="2"/>
      <c r="L4" s="53"/>
    </row>
    <row r="5" spans="1:12" ht="15.75">
      <c r="A5" s="150"/>
      <c r="B5" s="119"/>
      <c r="C5" s="2"/>
      <c r="D5" s="2"/>
      <c r="E5" s="2"/>
      <c r="F5" s="2"/>
      <c r="G5" s="2"/>
      <c r="H5" s="2"/>
      <c r="I5" s="2"/>
      <c r="J5" s="2"/>
      <c r="K5" s="2"/>
      <c r="L5" s="53"/>
    </row>
    <row r="6" spans="1:12">
      <c r="A6" s="150"/>
      <c r="B6" s="121" t="s">
        <v>344</v>
      </c>
      <c r="L6" s="53"/>
    </row>
    <row r="7" spans="1:12" ht="37.9" customHeight="1">
      <c r="A7" s="150"/>
      <c r="B7" s="522" t="s">
        <v>310</v>
      </c>
      <c r="C7" s="522"/>
      <c r="D7" s="522"/>
      <c r="E7" s="522"/>
      <c r="F7" s="522"/>
      <c r="G7" s="522"/>
      <c r="H7" s="522"/>
      <c r="I7" s="522"/>
      <c r="J7" s="522"/>
      <c r="K7" s="522"/>
      <c r="L7" s="53"/>
    </row>
    <row r="8" spans="1:12" s="314" customFormat="1" ht="47.45" customHeight="1">
      <c r="A8" s="312"/>
      <c r="B8" s="531" t="s">
        <v>203</v>
      </c>
      <c r="C8" s="531"/>
      <c r="D8" s="531"/>
      <c r="E8" s="531"/>
      <c r="F8" s="531"/>
      <c r="G8" s="531"/>
      <c r="H8" s="531"/>
      <c r="I8" s="531"/>
      <c r="J8" s="531"/>
      <c r="K8" s="531"/>
      <c r="L8" s="313"/>
    </row>
    <row r="9" spans="1:12" ht="49.15" customHeight="1">
      <c r="A9" s="150"/>
      <c r="B9" s="522" t="s">
        <v>301</v>
      </c>
      <c r="C9" s="522"/>
      <c r="D9" s="522"/>
      <c r="E9" s="522"/>
      <c r="F9" s="522"/>
      <c r="G9" s="522"/>
      <c r="H9" s="522"/>
      <c r="I9" s="522"/>
      <c r="J9" s="522"/>
      <c r="K9" s="522"/>
      <c r="L9" s="53"/>
    </row>
    <row r="10" spans="1:12" s="314" customFormat="1">
      <c r="A10" s="312"/>
      <c r="B10" s="315"/>
      <c r="C10" s="315"/>
      <c r="D10" s="315"/>
      <c r="E10" s="315"/>
      <c r="F10" s="315"/>
      <c r="G10" s="315"/>
      <c r="H10" s="315"/>
      <c r="I10" s="315"/>
      <c r="J10" s="315"/>
      <c r="K10" s="315"/>
      <c r="L10" s="313"/>
    </row>
    <row r="11" spans="1:12">
      <c r="A11" s="150"/>
      <c r="B11" s="121" t="s">
        <v>345</v>
      </c>
      <c r="L11" s="53"/>
    </row>
    <row r="12" spans="1:12" s="314" customFormat="1" ht="9.6" customHeight="1">
      <c r="A12" s="312"/>
      <c r="B12" s="315"/>
      <c r="C12" s="315"/>
      <c r="D12" s="315"/>
      <c r="E12" s="315"/>
      <c r="F12" s="315"/>
      <c r="G12" s="315"/>
      <c r="H12" s="315"/>
      <c r="I12" s="315"/>
      <c r="J12" s="315"/>
      <c r="K12" s="315"/>
      <c r="L12" s="313"/>
    </row>
    <row r="13" spans="1:12" ht="28.5" customHeight="1">
      <c r="A13" s="77"/>
      <c r="B13" s="523" t="s">
        <v>263</v>
      </c>
      <c r="C13" s="523"/>
      <c r="D13" s="523"/>
      <c r="E13" s="523"/>
      <c r="F13" s="523"/>
      <c r="G13" s="523"/>
      <c r="H13" s="523"/>
      <c r="I13" s="523"/>
      <c r="J13" s="523"/>
      <c r="K13" s="523"/>
      <c r="L13" s="53"/>
    </row>
    <row r="14" spans="1:12">
      <c r="A14" s="77"/>
      <c r="L14" s="53"/>
    </row>
    <row r="15" spans="1:12">
      <c r="A15" s="77"/>
      <c r="B15" s="121" t="s">
        <v>298</v>
      </c>
      <c r="L15" s="53"/>
    </row>
    <row r="16" spans="1:12">
      <c r="A16" s="150"/>
      <c r="B16" s="121"/>
      <c r="L16" s="53"/>
    </row>
    <row r="17" spans="1:12">
      <c r="A17" s="150"/>
      <c r="B17" s="121" t="s">
        <v>299</v>
      </c>
      <c r="L17" s="53"/>
    </row>
    <row r="18" spans="1:12">
      <c r="A18" s="150"/>
      <c r="L18" s="53"/>
    </row>
    <row r="19" spans="1:12" s="314" customFormat="1" ht="30" customHeight="1">
      <c r="A19" s="312"/>
      <c r="B19" s="531" t="s">
        <v>311</v>
      </c>
      <c r="C19" s="531"/>
      <c r="D19" s="531"/>
      <c r="E19" s="531"/>
      <c r="F19" s="531"/>
      <c r="G19" s="531"/>
      <c r="H19" s="531"/>
      <c r="I19" s="531"/>
      <c r="J19" s="531"/>
      <c r="K19" s="531"/>
      <c r="L19" s="313"/>
    </row>
    <row r="20" spans="1:12" s="314" customFormat="1" ht="48.75" customHeight="1">
      <c r="A20" s="312"/>
      <c r="B20" s="531" t="s">
        <v>273</v>
      </c>
      <c r="C20" s="531"/>
      <c r="D20" s="531"/>
      <c r="E20" s="531"/>
      <c r="F20" s="531"/>
      <c r="G20" s="531"/>
      <c r="H20" s="531"/>
      <c r="I20" s="531"/>
      <c r="J20" s="531"/>
      <c r="K20" s="531"/>
      <c r="L20" s="313"/>
    </row>
    <row r="21" spans="1:12" s="314" customFormat="1" ht="46.5" customHeight="1">
      <c r="A21" s="312"/>
      <c r="B21" s="531" t="s">
        <v>274</v>
      </c>
      <c r="C21" s="531"/>
      <c r="D21" s="531"/>
      <c r="E21" s="531"/>
      <c r="F21" s="531"/>
      <c r="G21" s="531"/>
      <c r="H21" s="531"/>
      <c r="I21" s="531"/>
      <c r="J21" s="531"/>
      <c r="K21" s="531"/>
      <c r="L21" s="313"/>
    </row>
    <row r="22" spans="1:12" s="314" customFormat="1" ht="68.45" customHeight="1">
      <c r="A22" s="312"/>
      <c r="B22" s="531" t="s">
        <v>275</v>
      </c>
      <c r="C22" s="531"/>
      <c r="D22" s="531"/>
      <c r="E22" s="531"/>
      <c r="F22" s="531"/>
      <c r="G22" s="531"/>
      <c r="H22" s="531"/>
      <c r="I22" s="531"/>
      <c r="J22" s="531"/>
      <c r="K22" s="531"/>
      <c r="L22" s="313"/>
    </row>
    <row r="23" spans="1:12">
      <c r="A23" s="150"/>
      <c r="B23" s="121" t="s">
        <v>300</v>
      </c>
      <c r="L23" s="53"/>
    </row>
    <row r="24" spans="1:12" ht="15.75" thickBot="1">
      <c r="A24" s="150"/>
      <c r="L24" s="53"/>
    </row>
    <row r="25" spans="1:12" ht="28.5" customHeight="1" thickBot="1">
      <c r="A25" s="77"/>
      <c r="B25" s="546" t="s">
        <v>204</v>
      </c>
      <c r="C25" s="547"/>
      <c r="D25" s="547"/>
      <c r="E25" s="547"/>
      <c r="F25" s="547"/>
      <c r="G25" s="547"/>
      <c r="H25" s="544" t="s">
        <v>206</v>
      </c>
      <c r="I25" s="545"/>
      <c r="J25" s="542" t="s">
        <v>207</v>
      </c>
      <c r="K25" s="543"/>
      <c r="L25" s="53"/>
    </row>
    <row r="26" spans="1:12" ht="31.5" customHeight="1">
      <c r="A26" s="150"/>
      <c r="B26" s="534" t="s">
        <v>205</v>
      </c>
      <c r="C26" s="535"/>
      <c r="D26" s="535"/>
      <c r="E26" s="535"/>
      <c r="F26" s="535"/>
      <c r="G26" s="535"/>
      <c r="H26" s="536">
        <v>0</v>
      </c>
      <c r="I26" s="537"/>
      <c r="J26" s="538" t="s">
        <v>208</v>
      </c>
      <c r="K26" s="539"/>
      <c r="L26" s="53"/>
    </row>
    <row r="27" spans="1:12" s="318" customFormat="1" ht="36" customHeight="1">
      <c r="A27" s="316"/>
      <c r="B27" s="528" t="s">
        <v>312</v>
      </c>
      <c r="C27" s="529"/>
      <c r="D27" s="529"/>
      <c r="E27" s="529"/>
      <c r="F27" s="529"/>
      <c r="G27" s="529"/>
      <c r="H27" s="540">
        <v>0</v>
      </c>
      <c r="I27" s="541"/>
      <c r="J27" s="526" t="s">
        <v>208</v>
      </c>
      <c r="K27" s="527"/>
      <c r="L27" s="317"/>
    </row>
    <row r="28" spans="1:12" ht="27.75" customHeight="1">
      <c r="A28" s="150"/>
      <c r="B28" s="528" t="s">
        <v>264</v>
      </c>
      <c r="C28" s="529"/>
      <c r="D28" s="529"/>
      <c r="E28" s="529"/>
      <c r="F28" s="529"/>
      <c r="G28" s="529"/>
      <c r="H28" s="540">
        <v>0</v>
      </c>
      <c r="I28" s="541"/>
      <c r="J28" s="526" t="s">
        <v>209</v>
      </c>
      <c r="K28" s="527"/>
      <c r="L28" s="53"/>
    </row>
    <row r="29" spans="1:12" s="318" customFormat="1" ht="47.25" customHeight="1">
      <c r="A29" s="316"/>
      <c r="B29" s="528" t="s">
        <v>265</v>
      </c>
      <c r="C29" s="529"/>
      <c r="D29" s="529"/>
      <c r="E29" s="529"/>
      <c r="F29" s="529"/>
      <c r="G29" s="529"/>
      <c r="H29" s="540">
        <v>0</v>
      </c>
      <c r="I29" s="541"/>
      <c r="J29" s="526" t="s">
        <v>209</v>
      </c>
      <c r="K29" s="527"/>
      <c r="L29" s="317"/>
    </row>
    <row r="30" spans="1:12" s="318" customFormat="1" ht="45.75" customHeight="1">
      <c r="A30" s="316"/>
      <c r="B30" s="528" t="s">
        <v>266</v>
      </c>
      <c r="C30" s="529"/>
      <c r="D30" s="529"/>
      <c r="E30" s="529"/>
      <c r="F30" s="529"/>
      <c r="G30" s="529"/>
      <c r="H30" s="540">
        <v>0</v>
      </c>
      <c r="I30" s="541"/>
      <c r="J30" s="526" t="s">
        <v>209</v>
      </c>
      <c r="K30" s="527"/>
      <c r="L30" s="317"/>
    </row>
    <row r="31" spans="1:12" s="318" customFormat="1" ht="48" customHeight="1">
      <c r="A31" s="316"/>
      <c r="B31" s="528" t="s">
        <v>267</v>
      </c>
      <c r="C31" s="529"/>
      <c r="D31" s="529"/>
      <c r="E31" s="529"/>
      <c r="F31" s="529"/>
      <c r="G31" s="529"/>
      <c r="H31" s="540">
        <v>0</v>
      </c>
      <c r="I31" s="541"/>
      <c r="J31" s="526" t="s">
        <v>209</v>
      </c>
      <c r="K31" s="527"/>
      <c r="L31" s="317"/>
    </row>
    <row r="32" spans="1:12" ht="49.5" customHeight="1">
      <c r="A32" s="150"/>
      <c r="B32" s="528" t="s">
        <v>268</v>
      </c>
      <c r="C32" s="529"/>
      <c r="D32" s="529"/>
      <c r="E32" s="529"/>
      <c r="F32" s="529"/>
      <c r="G32" s="529"/>
      <c r="H32" s="540">
        <v>0</v>
      </c>
      <c r="I32" s="541"/>
      <c r="J32" s="526" t="s">
        <v>210</v>
      </c>
      <c r="K32" s="527"/>
      <c r="L32" s="53"/>
    </row>
    <row r="33" spans="1:12" ht="63" customHeight="1">
      <c r="A33" s="150"/>
      <c r="B33" s="528" t="s">
        <v>269</v>
      </c>
      <c r="C33" s="529"/>
      <c r="D33" s="529"/>
      <c r="E33" s="529"/>
      <c r="F33" s="529"/>
      <c r="G33" s="530"/>
      <c r="H33" s="524">
        <v>0</v>
      </c>
      <c r="I33" s="525"/>
      <c r="J33" s="526" t="s">
        <v>209</v>
      </c>
      <c r="K33" s="527"/>
      <c r="L33" s="53"/>
    </row>
    <row r="34" spans="1:12" ht="91.5" customHeight="1">
      <c r="A34" s="150"/>
      <c r="B34" s="528" t="s">
        <v>270</v>
      </c>
      <c r="C34" s="529"/>
      <c r="D34" s="529"/>
      <c r="E34" s="529"/>
      <c r="F34" s="529"/>
      <c r="G34" s="530"/>
      <c r="H34" s="524">
        <v>0</v>
      </c>
      <c r="I34" s="525"/>
      <c r="J34" s="526" t="s">
        <v>209</v>
      </c>
      <c r="K34" s="527"/>
      <c r="L34" s="53"/>
    </row>
    <row r="35" spans="1:12" ht="65.25" customHeight="1">
      <c r="A35" s="150"/>
      <c r="B35" s="528" t="s">
        <v>271</v>
      </c>
      <c r="C35" s="529"/>
      <c r="D35" s="529"/>
      <c r="E35" s="529"/>
      <c r="F35" s="529"/>
      <c r="G35" s="530"/>
      <c r="H35" s="524">
        <v>0</v>
      </c>
      <c r="I35" s="525"/>
      <c r="J35" s="526" t="s">
        <v>208</v>
      </c>
      <c r="K35" s="527"/>
      <c r="L35" s="53"/>
    </row>
    <row r="36" spans="1:12" s="318" customFormat="1" ht="24" customHeight="1" thickBot="1">
      <c r="A36" s="316"/>
      <c r="B36" s="550" t="s">
        <v>272</v>
      </c>
      <c r="C36" s="551"/>
      <c r="D36" s="551"/>
      <c r="E36" s="551"/>
      <c r="F36" s="551"/>
      <c r="G36" s="551"/>
      <c r="H36" s="552">
        <v>0</v>
      </c>
      <c r="I36" s="553"/>
      <c r="J36" s="548" t="s">
        <v>211</v>
      </c>
      <c r="K36" s="549"/>
      <c r="L36" s="317"/>
    </row>
    <row r="37" spans="1:12" s="318" customFormat="1" ht="15" customHeight="1">
      <c r="A37" s="316"/>
      <c r="B37" s="453"/>
      <c r="C37" s="453"/>
      <c r="D37" s="453"/>
      <c r="E37" s="453"/>
      <c r="F37" s="453"/>
      <c r="G37" s="453"/>
      <c r="H37" s="454"/>
      <c r="I37" s="455"/>
      <c r="J37" s="455"/>
      <c r="K37" s="455"/>
      <c r="L37" s="317"/>
    </row>
    <row r="38" spans="1:12" s="314" customFormat="1" ht="66" customHeight="1">
      <c r="A38" s="312"/>
      <c r="B38" s="531" t="s">
        <v>212</v>
      </c>
      <c r="C38" s="531"/>
      <c r="D38" s="531"/>
      <c r="E38" s="531"/>
      <c r="F38" s="531"/>
      <c r="G38" s="531"/>
      <c r="H38" s="531"/>
      <c r="I38" s="531"/>
      <c r="J38" s="531"/>
      <c r="K38" s="531"/>
      <c r="L38" s="313"/>
    </row>
    <row r="39" spans="1:12" s="314" customFormat="1">
      <c r="A39" s="312"/>
      <c r="B39" s="531" t="s">
        <v>213</v>
      </c>
      <c r="C39" s="531"/>
      <c r="D39" s="531"/>
      <c r="E39" s="531"/>
      <c r="F39" s="531"/>
      <c r="G39" s="531"/>
      <c r="H39" s="531"/>
      <c r="I39" s="531"/>
      <c r="J39" s="531"/>
      <c r="K39" s="531"/>
      <c r="L39" s="313"/>
    </row>
    <row r="40" spans="1:12" s="314" customFormat="1">
      <c r="A40" s="312"/>
      <c r="B40" s="315"/>
      <c r="C40" s="315"/>
      <c r="D40" s="315"/>
      <c r="E40" s="315"/>
      <c r="F40" s="315"/>
      <c r="G40" s="315"/>
      <c r="H40" s="315"/>
      <c r="I40" s="315"/>
      <c r="J40" s="315"/>
      <c r="K40" s="315"/>
      <c r="L40" s="313"/>
    </row>
    <row r="41" spans="1:12" ht="15.75">
      <c r="A41" s="150"/>
      <c r="B41" s="119" t="s">
        <v>333</v>
      </c>
      <c r="L41" s="53"/>
    </row>
    <row r="42" spans="1:12" ht="15.75">
      <c r="A42" s="150"/>
      <c r="B42" s="119"/>
      <c r="L42" s="53"/>
    </row>
    <row r="43" spans="1:12">
      <c r="A43" s="150"/>
      <c r="B43" s="121" t="s">
        <v>334</v>
      </c>
      <c r="L43" s="53"/>
    </row>
    <row r="44" spans="1:12" s="314" customFormat="1" ht="74.45" customHeight="1">
      <c r="A44" s="312"/>
      <c r="B44" s="531" t="s">
        <v>214</v>
      </c>
      <c r="C44" s="531"/>
      <c r="D44" s="531"/>
      <c r="E44" s="531"/>
      <c r="F44" s="531"/>
      <c r="G44" s="531"/>
      <c r="H44" s="531"/>
      <c r="I44" s="531"/>
      <c r="J44" s="531"/>
      <c r="K44" s="531"/>
      <c r="L44" s="313"/>
    </row>
    <row r="45" spans="1:12">
      <c r="A45" s="150"/>
      <c r="L45" s="53"/>
    </row>
    <row r="46" spans="1:12">
      <c r="A46" s="150"/>
      <c r="B46" s="121" t="s">
        <v>85</v>
      </c>
      <c r="L46" s="53"/>
    </row>
    <row r="47" spans="1:12" s="318" customFormat="1" ht="32.25" customHeight="1">
      <c r="A47" s="316"/>
      <c r="B47" s="522" t="s">
        <v>335</v>
      </c>
      <c r="C47" s="522"/>
      <c r="D47" s="522"/>
      <c r="E47" s="522"/>
      <c r="F47" s="522"/>
      <c r="G47" s="522"/>
      <c r="H47" s="522"/>
      <c r="I47" s="522"/>
      <c r="J47" s="522"/>
      <c r="K47" s="522"/>
      <c r="L47" s="317"/>
    </row>
    <row r="48" spans="1:12" ht="41.25" customHeight="1">
      <c r="A48" s="150"/>
      <c r="B48" s="522" t="s">
        <v>215</v>
      </c>
      <c r="C48" s="522"/>
      <c r="D48" s="522"/>
      <c r="E48" s="522"/>
      <c r="F48" s="522"/>
      <c r="G48" s="522"/>
      <c r="H48" s="522"/>
      <c r="I48" s="522"/>
      <c r="J48" s="522"/>
      <c r="K48" s="522"/>
      <c r="L48" s="53"/>
    </row>
    <row r="49" spans="1:12" ht="35.25" customHeight="1">
      <c r="A49" s="150"/>
      <c r="B49" s="522" t="s">
        <v>336</v>
      </c>
      <c r="C49" s="522"/>
      <c r="D49" s="522"/>
      <c r="E49" s="522"/>
      <c r="F49" s="522"/>
      <c r="G49" s="522"/>
      <c r="H49" s="522"/>
      <c r="I49" s="522"/>
      <c r="J49" s="522"/>
      <c r="K49" s="522"/>
      <c r="L49" s="53"/>
    </row>
    <row r="50" spans="1:12" s="318" customFormat="1" ht="34.5" customHeight="1">
      <c r="A50" s="316"/>
      <c r="B50" s="522" t="s">
        <v>337</v>
      </c>
      <c r="C50" s="522"/>
      <c r="D50" s="522"/>
      <c r="E50" s="522"/>
      <c r="F50" s="522"/>
      <c r="G50" s="522"/>
      <c r="H50" s="522"/>
      <c r="I50" s="522"/>
      <c r="J50" s="522"/>
      <c r="K50" s="522"/>
      <c r="L50" s="317"/>
    </row>
    <row r="51" spans="1:12" s="318" customFormat="1" ht="45" customHeight="1">
      <c r="A51" s="316"/>
      <c r="B51" s="522" t="s">
        <v>338</v>
      </c>
      <c r="C51" s="522"/>
      <c r="D51" s="522"/>
      <c r="E51" s="522"/>
      <c r="F51" s="522"/>
      <c r="G51" s="522"/>
      <c r="H51" s="522"/>
      <c r="I51" s="522"/>
      <c r="J51" s="522"/>
      <c r="K51" s="522"/>
      <c r="L51" s="317"/>
    </row>
    <row r="52" spans="1:12">
      <c r="A52" s="150"/>
      <c r="L52" s="53"/>
    </row>
    <row r="53" spans="1:12" ht="15.75">
      <c r="A53" s="77"/>
      <c r="B53" s="119" t="s">
        <v>302</v>
      </c>
      <c r="L53" s="53"/>
    </row>
    <row r="54" spans="1:12" ht="15.75">
      <c r="A54" s="150"/>
      <c r="B54" s="119"/>
      <c r="L54" s="53"/>
    </row>
    <row r="55" spans="1:12">
      <c r="A55" s="77"/>
      <c r="B55" s="122" t="s">
        <v>303</v>
      </c>
      <c r="L55" s="53"/>
    </row>
    <row r="56" spans="1:12" ht="60.6" customHeight="1">
      <c r="A56" s="77"/>
      <c r="B56" s="531" t="s">
        <v>339</v>
      </c>
      <c r="C56" s="531"/>
      <c r="D56" s="531"/>
      <c r="E56" s="531"/>
      <c r="F56" s="531"/>
      <c r="G56" s="531"/>
      <c r="H56" s="531"/>
      <c r="I56" s="531"/>
      <c r="J56" s="531"/>
      <c r="K56" s="531"/>
      <c r="L56" s="53"/>
    </row>
    <row r="57" spans="1:12" ht="28.15" customHeight="1">
      <c r="A57" s="150"/>
      <c r="B57" s="522" t="s">
        <v>305</v>
      </c>
      <c r="C57" s="522"/>
      <c r="D57" s="522"/>
      <c r="E57" s="522"/>
      <c r="F57" s="522"/>
      <c r="G57" s="522"/>
      <c r="H57" s="522"/>
      <c r="I57" s="522"/>
      <c r="J57" s="522"/>
      <c r="K57" s="522"/>
      <c r="L57" s="53"/>
    </row>
    <row r="58" spans="1:12">
      <c r="A58" s="150"/>
      <c r="B58" s="341"/>
      <c r="C58" s="341"/>
      <c r="D58" s="341"/>
      <c r="E58" s="341"/>
      <c r="F58" s="341"/>
      <c r="G58" s="341"/>
      <c r="H58" s="341"/>
      <c r="I58" s="341"/>
      <c r="J58" s="341"/>
      <c r="K58" s="341"/>
      <c r="L58" s="53"/>
    </row>
    <row r="59" spans="1:12">
      <c r="A59" s="77"/>
      <c r="B59" s="121" t="s">
        <v>304</v>
      </c>
      <c r="L59" s="53"/>
    </row>
    <row r="60" spans="1:12" s="318" customFormat="1" ht="30" customHeight="1">
      <c r="A60" s="316"/>
      <c r="B60" s="522" t="s">
        <v>340</v>
      </c>
      <c r="C60" s="522"/>
      <c r="D60" s="522"/>
      <c r="E60" s="522"/>
      <c r="F60" s="522"/>
      <c r="G60" s="522"/>
      <c r="H60" s="522"/>
      <c r="I60" s="522"/>
      <c r="J60" s="522"/>
      <c r="K60" s="522"/>
      <c r="L60" s="317"/>
    </row>
    <row r="61" spans="1:12">
      <c r="A61" s="77"/>
      <c r="L61" s="53"/>
    </row>
    <row r="62" spans="1:12">
      <c r="A62" s="77"/>
      <c r="B62" s="122" t="s">
        <v>341</v>
      </c>
      <c r="C62" s="120"/>
      <c r="D62" s="120"/>
      <c r="E62" s="120"/>
      <c r="F62" s="120"/>
      <c r="G62" s="120"/>
      <c r="H62" s="120"/>
      <c r="I62" s="120"/>
      <c r="J62" s="120"/>
      <c r="K62" s="120"/>
      <c r="L62" s="53"/>
    </row>
    <row r="63" spans="1:12" s="321" customFormat="1" ht="63" customHeight="1">
      <c r="A63" s="319"/>
      <c r="B63" s="532" t="s">
        <v>216</v>
      </c>
      <c r="C63" s="532"/>
      <c r="D63" s="532"/>
      <c r="E63" s="532"/>
      <c r="F63" s="532"/>
      <c r="G63" s="532"/>
      <c r="H63" s="532"/>
      <c r="I63" s="532"/>
      <c r="J63" s="532"/>
      <c r="K63" s="532"/>
      <c r="L63" s="320"/>
    </row>
    <row r="64" spans="1:12" s="321" customFormat="1" ht="33.75" customHeight="1">
      <c r="A64" s="319"/>
      <c r="B64" s="532" t="s">
        <v>314</v>
      </c>
      <c r="C64" s="532"/>
      <c r="D64" s="532"/>
      <c r="E64" s="532"/>
      <c r="F64" s="532"/>
      <c r="G64" s="532"/>
      <c r="H64" s="532"/>
      <c r="I64" s="532"/>
      <c r="J64" s="532"/>
      <c r="K64" s="532"/>
      <c r="L64" s="320"/>
    </row>
    <row r="65" spans="1:12">
      <c r="A65" s="77"/>
      <c r="B65" s="120"/>
      <c r="C65" s="120"/>
      <c r="D65" s="120"/>
      <c r="E65" s="120"/>
      <c r="F65" s="120"/>
      <c r="G65" s="120"/>
      <c r="H65" s="120"/>
      <c r="I65" s="120"/>
      <c r="J65" s="120"/>
      <c r="K65" s="120"/>
      <c r="L65" s="53"/>
    </row>
    <row r="66" spans="1:12">
      <c r="A66" s="77"/>
      <c r="B66" s="122" t="s">
        <v>86</v>
      </c>
      <c r="C66" s="120"/>
      <c r="D66" s="120"/>
      <c r="E66" s="120"/>
      <c r="F66" s="120"/>
      <c r="G66" s="120"/>
      <c r="H66" s="120"/>
      <c r="I66" s="120"/>
      <c r="J66" s="120"/>
      <c r="K66" s="120"/>
      <c r="L66" s="53"/>
    </row>
    <row r="67" spans="1:12" ht="29.25" customHeight="1">
      <c r="A67" s="150"/>
      <c r="B67" s="522" t="s">
        <v>342</v>
      </c>
      <c r="C67" s="522"/>
      <c r="D67" s="522"/>
      <c r="E67" s="522"/>
      <c r="F67" s="522"/>
      <c r="G67" s="522"/>
      <c r="H67" s="522"/>
      <c r="I67" s="522"/>
      <c r="J67" s="522"/>
      <c r="K67" s="522"/>
      <c r="L67" s="53"/>
    </row>
    <row r="68" spans="1:12" ht="29.25" customHeight="1">
      <c r="A68" s="77"/>
      <c r="B68" s="533" t="s">
        <v>313</v>
      </c>
      <c r="C68" s="522"/>
      <c r="D68" s="522"/>
      <c r="E68" s="522"/>
      <c r="F68" s="522"/>
      <c r="G68" s="522"/>
      <c r="H68" s="522"/>
      <c r="I68" s="522"/>
      <c r="J68" s="522"/>
      <c r="K68" s="522"/>
      <c r="L68" s="53"/>
    </row>
    <row r="69" spans="1:12">
      <c r="A69" s="150"/>
      <c r="B69" s="246"/>
      <c r="C69" s="246"/>
      <c r="D69" s="246"/>
      <c r="E69" s="246"/>
      <c r="F69" s="246"/>
      <c r="G69" s="246"/>
      <c r="H69" s="246"/>
      <c r="I69" s="246"/>
      <c r="J69" s="246"/>
      <c r="K69" s="246"/>
      <c r="L69" s="53"/>
    </row>
    <row r="70" spans="1:12">
      <c r="A70" s="77"/>
      <c r="B70" s="121" t="s">
        <v>217</v>
      </c>
      <c r="L70" s="53"/>
    </row>
    <row r="71" spans="1:12" s="51" customFormat="1" ht="30" customHeight="1">
      <c r="A71" s="81"/>
      <c r="B71" s="523" t="s">
        <v>343</v>
      </c>
      <c r="C71" s="523"/>
      <c r="D71" s="523"/>
      <c r="E71" s="523"/>
      <c r="F71" s="523"/>
      <c r="G71" s="523"/>
      <c r="H71" s="523"/>
      <c r="I71" s="523"/>
      <c r="J71" s="523"/>
      <c r="K71" s="523"/>
      <c r="L71" s="82"/>
    </row>
    <row r="72" spans="1:12" s="51" customFormat="1" ht="30" customHeight="1">
      <c r="A72" s="81"/>
      <c r="B72" s="191"/>
      <c r="C72" s="191"/>
      <c r="D72" s="191"/>
      <c r="E72" s="191"/>
      <c r="F72" s="191"/>
      <c r="G72" s="191"/>
      <c r="H72" s="191"/>
      <c r="I72" s="191"/>
      <c r="J72" s="191"/>
      <c r="K72" s="191"/>
      <c r="L72" s="231"/>
    </row>
    <row r="73" spans="1:12" s="51" customFormat="1" ht="30" customHeight="1">
      <c r="A73" s="81"/>
      <c r="B73" s="247"/>
      <c r="C73" s="247"/>
      <c r="D73" s="247"/>
      <c r="E73" s="247"/>
      <c r="F73" s="247"/>
      <c r="G73" s="247"/>
      <c r="H73" s="247"/>
      <c r="I73" s="247"/>
      <c r="J73" s="247"/>
      <c r="K73" s="247"/>
      <c r="L73" s="231"/>
    </row>
    <row r="74" spans="1:12">
      <c r="A74" s="77"/>
      <c r="L74" s="53"/>
    </row>
    <row r="75" spans="1:12" ht="15.75">
      <c r="A75" s="77"/>
      <c r="D75" s="2"/>
      <c r="G75" s="2"/>
      <c r="I75" s="2"/>
      <c r="J75" s="2"/>
      <c r="L75" s="53"/>
    </row>
    <row r="76" spans="1:12">
      <c r="A76" s="77"/>
      <c r="B76" s="123" t="s">
        <v>40</v>
      </c>
      <c r="E76" s="124" t="s">
        <v>39</v>
      </c>
      <c r="F76" s="124"/>
      <c r="H76" s="90" t="s">
        <v>23</v>
      </c>
      <c r="I76" s="121"/>
      <c r="K76" s="90" t="s">
        <v>307</v>
      </c>
      <c r="L76" s="53"/>
    </row>
    <row r="77" spans="1:12">
      <c r="A77" s="77"/>
      <c r="B77" s="125" t="s">
        <v>15</v>
      </c>
      <c r="E77" s="126" t="s">
        <v>38</v>
      </c>
      <c r="F77" s="126"/>
      <c r="H77" s="126" t="s">
        <v>45</v>
      </c>
      <c r="I77" s="126"/>
      <c r="K77" s="125" t="s">
        <v>37</v>
      </c>
      <c r="L77" s="53"/>
    </row>
    <row r="78" spans="1:12">
      <c r="A78" s="77"/>
      <c r="L78" s="53"/>
    </row>
    <row r="79" spans="1:12">
      <c r="A79" s="54"/>
      <c r="B79" s="55"/>
      <c r="C79" s="55"/>
      <c r="D79" s="55"/>
      <c r="E79" s="55"/>
      <c r="F79" s="55"/>
      <c r="G79" s="55"/>
      <c r="H79" s="55"/>
      <c r="I79" s="55"/>
      <c r="J79" s="55"/>
      <c r="K79" s="55"/>
      <c r="L79" s="56"/>
    </row>
    <row r="305" spans="3:3">
      <c r="C305" s="50">
        <f>SUM(C303:C304)</f>
        <v>0</v>
      </c>
    </row>
  </sheetData>
  <customSheetViews>
    <customSheetView guid="{7015FC6D-0680-4B00-AA0E-B83DA1D0B666}" scale="80" showPageBreaks="1" showGridLines="0" printArea="1" view="pageBreakPreview" topLeftCell="A79">
      <selection activeCell="H119" sqref="H119"/>
      <pageMargins left="0.7" right="0.7" top="0.75" bottom="0.75" header="0.3" footer="0.3"/>
      <pageSetup scale="67" orientation="portrait" r:id="rId1"/>
    </customSheetView>
    <customSheetView guid="{5FCC9217-B3E9-4B91-A943-5F21728EBEE9}" scale="80" showPageBreaks="1" showGridLines="0" printArea="1" view="pageBreakPreview" topLeftCell="A79">
      <selection activeCell="H119" sqref="H119"/>
      <pageMargins left="0.7" right="0.7" top="0.75" bottom="0.75" header="0.3" footer="0.3"/>
      <pageSetup scale="67" orientation="portrait" r:id="rId2"/>
    </customSheetView>
    <customSheetView guid="{F3648BCD-1CED-4BBB-AE63-37BDB925883F}" scale="80" showPageBreaks="1" showGridLines="0" printArea="1" view="pageBreakPreview">
      <selection activeCell="G307" sqref="G306:G307"/>
      <pageMargins left="0.7" right="0.7" top="0.75" bottom="0.75" header="0.3" footer="0.3"/>
      <pageSetup scale="67" orientation="portrait" r:id="rId3"/>
    </customSheetView>
  </customSheetViews>
  <mergeCells count="61">
    <mergeCell ref="B8:K8"/>
    <mergeCell ref="B57:K57"/>
    <mergeCell ref="B51:K51"/>
    <mergeCell ref="B49:K49"/>
    <mergeCell ref="B67:K67"/>
    <mergeCell ref="B44:K44"/>
    <mergeCell ref="B47:K47"/>
    <mergeCell ref="B48:K48"/>
    <mergeCell ref="B56:K56"/>
    <mergeCell ref="B38:K38"/>
    <mergeCell ref="B19:K19"/>
    <mergeCell ref="B20:K20"/>
    <mergeCell ref="B21:K21"/>
    <mergeCell ref="B22:K22"/>
    <mergeCell ref="B36:G36"/>
    <mergeCell ref="H36:I36"/>
    <mergeCell ref="J36:K36"/>
    <mergeCell ref="B30:G30"/>
    <mergeCell ref="H30:I30"/>
    <mergeCell ref="J30:K30"/>
    <mergeCell ref="B31:G31"/>
    <mergeCell ref="H31:I31"/>
    <mergeCell ref="J31:K31"/>
    <mergeCell ref="J25:K25"/>
    <mergeCell ref="H25:I25"/>
    <mergeCell ref="B25:G25"/>
    <mergeCell ref="B32:G32"/>
    <mergeCell ref="H32:I32"/>
    <mergeCell ref="J32:K32"/>
    <mergeCell ref="B71:K71"/>
    <mergeCell ref="B63:K63"/>
    <mergeCell ref="B64:K64"/>
    <mergeCell ref="B68:K68"/>
    <mergeCell ref="B26:G26"/>
    <mergeCell ref="H26:I26"/>
    <mergeCell ref="J26:K26"/>
    <mergeCell ref="B27:G27"/>
    <mergeCell ref="H27:I27"/>
    <mergeCell ref="J27:K27"/>
    <mergeCell ref="B28:G28"/>
    <mergeCell ref="H28:I28"/>
    <mergeCell ref="J28:K28"/>
    <mergeCell ref="B29:G29"/>
    <mergeCell ref="H29:I29"/>
    <mergeCell ref="J29:K29"/>
    <mergeCell ref="B1:K1"/>
    <mergeCell ref="B7:K7"/>
    <mergeCell ref="B13:K13"/>
    <mergeCell ref="B60:K60"/>
    <mergeCell ref="B50:K50"/>
    <mergeCell ref="B9:K9"/>
    <mergeCell ref="H33:I33"/>
    <mergeCell ref="J33:K33"/>
    <mergeCell ref="H34:I34"/>
    <mergeCell ref="J34:K34"/>
    <mergeCell ref="H35:I35"/>
    <mergeCell ref="J35:K35"/>
    <mergeCell ref="B33:G33"/>
    <mergeCell ref="B34:G34"/>
    <mergeCell ref="B35:G35"/>
    <mergeCell ref="B39:K39"/>
  </mergeCells>
  <pageMargins left="0.7" right="0.7" top="0.75" bottom="0.75" header="0.3" footer="0.3"/>
  <pageSetup paperSize="9" scale="65" fitToHeight="0" orientation="portrait" r:id="rId4"/>
  <rowBreaks count="1" manualBreakCount="1">
    <brk id="20"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80A9B-22A1-4C15-9143-12F4994C2BD5}">
  <sheetPr>
    <tabColor rgb="FF336699"/>
    <pageSetUpPr fitToPage="1"/>
  </sheetPr>
  <dimension ref="A1:P103"/>
  <sheetViews>
    <sheetView showGridLines="0" topLeftCell="G37" zoomScale="85" zoomScaleNormal="85" zoomScaleSheetLayoutView="100" workbookViewId="0">
      <selection activeCell="K54" sqref="K54"/>
    </sheetView>
  </sheetViews>
  <sheetFormatPr baseColWidth="10" defaultColWidth="9.28515625" defaultRowHeight="15"/>
  <cols>
    <col min="1" max="1" width="4.28515625" style="30" customWidth="1"/>
    <col min="2" max="2" width="59.28515625" style="30" customWidth="1"/>
    <col min="3" max="3" width="23.85546875" style="30" customWidth="1"/>
    <col min="4" max="4" width="23.140625" style="30" customWidth="1"/>
    <col min="5" max="5" width="17.140625" style="30" customWidth="1"/>
    <col min="6" max="6" width="17.5703125" style="30" bestFit="1" customWidth="1"/>
    <col min="7" max="7" width="20.5703125" style="30" customWidth="1"/>
    <col min="8" max="8" width="22.28515625" style="30" bestFit="1" customWidth="1"/>
    <col min="9" max="9" width="13.85546875" style="143" customWidth="1"/>
    <col min="10" max="10" width="17.140625" style="30" bestFit="1" customWidth="1"/>
    <col min="11" max="11" width="15.140625" style="30" bestFit="1" customWidth="1"/>
    <col min="12" max="12" width="14" style="30" bestFit="1" customWidth="1"/>
    <col min="13" max="13" width="15.7109375" style="30" bestFit="1" customWidth="1"/>
    <col min="14" max="14" width="23.5703125" style="30" customWidth="1"/>
    <col min="15" max="15" width="16.85546875" style="30" customWidth="1"/>
    <col min="16" max="16" width="18" style="30" customWidth="1"/>
    <col min="17" max="16384" width="9.28515625" style="30"/>
  </cols>
  <sheetData>
    <row r="1" spans="1:9">
      <c r="A1" s="79"/>
      <c r="D1" s="130"/>
    </row>
    <row r="2" spans="1:9" s="152" customFormat="1">
      <c r="A2" s="151"/>
      <c r="B2" s="128" t="s">
        <v>316</v>
      </c>
      <c r="I2" s="143"/>
    </row>
    <row r="3" spans="1:9" s="152" customFormat="1" ht="15.75" thickBot="1">
      <c r="A3" s="151"/>
      <c r="D3" s="130"/>
      <c r="I3" s="143"/>
    </row>
    <row r="4" spans="1:9" s="152" customFormat="1" ht="26.25" thickBot="1">
      <c r="A4" s="151"/>
      <c r="B4" s="322" t="s">
        <v>22</v>
      </c>
      <c r="C4" s="323" t="s">
        <v>87</v>
      </c>
      <c r="D4" s="323" t="s">
        <v>88</v>
      </c>
      <c r="I4" s="143"/>
    </row>
    <row r="5" spans="1:9" s="152" customFormat="1">
      <c r="A5" s="151"/>
      <c r="B5" s="160" t="s">
        <v>218</v>
      </c>
      <c r="C5" s="399">
        <f>+'Estado de Resultados'!F16</f>
        <v>212.85999999999999</v>
      </c>
      <c r="D5" s="400">
        <v>0</v>
      </c>
      <c r="I5" s="143"/>
    </row>
    <row r="6" spans="1:9" s="152" customFormat="1" ht="15.75" thickBot="1">
      <c r="A6" s="151"/>
      <c r="B6" s="162" t="s">
        <v>89</v>
      </c>
      <c r="C6" s="401">
        <v>0</v>
      </c>
      <c r="D6" s="402">
        <v>0</v>
      </c>
      <c r="I6" s="143"/>
    </row>
    <row r="7" spans="1:9" s="152" customFormat="1" ht="15.75" thickBot="1">
      <c r="A7" s="151"/>
      <c r="B7" s="232" t="s">
        <v>12</v>
      </c>
      <c r="C7" s="403">
        <f>SUM(C5:C6)</f>
        <v>212.85999999999999</v>
      </c>
      <c r="D7" s="403">
        <f>SUM(D5:D6)</f>
        <v>0</v>
      </c>
      <c r="I7" s="143"/>
    </row>
    <row r="8" spans="1:9" s="152" customFormat="1">
      <c r="A8" s="151"/>
      <c r="D8" s="130"/>
      <c r="I8" s="143"/>
    </row>
    <row r="9" spans="1:9" s="152" customFormat="1">
      <c r="A9" s="151"/>
      <c r="B9" s="128" t="s">
        <v>317</v>
      </c>
      <c r="I9" s="143"/>
    </row>
    <row r="10" spans="1:9" s="152" customFormat="1" ht="15.75" thickBot="1">
      <c r="A10" s="151"/>
      <c r="D10" s="130"/>
      <c r="I10" s="143"/>
    </row>
    <row r="11" spans="1:9" s="152" customFormat="1" ht="29.25" thickBot="1">
      <c r="A11" s="151"/>
      <c r="B11" s="192" t="s">
        <v>90</v>
      </c>
      <c r="C11" s="233" t="s">
        <v>91</v>
      </c>
      <c r="D11" s="233" t="s">
        <v>92</v>
      </c>
      <c r="E11" s="233" t="s">
        <v>93</v>
      </c>
      <c r="I11" s="143"/>
    </row>
    <row r="12" spans="1:9" s="128" customFormat="1" ht="14.25">
      <c r="A12" s="127"/>
      <c r="B12" s="235" t="s">
        <v>94</v>
      </c>
      <c r="C12" s="236"/>
      <c r="D12" s="237"/>
      <c r="E12" s="236"/>
      <c r="I12" s="238"/>
    </row>
    <row r="13" spans="1:9" s="152" customFormat="1">
      <c r="A13" s="151"/>
      <c r="B13" s="161" t="s">
        <v>95</v>
      </c>
      <c r="C13" s="325">
        <v>0</v>
      </c>
      <c r="D13" s="326">
        <v>0</v>
      </c>
      <c r="E13" s="325">
        <v>0</v>
      </c>
      <c r="I13" s="143"/>
    </row>
    <row r="14" spans="1:9" s="152" customFormat="1">
      <c r="A14" s="151"/>
      <c r="B14" s="161" t="s">
        <v>96</v>
      </c>
      <c r="C14" s="325">
        <v>0</v>
      </c>
      <c r="D14" s="326">
        <v>0</v>
      </c>
      <c r="E14" s="325">
        <v>0</v>
      </c>
      <c r="I14" s="143"/>
    </row>
    <row r="15" spans="1:9" s="152" customFormat="1" ht="15.75" thickBot="1">
      <c r="A15" s="151"/>
      <c r="B15" s="162" t="s">
        <v>97</v>
      </c>
      <c r="C15" s="324">
        <v>0</v>
      </c>
      <c r="D15" s="327">
        <v>0</v>
      </c>
      <c r="E15" s="324">
        <v>0</v>
      </c>
      <c r="I15" s="143"/>
    </row>
    <row r="16" spans="1:9" s="128" customFormat="1" ht="14.25">
      <c r="A16" s="127"/>
      <c r="B16" s="235" t="s">
        <v>98</v>
      </c>
      <c r="C16" s="328"/>
      <c r="D16" s="329"/>
      <c r="E16" s="328"/>
      <c r="I16" s="238"/>
    </row>
    <row r="17" spans="1:9" s="152" customFormat="1">
      <c r="A17" s="151"/>
      <c r="B17" s="161" t="s">
        <v>99</v>
      </c>
      <c r="C17" s="325">
        <v>0</v>
      </c>
      <c r="D17" s="326">
        <v>0</v>
      </c>
      <c r="E17" s="325">
        <v>0</v>
      </c>
      <c r="I17" s="143"/>
    </row>
    <row r="18" spans="1:9" s="152" customFormat="1">
      <c r="A18" s="151"/>
      <c r="B18" s="161" t="s">
        <v>100</v>
      </c>
      <c r="C18" s="325">
        <v>0</v>
      </c>
      <c r="D18" s="326">
        <v>0</v>
      </c>
      <c r="E18" s="325">
        <v>0</v>
      </c>
      <c r="I18" s="143"/>
    </row>
    <row r="19" spans="1:9" s="152" customFormat="1" ht="15.75" thickBot="1">
      <c r="A19" s="151"/>
      <c r="B19" s="162" t="s">
        <v>101</v>
      </c>
      <c r="C19" s="324">
        <v>0</v>
      </c>
      <c r="D19" s="327">
        <v>0</v>
      </c>
      <c r="E19" s="324">
        <v>0</v>
      </c>
      <c r="I19" s="143"/>
    </row>
    <row r="20" spans="1:9" s="128" customFormat="1" ht="14.25">
      <c r="A20" s="127"/>
      <c r="B20" s="235" t="s">
        <v>102</v>
      </c>
      <c r="C20" s="236"/>
      <c r="D20" s="237"/>
      <c r="E20" s="236"/>
      <c r="I20" s="238"/>
    </row>
    <row r="21" spans="1:9" s="152" customFormat="1">
      <c r="A21" s="151"/>
      <c r="B21" s="161" t="s">
        <v>103</v>
      </c>
      <c r="C21" s="325">
        <v>0</v>
      </c>
      <c r="D21" s="326">
        <v>0</v>
      </c>
      <c r="E21" s="325">
        <v>0</v>
      </c>
      <c r="I21" s="143"/>
    </row>
    <row r="22" spans="1:9" s="152" customFormat="1">
      <c r="A22" s="151"/>
      <c r="B22" s="161" t="s">
        <v>104</v>
      </c>
      <c r="C22" s="325">
        <v>0</v>
      </c>
      <c r="D22" s="326">
        <v>0</v>
      </c>
      <c r="E22" s="325">
        <v>0</v>
      </c>
      <c r="I22" s="143"/>
    </row>
    <row r="23" spans="1:9" s="152" customFormat="1" ht="15.75" thickBot="1">
      <c r="A23" s="151"/>
      <c r="B23" s="162" t="s">
        <v>105</v>
      </c>
      <c r="C23" s="460">
        <f>+'Balance General'!E24</f>
        <v>100.14533377235809</v>
      </c>
      <c r="D23" s="404">
        <f>+'Balance General'!E22</f>
        <v>483100.94000000006</v>
      </c>
      <c r="E23" s="234">
        <v>9</v>
      </c>
      <c r="I23" s="143"/>
    </row>
    <row r="24" spans="1:9" s="128" customFormat="1" ht="14.25">
      <c r="A24" s="127"/>
      <c r="B24" s="235" t="s">
        <v>106</v>
      </c>
      <c r="C24" s="236"/>
      <c r="D24" s="237"/>
      <c r="E24" s="236"/>
      <c r="I24" s="238"/>
    </row>
    <row r="25" spans="1:9" s="152" customFormat="1">
      <c r="A25" s="151"/>
      <c r="B25" s="161" t="s">
        <v>107</v>
      </c>
      <c r="C25" s="325">
        <v>0</v>
      </c>
      <c r="D25" s="326">
        <v>0</v>
      </c>
      <c r="E25" s="325">
        <v>0</v>
      </c>
      <c r="I25" s="143"/>
    </row>
    <row r="26" spans="1:9" s="152" customFormat="1">
      <c r="A26" s="151"/>
      <c r="B26" s="161" t="s">
        <v>108</v>
      </c>
      <c r="C26" s="325">
        <v>0</v>
      </c>
      <c r="D26" s="326">
        <v>0</v>
      </c>
      <c r="E26" s="325">
        <v>0</v>
      </c>
      <c r="I26" s="143"/>
    </row>
    <row r="27" spans="1:9" s="152" customFormat="1" ht="15.75" thickBot="1">
      <c r="A27" s="151"/>
      <c r="B27" s="162" t="s">
        <v>109</v>
      </c>
      <c r="C27" s="324">
        <v>0</v>
      </c>
      <c r="D27" s="327">
        <v>0</v>
      </c>
      <c r="E27" s="324">
        <v>0</v>
      </c>
      <c r="I27" s="143"/>
    </row>
    <row r="28" spans="1:9" s="152" customFormat="1" ht="15" customHeight="1">
      <c r="A28" s="151"/>
      <c r="D28" s="130"/>
      <c r="I28" s="143"/>
    </row>
    <row r="29" spans="1:9" s="152" customFormat="1" ht="15" customHeight="1">
      <c r="A29" s="151"/>
      <c r="D29" s="130"/>
      <c r="I29" s="143"/>
    </row>
    <row r="30" spans="1:9" s="152" customFormat="1" ht="15.75">
      <c r="A30" s="151"/>
      <c r="B30" s="129" t="s">
        <v>306</v>
      </c>
      <c r="D30" s="130"/>
      <c r="I30" s="143"/>
    </row>
    <row r="31" spans="1:9" s="152" customFormat="1" ht="15.75">
      <c r="A31" s="151"/>
      <c r="B31" s="129"/>
      <c r="D31" s="130"/>
      <c r="I31" s="143"/>
    </row>
    <row r="32" spans="1:9">
      <c r="A32" s="79"/>
      <c r="B32" s="128" t="s">
        <v>110</v>
      </c>
    </row>
    <row r="33" spans="1:16">
      <c r="A33" s="79"/>
      <c r="B33" s="30" t="s">
        <v>318</v>
      </c>
    </row>
    <row r="34" spans="1:16" ht="15.75" thickBot="1">
      <c r="A34" s="79"/>
      <c r="B34" s="128"/>
    </row>
    <row r="35" spans="1:16">
      <c r="A35" s="79"/>
      <c r="B35" s="164" t="s">
        <v>0</v>
      </c>
      <c r="C35" s="163">
        <v>44104</v>
      </c>
      <c r="D35" s="163">
        <v>43738</v>
      </c>
      <c r="E35" s="132"/>
    </row>
    <row r="36" spans="1:16" ht="15.75" thickBot="1">
      <c r="A36" s="131"/>
      <c r="B36" s="109" t="s">
        <v>294</v>
      </c>
      <c r="C36" s="405">
        <v>829.31</v>
      </c>
      <c r="D36" s="330">
        <v>0</v>
      </c>
      <c r="E36" s="132"/>
    </row>
    <row r="37" spans="1:16" ht="15.75" thickBot="1">
      <c r="A37" s="79"/>
      <c r="B37" s="165" t="s">
        <v>12</v>
      </c>
      <c r="C37" s="406">
        <f>SUM(C36)</f>
        <v>829.31</v>
      </c>
      <c r="D37" s="331">
        <v>0</v>
      </c>
    </row>
    <row r="38" spans="1:16">
      <c r="A38" s="79"/>
      <c r="D38" s="132"/>
    </row>
    <row r="39" spans="1:16" s="31" customFormat="1">
      <c r="A39" s="78"/>
      <c r="B39" s="128" t="s">
        <v>111</v>
      </c>
      <c r="C39" s="149"/>
      <c r="I39" s="144"/>
    </row>
    <row r="40" spans="1:16" s="31" customFormat="1" ht="14.25" customHeight="1">
      <c r="A40" s="78"/>
      <c r="B40" s="248" t="s">
        <v>315</v>
      </c>
      <c r="I40" s="144"/>
    </row>
    <row r="41" spans="1:16" s="31" customFormat="1" ht="15.75" thickBot="1">
      <c r="A41" s="78"/>
      <c r="B41" s="128"/>
      <c r="I41" s="144"/>
    </row>
    <row r="42" spans="1:16" s="31" customFormat="1" ht="15" customHeight="1">
      <c r="A42" s="78"/>
      <c r="B42" s="555" t="s">
        <v>112</v>
      </c>
      <c r="C42" s="555" t="s">
        <v>113</v>
      </c>
      <c r="D42" s="555" t="s">
        <v>114</v>
      </c>
      <c r="E42" s="555" t="s">
        <v>346</v>
      </c>
      <c r="F42" s="555" t="s">
        <v>115</v>
      </c>
      <c r="G42" s="555" t="s">
        <v>116</v>
      </c>
      <c r="H42" s="555" t="s">
        <v>1</v>
      </c>
      <c r="I42" s="555" t="s">
        <v>54</v>
      </c>
      <c r="J42" s="555" t="s">
        <v>117</v>
      </c>
      <c r="K42" s="555" t="s">
        <v>118</v>
      </c>
      <c r="L42" s="555" t="s">
        <v>119</v>
      </c>
      <c r="M42" s="555" t="s">
        <v>347</v>
      </c>
      <c r="N42" s="557" t="s">
        <v>348</v>
      </c>
      <c r="O42" s="557" t="s">
        <v>120</v>
      </c>
      <c r="P42" s="557" t="s">
        <v>349</v>
      </c>
    </row>
    <row r="43" spans="1:16" s="31" customFormat="1" ht="27.75" customHeight="1" thickBot="1">
      <c r="A43" s="78"/>
      <c r="B43" s="556"/>
      <c r="C43" s="556"/>
      <c r="D43" s="556"/>
      <c r="E43" s="556"/>
      <c r="F43" s="556"/>
      <c r="G43" s="556"/>
      <c r="H43" s="556"/>
      <c r="I43" s="556"/>
      <c r="J43" s="556"/>
      <c r="K43" s="556"/>
      <c r="L43" s="556"/>
      <c r="M43" s="556"/>
      <c r="N43" s="558"/>
      <c r="O43" s="558"/>
      <c r="P43" s="558"/>
    </row>
    <row r="44" spans="1:16" s="31" customFormat="1" ht="15" customHeight="1">
      <c r="A44" s="78"/>
      <c r="B44" s="407" t="s">
        <v>276</v>
      </c>
      <c r="C44" s="433" t="s">
        <v>277</v>
      </c>
      <c r="D44" s="436" t="s">
        <v>278</v>
      </c>
      <c r="E44" s="409" t="s">
        <v>279</v>
      </c>
      <c r="F44" s="411" t="s">
        <v>280</v>
      </c>
      <c r="G44" s="413">
        <v>44453</v>
      </c>
      <c r="H44" s="410" t="s">
        <v>281</v>
      </c>
      <c r="I44" s="415">
        <v>50000</v>
      </c>
      <c r="J44" s="416">
        <v>50000</v>
      </c>
      <c r="K44" s="415">
        <v>50100.34</v>
      </c>
      <c r="L44" s="416">
        <v>50000</v>
      </c>
      <c r="M44" s="423">
        <v>3.5000000000000003E-2</v>
      </c>
      <c r="N44" s="429">
        <v>0.10370573901180982</v>
      </c>
      <c r="O44" s="430">
        <v>0.1</v>
      </c>
      <c r="P44" s="429">
        <v>0.10370573901180982</v>
      </c>
    </row>
    <row r="45" spans="1:16" s="31" customFormat="1">
      <c r="A45" s="78"/>
      <c r="B45" s="333" t="s">
        <v>276</v>
      </c>
      <c r="C45" s="434" t="s">
        <v>282</v>
      </c>
      <c r="D45" s="334" t="s">
        <v>278</v>
      </c>
      <c r="E45" s="332" t="s">
        <v>279</v>
      </c>
      <c r="F45" s="412" t="s">
        <v>283</v>
      </c>
      <c r="G45" s="414" t="s">
        <v>284</v>
      </c>
      <c r="H45" s="335" t="s">
        <v>281</v>
      </c>
      <c r="I45" s="417">
        <v>150000</v>
      </c>
      <c r="J45" s="418">
        <v>151188.76999999999</v>
      </c>
      <c r="K45" s="417">
        <v>151503.70000000001</v>
      </c>
      <c r="L45" s="418">
        <v>150000</v>
      </c>
      <c r="M45" s="424">
        <v>4.2500000000000003E-2</v>
      </c>
      <c r="N45" s="428">
        <v>0.31360671746985219</v>
      </c>
      <c r="O45" s="421">
        <v>0.1</v>
      </c>
      <c r="P45" s="426">
        <v>0.31360671746985219</v>
      </c>
    </row>
    <row r="46" spans="1:16" s="31" customFormat="1">
      <c r="A46" s="78"/>
      <c r="B46" s="333" t="s">
        <v>285</v>
      </c>
      <c r="C46" s="434" t="s">
        <v>277</v>
      </c>
      <c r="D46" s="334" t="s">
        <v>278</v>
      </c>
      <c r="E46" s="332" t="s">
        <v>279</v>
      </c>
      <c r="F46" s="412" t="s">
        <v>286</v>
      </c>
      <c r="G46" s="414" t="s">
        <v>287</v>
      </c>
      <c r="H46" s="335" t="s">
        <v>281</v>
      </c>
      <c r="I46" s="417">
        <v>27000</v>
      </c>
      <c r="J46" s="418">
        <v>28495.360000000001</v>
      </c>
      <c r="K46" s="417">
        <v>28537.35</v>
      </c>
      <c r="L46" s="418">
        <v>27000</v>
      </c>
      <c r="M46" s="424">
        <v>7.7499999999999999E-2</v>
      </c>
      <c r="N46" s="428">
        <v>5.9071195348947156E-2</v>
      </c>
      <c r="O46" s="421">
        <v>0.1</v>
      </c>
      <c r="P46" s="426">
        <v>0.16277693436075696</v>
      </c>
    </row>
    <row r="47" spans="1:16" s="31" customFormat="1">
      <c r="A47" s="78"/>
      <c r="B47" s="333" t="s">
        <v>276</v>
      </c>
      <c r="C47" s="434" t="s">
        <v>282</v>
      </c>
      <c r="D47" s="334" t="s">
        <v>278</v>
      </c>
      <c r="E47" s="332" t="s">
        <v>279</v>
      </c>
      <c r="F47" s="412" t="s">
        <v>288</v>
      </c>
      <c r="G47" s="414">
        <v>44419</v>
      </c>
      <c r="H47" s="335" t="s">
        <v>281</v>
      </c>
      <c r="I47" s="417">
        <v>50000</v>
      </c>
      <c r="J47" s="418">
        <v>50379.73</v>
      </c>
      <c r="K47" s="417">
        <v>50405.47</v>
      </c>
      <c r="L47" s="418">
        <v>50000</v>
      </c>
      <c r="M47" s="424">
        <v>3.5000000000000003E-2</v>
      </c>
      <c r="N47" s="428">
        <v>0.1043373461455074</v>
      </c>
      <c r="O47" s="421">
        <v>0.1</v>
      </c>
      <c r="P47" s="426">
        <v>0.41794406361535957</v>
      </c>
    </row>
    <row r="48" spans="1:16" s="31" customFormat="1">
      <c r="A48" s="78"/>
      <c r="B48" s="333" t="s">
        <v>276</v>
      </c>
      <c r="C48" s="434" t="s">
        <v>282</v>
      </c>
      <c r="D48" s="334" t="s">
        <v>278</v>
      </c>
      <c r="E48" s="332" t="s">
        <v>279</v>
      </c>
      <c r="F48" s="412" t="s">
        <v>288</v>
      </c>
      <c r="G48" s="414" t="s">
        <v>289</v>
      </c>
      <c r="H48" s="335" t="s">
        <v>281</v>
      </c>
      <c r="I48" s="417">
        <v>50000</v>
      </c>
      <c r="J48" s="418">
        <v>50547.29</v>
      </c>
      <c r="K48" s="417">
        <v>50576.66</v>
      </c>
      <c r="L48" s="418">
        <v>50000</v>
      </c>
      <c r="M48" s="424">
        <v>0.04</v>
      </c>
      <c r="N48" s="428">
        <v>0.10469170273193838</v>
      </c>
      <c r="O48" s="421">
        <v>0.1</v>
      </c>
      <c r="P48" s="426">
        <v>0.52263576634729791</v>
      </c>
    </row>
    <row r="49" spans="1:16" s="31" customFormat="1">
      <c r="A49" s="78"/>
      <c r="B49" s="333" t="s">
        <v>276</v>
      </c>
      <c r="C49" s="434" t="s">
        <v>282</v>
      </c>
      <c r="D49" s="334" t="s">
        <v>278</v>
      </c>
      <c r="E49" s="332" t="s">
        <v>279</v>
      </c>
      <c r="F49" s="412" t="s">
        <v>288</v>
      </c>
      <c r="G49" s="414">
        <v>44774</v>
      </c>
      <c r="H49" s="335" t="s">
        <v>281</v>
      </c>
      <c r="I49" s="417">
        <v>50000</v>
      </c>
      <c r="J49" s="418">
        <v>50423.87</v>
      </c>
      <c r="K49" s="417">
        <v>50457.42</v>
      </c>
      <c r="L49" s="418">
        <v>50000</v>
      </c>
      <c r="M49" s="424">
        <v>4.2500000000000003E-2</v>
      </c>
      <c r="N49" s="428">
        <v>0.10444488060818097</v>
      </c>
      <c r="O49" s="421">
        <v>0.1</v>
      </c>
      <c r="P49" s="426">
        <v>0.62708064695547883</v>
      </c>
    </row>
    <row r="50" spans="1:16" s="31" customFormat="1">
      <c r="A50" s="78"/>
      <c r="B50" s="408" t="s">
        <v>290</v>
      </c>
      <c r="C50" s="435" t="s">
        <v>291</v>
      </c>
      <c r="D50" s="334" t="s">
        <v>278</v>
      </c>
      <c r="E50" s="332" t="s">
        <v>279</v>
      </c>
      <c r="F50" s="412">
        <v>44098</v>
      </c>
      <c r="G50" s="414">
        <v>44106</v>
      </c>
      <c r="H50" s="245" t="s">
        <v>281</v>
      </c>
      <c r="I50" s="419">
        <v>25117</v>
      </c>
      <c r="J50" s="420">
        <v>25095</v>
      </c>
      <c r="K50" s="419">
        <v>25095</v>
      </c>
      <c r="L50" s="420">
        <v>25117</v>
      </c>
      <c r="M50" s="425">
        <v>0</v>
      </c>
      <c r="N50" s="428">
        <v>5.1945665847803982E-2</v>
      </c>
      <c r="O50" s="422">
        <v>0.1</v>
      </c>
      <c r="P50" s="427">
        <v>5.1945665847803982E-2</v>
      </c>
    </row>
    <row r="51" spans="1:16" s="31" customFormat="1">
      <c r="A51" s="78"/>
      <c r="B51" s="408" t="s">
        <v>276</v>
      </c>
      <c r="C51" s="435" t="s">
        <v>282</v>
      </c>
      <c r="D51" s="334" t="s">
        <v>278</v>
      </c>
      <c r="E51" s="332" t="s">
        <v>279</v>
      </c>
      <c r="F51" s="412" t="s">
        <v>292</v>
      </c>
      <c r="G51" s="414">
        <v>44419</v>
      </c>
      <c r="H51" s="245" t="s">
        <v>281</v>
      </c>
      <c r="I51" s="419">
        <v>50000</v>
      </c>
      <c r="J51" s="420">
        <v>50405.13</v>
      </c>
      <c r="K51" s="419">
        <v>50405.13</v>
      </c>
      <c r="L51" s="420">
        <v>50000</v>
      </c>
      <c r="M51" s="425">
        <v>3.5000000000000003E-2</v>
      </c>
      <c r="N51" s="428">
        <v>0.10433664235884119</v>
      </c>
      <c r="O51" s="422">
        <v>0.1</v>
      </c>
      <c r="P51" s="427">
        <v>0.73141728931432004</v>
      </c>
    </row>
    <row r="52" spans="1:16" s="432" customFormat="1" ht="15.75" thickBot="1">
      <c r="A52" s="431"/>
      <c r="B52" s="437" t="s">
        <v>285</v>
      </c>
      <c r="C52" s="438" t="s">
        <v>277</v>
      </c>
      <c r="D52" s="439" t="s">
        <v>278</v>
      </c>
      <c r="E52" s="440" t="s">
        <v>279</v>
      </c>
      <c r="F52" s="441" t="s">
        <v>292</v>
      </c>
      <c r="G52" s="442">
        <v>45139</v>
      </c>
      <c r="H52" s="441" t="s">
        <v>281</v>
      </c>
      <c r="I52" s="443">
        <v>24000</v>
      </c>
      <c r="J52" s="444">
        <v>25386.92</v>
      </c>
      <c r="K52" s="443">
        <v>25386.92</v>
      </c>
      <c r="L52" s="444">
        <v>24000</v>
      </c>
      <c r="M52" s="445">
        <v>7.7499999999999999E-2</v>
      </c>
      <c r="N52" s="446">
        <v>5.2549928799558943E-2</v>
      </c>
      <c r="O52" s="447">
        <v>0.1</v>
      </c>
      <c r="P52" s="446">
        <v>0.21532686316031591</v>
      </c>
    </row>
    <row r="53" spans="1:16" s="31" customFormat="1">
      <c r="A53" s="78"/>
      <c r="I53" s="144"/>
    </row>
    <row r="54" spans="1:16" s="31" customFormat="1">
      <c r="A54" s="78"/>
      <c r="B54" s="128" t="s">
        <v>121</v>
      </c>
      <c r="C54" s="149"/>
      <c r="I54" s="144"/>
    </row>
    <row r="55" spans="1:16" s="31" customFormat="1">
      <c r="A55" s="78"/>
      <c r="B55" s="152" t="s">
        <v>319</v>
      </c>
      <c r="C55" s="149"/>
      <c r="I55" s="144"/>
    </row>
    <row r="56" spans="1:16" s="31" customFormat="1" ht="15.75" thickBot="1">
      <c r="A56" s="78"/>
      <c r="B56" s="152"/>
      <c r="C56" s="149"/>
      <c r="I56" s="144"/>
    </row>
    <row r="57" spans="1:16" ht="15.75" thickBot="1">
      <c r="A57" s="79"/>
      <c r="B57" s="159" t="s">
        <v>11</v>
      </c>
      <c r="C57" s="163">
        <v>44104</v>
      </c>
      <c r="D57" s="163">
        <v>43738</v>
      </c>
      <c r="E57" s="50"/>
    </row>
    <row r="58" spans="1:16" ht="15.75" thickBot="1">
      <c r="A58" s="79"/>
      <c r="B58" s="239" t="s">
        <v>255</v>
      </c>
      <c r="C58" s="448">
        <v>5.5</v>
      </c>
      <c r="D58" s="240">
        <v>0</v>
      </c>
      <c r="E58" s="50"/>
    </row>
    <row r="59" spans="1:16" ht="15.75" thickBot="1">
      <c r="A59" s="79"/>
      <c r="B59" s="241" t="s">
        <v>9</v>
      </c>
      <c r="C59" s="449">
        <f>SUM(C58)</f>
        <v>5.5</v>
      </c>
      <c r="D59" s="242">
        <f>SUM(D58)</f>
        <v>0</v>
      </c>
      <c r="E59" s="133"/>
    </row>
    <row r="60" spans="1:16">
      <c r="A60" s="79"/>
      <c r="B60" s="134"/>
      <c r="D60" s="135"/>
      <c r="E60" s="50"/>
    </row>
    <row r="61" spans="1:16" s="31" customFormat="1">
      <c r="A61" s="78"/>
      <c r="B61" s="128" t="s">
        <v>122</v>
      </c>
      <c r="C61" s="149"/>
      <c r="I61" s="144"/>
    </row>
    <row r="62" spans="1:16" s="152" customFormat="1">
      <c r="A62" s="151"/>
      <c r="B62" s="152" t="s">
        <v>319</v>
      </c>
      <c r="D62" s="135"/>
      <c r="E62" s="50"/>
      <c r="I62" s="143"/>
    </row>
    <row r="63" spans="1:16" s="152" customFormat="1" ht="15.75" thickBot="1">
      <c r="A63" s="151"/>
      <c r="D63" s="135"/>
      <c r="E63" s="50"/>
      <c r="I63" s="143"/>
    </row>
    <row r="64" spans="1:16" ht="15.75" thickBot="1">
      <c r="A64" s="79"/>
      <c r="B64" s="243" t="s">
        <v>11</v>
      </c>
      <c r="C64" s="163">
        <v>44104</v>
      </c>
      <c r="D64" s="163">
        <v>43738</v>
      </c>
      <c r="E64" s="50"/>
    </row>
    <row r="65" spans="1:9" ht="16.5" customHeight="1">
      <c r="A65" s="79"/>
      <c r="B65" s="336" t="s">
        <v>219</v>
      </c>
      <c r="C65" s="450">
        <v>193.48</v>
      </c>
      <c r="D65" s="338">
        <v>0</v>
      </c>
      <c r="E65" s="50"/>
    </row>
    <row r="66" spans="1:9" s="152" customFormat="1" ht="16.5" customHeight="1" thickBot="1">
      <c r="A66" s="151"/>
      <c r="B66" s="337" t="s">
        <v>220</v>
      </c>
      <c r="C66" s="451">
        <v>19.38</v>
      </c>
      <c r="D66" s="339">
        <v>0</v>
      </c>
      <c r="E66" s="50"/>
      <c r="I66" s="143"/>
    </row>
    <row r="67" spans="1:9" ht="15.75" thickBot="1">
      <c r="A67" s="79"/>
      <c r="B67" s="244" t="s">
        <v>9</v>
      </c>
      <c r="C67" s="452">
        <f>SUM(C65:C66)</f>
        <v>212.85999999999999</v>
      </c>
      <c r="D67" s="340">
        <f>SUM(D65:D66)</f>
        <v>0</v>
      </c>
      <c r="E67" s="50"/>
    </row>
    <row r="68" spans="1:9">
      <c r="A68" s="79"/>
      <c r="B68" s="134"/>
      <c r="D68" s="135"/>
      <c r="E68" s="50"/>
    </row>
    <row r="69" spans="1:9" s="31" customFormat="1">
      <c r="A69" s="78"/>
      <c r="B69" s="128" t="s">
        <v>221</v>
      </c>
      <c r="C69" s="149"/>
      <c r="I69" s="144"/>
    </row>
    <row r="70" spans="1:9" s="152" customFormat="1">
      <c r="A70" s="151"/>
      <c r="B70" s="152" t="s">
        <v>319</v>
      </c>
      <c r="D70" s="135"/>
      <c r="E70" s="50"/>
      <c r="I70" s="143"/>
    </row>
    <row r="71" spans="1:9" s="152" customFormat="1" ht="15.75" thickBot="1">
      <c r="A71" s="151"/>
      <c r="D71" s="135"/>
      <c r="E71" s="50"/>
      <c r="I71" s="143"/>
    </row>
    <row r="72" spans="1:9" s="152" customFormat="1" ht="15.75" thickBot="1">
      <c r="A72" s="151"/>
      <c r="B72" s="243" t="s">
        <v>11</v>
      </c>
      <c r="C72" s="163">
        <v>44104</v>
      </c>
      <c r="D72" s="163">
        <v>43738</v>
      </c>
      <c r="E72" s="50"/>
      <c r="I72" s="143"/>
    </row>
    <row r="73" spans="1:9" s="152" customFormat="1" ht="16.5" customHeight="1">
      <c r="A73" s="151"/>
      <c r="B73" s="336" t="s">
        <v>259</v>
      </c>
      <c r="C73" s="450">
        <v>41.99</v>
      </c>
      <c r="D73" s="338"/>
      <c r="E73" s="50"/>
      <c r="I73" s="143"/>
    </row>
    <row r="74" spans="1:9" s="152" customFormat="1" ht="16.5" customHeight="1" thickBot="1">
      <c r="A74" s="151"/>
      <c r="B74" s="337" t="s">
        <v>177</v>
      </c>
      <c r="C74" s="451">
        <v>503.93</v>
      </c>
      <c r="D74" s="339">
        <v>0</v>
      </c>
      <c r="E74" s="50"/>
      <c r="I74" s="143"/>
    </row>
    <row r="75" spans="1:9" s="152" customFormat="1" ht="15.75" thickBot="1">
      <c r="A75" s="151"/>
      <c r="B75" s="244" t="s">
        <v>9</v>
      </c>
      <c r="C75" s="452">
        <f>SUM(C73:C74)</f>
        <v>545.91999999999996</v>
      </c>
      <c r="D75" s="340">
        <f>SUM(D73:D74)</f>
        <v>0</v>
      </c>
      <c r="E75" s="50"/>
      <c r="I75" s="143"/>
    </row>
    <row r="76" spans="1:9" s="152" customFormat="1">
      <c r="A76" s="151"/>
      <c r="B76" s="134"/>
      <c r="D76" s="135"/>
      <c r="E76" s="50"/>
      <c r="I76" s="143"/>
    </row>
    <row r="77" spans="1:9" s="152" customFormat="1">
      <c r="A77" s="151"/>
      <c r="B77" s="128" t="s">
        <v>321</v>
      </c>
      <c r="C77" s="149"/>
      <c r="D77" s="31"/>
      <c r="I77" s="143"/>
    </row>
    <row r="78" spans="1:9" s="152" customFormat="1" ht="15.75" thickBot="1">
      <c r="A78" s="151"/>
      <c r="B78" s="152" t="s">
        <v>319</v>
      </c>
      <c r="D78" s="135"/>
      <c r="I78" s="143"/>
    </row>
    <row r="79" spans="1:9" s="152" customFormat="1" ht="15.75" thickBot="1">
      <c r="A79" s="151"/>
      <c r="B79" s="457" t="s">
        <v>11</v>
      </c>
      <c r="C79" s="163">
        <v>44104</v>
      </c>
      <c r="D79" s="163">
        <v>43738</v>
      </c>
      <c r="I79" s="143"/>
    </row>
    <row r="80" spans="1:9" s="152" customFormat="1" ht="15.75" thickBot="1">
      <c r="A80" s="151"/>
      <c r="B80" s="336" t="s">
        <v>323</v>
      </c>
      <c r="C80" s="461">
        <v>0</v>
      </c>
      <c r="D80" s="338">
        <v>0</v>
      </c>
      <c r="I80" s="143"/>
    </row>
    <row r="81" spans="1:9" s="152" customFormat="1" ht="15.75" thickBot="1">
      <c r="A81" s="151"/>
      <c r="B81" s="244" t="s">
        <v>9</v>
      </c>
      <c r="C81" s="340">
        <f>SUM(C80:C80)</f>
        <v>0</v>
      </c>
      <c r="D81" s="340">
        <f>SUM(D80:D80)</f>
        <v>0</v>
      </c>
      <c r="I81" s="143"/>
    </row>
    <row r="82" spans="1:9" s="152" customFormat="1">
      <c r="A82" s="151"/>
      <c r="I82" s="143"/>
    </row>
    <row r="83" spans="1:9" s="152" customFormat="1">
      <c r="A83" s="151"/>
      <c r="B83" s="128" t="s">
        <v>322</v>
      </c>
      <c r="C83" s="149"/>
      <c r="D83" s="31"/>
      <c r="I83" s="143"/>
    </row>
    <row r="84" spans="1:9" s="152" customFormat="1" ht="15.75" thickBot="1">
      <c r="A84" s="151"/>
      <c r="B84" s="152" t="s">
        <v>319</v>
      </c>
      <c r="D84" s="135"/>
      <c r="I84" s="143"/>
    </row>
    <row r="85" spans="1:9" s="152" customFormat="1" ht="15.75" thickBot="1">
      <c r="A85" s="151"/>
      <c r="B85" s="457" t="s">
        <v>11</v>
      </c>
      <c r="C85" s="163">
        <v>44104</v>
      </c>
      <c r="D85" s="163">
        <v>43738</v>
      </c>
      <c r="I85" s="143"/>
    </row>
    <row r="86" spans="1:9" s="152" customFormat="1" ht="15.75" thickBot="1">
      <c r="A86" s="151"/>
      <c r="B86" s="336" t="s">
        <v>323</v>
      </c>
      <c r="C86" s="461">
        <v>0</v>
      </c>
      <c r="D86" s="338">
        <v>0</v>
      </c>
      <c r="I86" s="143"/>
    </row>
    <row r="87" spans="1:9" s="152" customFormat="1" ht="15.75" thickBot="1">
      <c r="A87" s="151"/>
      <c r="B87" s="244" t="s">
        <v>9</v>
      </c>
      <c r="C87" s="340">
        <f>SUM(C86:C86)</f>
        <v>0</v>
      </c>
      <c r="D87" s="340">
        <f>SUM(D86:D86)</f>
        <v>0</v>
      </c>
      <c r="I87" s="143"/>
    </row>
    <row r="88" spans="1:9" s="152" customFormat="1">
      <c r="A88" s="151"/>
      <c r="I88" s="143"/>
    </row>
    <row r="89" spans="1:9" s="152" customFormat="1">
      <c r="A89" s="151"/>
      <c r="B89" s="128" t="s">
        <v>326</v>
      </c>
      <c r="C89" s="149"/>
      <c r="D89" s="31"/>
      <c r="I89" s="143"/>
    </row>
    <row r="90" spans="1:9" s="152" customFormat="1" ht="15.75" thickBot="1">
      <c r="A90" s="151"/>
      <c r="B90" s="152" t="s">
        <v>319</v>
      </c>
      <c r="D90" s="135"/>
      <c r="I90" s="143"/>
    </row>
    <row r="91" spans="1:9" s="152" customFormat="1" ht="15.75" thickBot="1">
      <c r="A91" s="151"/>
      <c r="B91" s="457" t="s">
        <v>11</v>
      </c>
      <c r="C91" s="163">
        <v>44104</v>
      </c>
      <c r="D91" s="163">
        <v>43738</v>
      </c>
      <c r="I91" s="143"/>
    </row>
    <row r="92" spans="1:9" s="152" customFormat="1" ht="15.75" thickBot="1">
      <c r="A92" s="151"/>
      <c r="B92" s="336" t="s">
        <v>327</v>
      </c>
      <c r="C92" s="450">
        <f>+'Estado de Resultados'!F10</f>
        <v>59.03</v>
      </c>
      <c r="D92" s="338"/>
      <c r="I92" s="143"/>
    </row>
    <row r="93" spans="1:9" s="152" customFormat="1" ht="15.75" thickBot="1">
      <c r="A93" s="151"/>
      <c r="B93" s="244" t="s">
        <v>9</v>
      </c>
      <c r="C93" s="452">
        <f>SUM(C92:C92)</f>
        <v>59.03</v>
      </c>
      <c r="D93" s="340">
        <f>SUM(D92:D92)</f>
        <v>0</v>
      </c>
      <c r="I93" s="143"/>
    </row>
    <row r="94" spans="1:9" s="152" customFormat="1">
      <c r="A94" s="151"/>
      <c r="I94" s="143"/>
    </row>
    <row r="95" spans="1:9" s="152" customFormat="1">
      <c r="A95" s="151"/>
      <c r="I95" s="143"/>
    </row>
    <row r="96" spans="1:9" s="152" customFormat="1">
      <c r="A96" s="151"/>
      <c r="I96" s="143"/>
    </row>
    <row r="97" spans="1:9">
      <c r="A97" s="79"/>
    </row>
    <row r="98" spans="1:9">
      <c r="A98" s="79"/>
    </row>
    <row r="99" spans="1:9">
      <c r="A99" s="79"/>
    </row>
    <row r="100" spans="1:9">
      <c r="A100" s="79"/>
      <c r="B100" s="123" t="s">
        <v>40</v>
      </c>
      <c r="C100" s="123" t="s">
        <v>39</v>
      </c>
      <c r="E100" s="90" t="s">
        <v>23</v>
      </c>
      <c r="F100" s="121"/>
      <c r="G100" s="90" t="s">
        <v>307</v>
      </c>
    </row>
    <row r="101" spans="1:9">
      <c r="A101" s="79"/>
      <c r="B101" s="125" t="s">
        <v>15</v>
      </c>
      <c r="C101" s="125" t="s">
        <v>38</v>
      </c>
      <c r="E101" s="125" t="s">
        <v>10</v>
      </c>
      <c r="F101" s="126"/>
      <c r="G101" s="125" t="s">
        <v>37</v>
      </c>
      <c r="H101" s="136"/>
      <c r="I101" s="145"/>
    </row>
    <row r="102" spans="1:9">
      <c r="A102" s="79"/>
      <c r="B102" s="554"/>
      <c r="C102" s="554"/>
      <c r="D102" s="137"/>
      <c r="E102" s="50"/>
      <c r="G102" s="50"/>
      <c r="H102" s="137"/>
      <c r="I102" s="146"/>
    </row>
    <row r="103" spans="1:9">
      <c r="A103" s="138"/>
      <c r="B103" s="83"/>
      <c r="C103" s="83"/>
      <c r="D103" s="83"/>
      <c r="E103" s="83"/>
      <c r="F103" s="83"/>
      <c r="G103" s="83"/>
      <c r="H103" s="83"/>
      <c r="I103" s="147"/>
    </row>
  </sheetData>
  <customSheetViews>
    <customSheetView guid="{7015FC6D-0680-4B00-AA0E-B83DA1D0B666}" scale="85" showPageBreaks="1" showGridLines="0" printArea="1" topLeftCell="A263">
      <selection activeCell="G275" sqref="G275"/>
      <pageMargins left="0.7" right="0.7" top="0.75" bottom="0.75" header="0.3" footer="0.3"/>
      <pageSetup paperSize="9" scale="50" orientation="portrait" r:id="rId1"/>
    </customSheetView>
    <customSheetView guid="{5FCC9217-B3E9-4B91-A943-5F21728EBEE9}" scale="85" showPageBreaks="1" showGridLines="0" printArea="1" topLeftCell="A272">
      <selection activeCell="D296" sqref="D296"/>
      <pageMargins left="0.7" right="0.7" top="0.75" bottom="0.75" header="0.3" footer="0.3"/>
      <pageSetup paperSize="9" scale="50" orientation="portrait" r:id="rId2"/>
    </customSheetView>
    <customSheetView guid="{F3648BCD-1CED-4BBB-AE63-37BDB925883F}" scale="85" showGridLines="0" printArea="1" topLeftCell="A283">
      <selection activeCell="G307" sqref="G306:G307"/>
      <pageMargins left="0.7" right="0.7" top="0.75" bottom="0.75" header="0.3" footer="0.3"/>
      <pageSetup paperSize="9" scale="50" orientation="portrait" r:id="rId3"/>
    </customSheetView>
  </customSheetViews>
  <mergeCells count="16">
    <mergeCell ref="N42:N43"/>
    <mergeCell ref="O42:O43"/>
    <mergeCell ref="P42:P43"/>
    <mergeCell ref="I42:I43"/>
    <mergeCell ref="J42:J43"/>
    <mergeCell ref="K42:K43"/>
    <mergeCell ref="L42:L43"/>
    <mergeCell ref="M42:M43"/>
    <mergeCell ref="B102:C102"/>
    <mergeCell ref="E42:E43"/>
    <mergeCell ref="F42:F43"/>
    <mergeCell ref="H42:H43"/>
    <mergeCell ref="B42:B43"/>
    <mergeCell ref="C42:C43"/>
    <mergeCell ref="D42:D43"/>
    <mergeCell ref="G42:G43"/>
  </mergeCells>
  <pageMargins left="0.25" right="0.25" top="0.75" bottom="0.75" header="0.3" footer="0.3"/>
  <pageSetup paperSize="9" scale="49" fitToHeight="0" orientation="portrait" r:id="rId4"/>
  <ignoredErrors>
    <ignoredError sqref="C67:D67 C75:D75" formulaRange="1"/>
  </ignoredErrors>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eGOtY7xWvzQez27heaU318n68R1TBX5ZV3sOarv+UzM=</DigestValue>
    </Reference>
    <Reference Type="http://www.w3.org/2000/09/xmldsig#Object" URI="#idOfficeObject">
      <DigestMethod Algorithm="http://www.w3.org/2001/04/xmlenc#sha256"/>
      <DigestValue>TrzajXoSzqXmGzUao2zQPSD+seW6c4DajkfigTL/95I=</DigestValue>
    </Reference>
    <Reference Type="http://uri.etsi.org/01903#SignedProperties" URI="#idSignedProperties">
      <Transforms>
        <Transform Algorithm="http://www.w3.org/TR/2001/REC-xml-c14n-20010315"/>
      </Transforms>
      <DigestMethod Algorithm="http://www.w3.org/2001/04/xmlenc#sha256"/>
      <DigestValue>YAsU2ueY4sI9ReDbFP58LoCmsXNpR0JrcSqmUem4uIM=</DigestValue>
    </Reference>
    <Reference Type="http://www.w3.org/2000/09/xmldsig#Object" URI="#idValidSigLnImg">
      <DigestMethod Algorithm="http://www.w3.org/2001/04/xmlenc#sha256"/>
      <DigestValue>xhkkHUaZpgGOoyinIS45VtfKdPEx9c7ucaoPikDxihE=</DigestValue>
    </Reference>
    <Reference Type="http://www.w3.org/2000/09/xmldsig#Object" URI="#idInvalidSigLnImg">
      <DigestMethod Algorithm="http://www.w3.org/2001/04/xmlenc#sha256"/>
      <DigestValue>cwJaqmM9nY/fDsby25eNsdPAatLb5PdsOhbybwodRzU=</DigestValue>
    </Reference>
  </SignedInfo>
  <SignatureValue>E5eAUtaT/X9XkK2r9mwRbCCXlJ1X6u+xVESkujVO8kw6hKWu8JO/Fa+2rlWgtn0BuFFNr08xKnxJ
2fFxJND6kBvmjoNGFwetmDDC/H3bgdKW21PflKRKp9qpB5kjqXJyxfHjmNGAkTLIaxgv6/HBxBka
yTZG7i574lEADMA3xhLxefO8tyg5E3QvgsXwp7Lu7NTFuGwv7EpA6Oj3/4S7QhNdL4gxTBZRn5We
coHqTC94pdKY8EEUAu4aGgpRw32qjMxefmp3lzQTW6tflUIwfV+ZFNVuVuGVX0WoISGFbYVp5SUk
XiYpCNM32nmOGQntdRUEgKEn/8HtvrBmuPGSOw==</SignatureValue>
  <KeyInfo>
    <X509Data>
      <X509Certificate>MIIIFzCCBf+gAwIBAgIIZQchj6X8qWIwDQYJKoZIhvcNAQELBQAwWzEXMBUGA1UEBRMOUlVDIDgwMDUwMTcyLTExGjAYBgNVBAMTEUNBLURPQ1VNRU5UQSBTLkEuMRcwFQYDVQQKEw5ET0NVTUVOVEEgUy5BLjELMAkGA1UEBhMCUFkwHhcNMTkwODA5MjAzNjUwWhcNMjEwODA4MjA0NjUwWjCBqTELMAkGA1UEBhMCUFkxFzAVBgNVBAQMDlBST05PIFRPw5FBTkVaMRIwEAYDVQQFEwlDSTEzNTczNzAxGDAWBgNVBCoMD01BUkNFTE8gR0FCUklFTDEXMBUGA1UECgwOUEVSU09OQSBGSVNJQ0ExETAPBgNVBAsMCEZJUk1BIEYyMScwJQYDVQQDDB5NQVJDRUxPIEdBQlJJRUwgUFJPTk8gVE/DkUFORVowggEiMA0GCSqGSIb3DQEBAQUAA4IBDwAwggEKAoIBAQCq+hqFetjMpIJIgM8Z1lgZ89lTXTUBtwBmGlBwXTuee0ao5M+FXN/s1kxxT+mzfuYvzrsYsPH+69DuVm0xEeOHyMi2RocrMMbJVrq72EBNluXIczmqL0t6jW27O6JPUF81mumw0smLE8UpXxm9vrTebEd1Nz4i/Idars7LnmRt6duWfHTMI0lSTtNHkzP5RoKf9wtHNK7QQcacm9nFKn50zNAze+/5LH3WrWmKdpj8SlQWcpovpfw9LHUfyJik2epudbNv4FTKQdHiFj58znoSpHJwox3i9bOA296TF30GdQeSGDGYJVq3FbFKvjsIPwL9msXKYuYnHeiAG5FekzwlAgMBAAGjggOOMIIDijAMBgNVHRMBAf8EAjAAMA4GA1UdDwEB/wQEAwIF4DAqBgNVHSUBAf8EIDAeBggrBgEFBQcDAQYIKwYBBQUHAwIGCCsGAQUFBwMEMB0GA1UdDgQWBBTX6ysWjCtYWjGdRCnn443ntyhT4jCBlgYIKwYBBQUHAQEEgYkwgYYwOQYIKwYBBQUHMAGGLWh0dHA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zBgNVHREELDAqgShtYXJjZWxvLnByb25vQHJlZ2lvbmFsY2FzYWRlYm9sc2E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EJHYNvP3bcBQ7lzcniyQaW6LvhaBJ4J7F6jl7WTwOcTKeBFghvbJQrsl91Hyyoe1954MzVgAwpVG2Ir7Sw8vj377mSk4xREOpq/9iKYjfDc+UeS4tPGEu727SnFtW5AeCxeBoKotEfGWOoHzg8efrr6XfIkWlXsDCaWnveqWlsu1weM+mkmjfowy/s1R1EqgkXlbJIDl88WABYtqLbf9jixWCCzRiWSBsTwduXhkk5fR04UkNlLbxjmWwAS0/Q6gS5dtIo8/vEN42oOFYEEOflBnL6HF3ot+WOVsFyf+oeYJsYOLVjPWxrII4GF3b4YoPwSQzjcglhTo8XFZAp5c83CAMeRWXkSAqa28KF2110VQv1oNqYcZ7El0j4VWFFjcDTL1Rf0R8+16Kwsz0xjIK2GktK01XsL4vb0E7Zf/Vt9BWvZtOydtmcTCUl+5a8PibGKKD3ltliaEbsqtSuklvwKJrkN0P7YYkrxSa4UcI61ueEVixmjfjv2A+pur4AMD4YXuvX/wMYuR/ycFyagTlBOZJdyf/DL2l2B+L4oZCVJGvjs5bU99WK//Klu8qcVmjsoJGYdU8O/k0ODVoPY/Tx5RrkW/IDdueeNKy7Yz/sPtSI00Zird/CEnthnTZFJVJLhrDs3ayHGrWtiHkxFa3uWYkJ2gA5EwVHERsieTx9I=</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a/H/TWxVMjFbf/uTpAa8X26r32ogXS+bn2yP+G6NfAY=</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ysY7u8LLyl7naQrzFRAwountIREwV1elZfBQr4/fz6I=</DigestValue>
      </Reference>
      <Reference URI="/xl/drawings/vmlDrawing1.vml?ContentType=application/vnd.openxmlformats-officedocument.vmlDrawing">
        <DigestMethod Algorithm="http://www.w3.org/2001/04/xmlenc#sha256"/>
        <DigestValue>gp3LIA1k707w9x9JnP0uh8pSFGSL73aKNuF+KMvcXY4=</DigestValue>
      </Reference>
      <Reference URI="/xl/media/image1.emf?ContentType=image/x-emf">
        <DigestMethod Algorithm="http://www.w3.org/2001/04/xmlenc#sha256"/>
        <DigestValue>1j69RbxskQ4Pr0RiVid6WODux+Qr5XCnTO/TazHdZLY=</DigestValue>
      </Reference>
      <Reference URI="/xl/media/image2.emf?ContentType=image/x-emf">
        <DigestMethod Algorithm="http://www.w3.org/2001/04/xmlenc#sha256"/>
        <DigestValue>ydgv23PCZkJpm5XgmzIyc2aukvzqtX3AHdbbReK7qqo=</DigestValue>
      </Reference>
      <Reference URI="/xl/media/image3.emf?ContentType=image/x-emf">
        <DigestMethod Algorithm="http://www.w3.org/2001/04/xmlenc#sha256"/>
        <DigestValue>TUVvhxQ0xZqTDwcPGksDIdTC26/iWqufWxhB9BwIcIA=</DigestValue>
      </Reference>
      <Reference URI="/xl/media/image4.emf?ContentType=image/x-emf">
        <DigestMethod Algorithm="http://www.w3.org/2001/04/xmlenc#sha256"/>
        <DigestValue>66UQh8p6nc6O5WoSsaP8IS2+cw9LHMn3Q6dVikexbjI=</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10.bin?ContentType=application/vnd.openxmlformats-officedocument.spreadsheetml.printerSettings">
        <DigestMethod Algorithm="http://www.w3.org/2001/04/xmlenc#sha256"/>
        <DigestValue>aKO8XWThzgvGlTVSu23kX37OoqtKGS6PBUkmhsicI1Y=</DigestValue>
      </Reference>
      <Reference URI="/xl/printerSettings/printerSettings11.bin?ContentType=application/vnd.openxmlformats-officedocument.spreadsheetml.printerSettings">
        <DigestMethod Algorithm="http://www.w3.org/2001/04/xmlenc#sha256"/>
        <DigestValue>uEytLUZB2XUIlp4S1X1OrZfSDIJ97PEGHsjzk1VUV2A=</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TRrCOIAvgyay9+dOHANtMRhI4Mlj24DaFIyKQoKcdPw=</DigestValue>
      </Reference>
      <Reference URI="/xl/printerSettings/printerSettings14.bin?ContentType=application/vnd.openxmlformats-officedocument.spreadsheetml.printerSettings">
        <DigestMethod Algorithm="http://www.w3.org/2001/04/xmlenc#sha256"/>
        <DigestValue>BCq9O5HHwm91X0cDGi4bjZg0oXnSgv7WGiCfkpesuIU=</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hqnMLvZ6XBY2fH1KhK00vJXWuxlSZRWkoKrdKDrIF2Q=</DigestValue>
      </Reference>
      <Reference URI="/xl/printerSettings/printerSettings17.bin?ContentType=application/vnd.openxmlformats-officedocument.spreadsheetml.printerSettings">
        <DigestMethod Algorithm="http://www.w3.org/2001/04/xmlenc#sha256"/>
        <DigestValue>hqnMLvZ6XBY2fH1KhK00vJXWuxlSZRWkoKrdKDrIF2Q=</DigestValue>
      </Reference>
      <Reference URI="/xl/printerSettings/printerSettings18.bin?ContentType=application/vnd.openxmlformats-officedocument.spreadsheetml.printerSettings">
        <DigestMethod Algorithm="http://www.w3.org/2001/04/xmlenc#sha256"/>
        <DigestValue>TRrCOIAvgyay9+dOHANtMRhI4Mlj24DaFIyKQoKcdPw=</DigestValue>
      </Reference>
      <Reference URI="/xl/printerSettings/printerSettings19.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TRrCOIAvgyay9+dOHANtMRhI4Mlj24DaFIyKQoKcdPw=</DigestValue>
      </Reference>
      <Reference URI="/xl/printerSettings/printerSettings22.bin?ContentType=application/vnd.openxmlformats-officedocument.spreadsheetml.printerSettings">
        <DigestMethod Algorithm="http://www.w3.org/2001/04/xmlenc#sha256"/>
        <DigestValue>8ULINyTSns7e3+F/twyhXb2p4OEI5M6paxloUp/0tKM=</DigestValue>
      </Reference>
      <Reference URI="/xl/printerSettings/printerSettings23.bin?ContentType=application/vnd.openxmlformats-officedocument.spreadsheetml.printerSettings">
        <DigestMethod Algorithm="http://www.w3.org/2001/04/xmlenc#sha256"/>
        <DigestValue>8ULINyTSns7e3+F/twyhXb2p4OEI5M6paxloUp/0tKM=</DigestValue>
      </Reference>
      <Reference URI="/xl/printerSettings/printerSettings24.bin?ContentType=application/vnd.openxmlformats-officedocument.spreadsheetml.printerSettings">
        <DigestMethod Algorithm="http://www.w3.org/2001/04/xmlenc#sha256"/>
        <DigestValue>8ULINyTSns7e3+F/twyhXb2p4OEI5M6paxloUp/0tKM=</DigestValue>
      </Reference>
      <Reference URI="/xl/printerSettings/printerSettings25.bin?ContentType=application/vnd.openxmlformats-officedocument.spreadsheetml.printerSettings">
        <DigestMethod Algorithm="http://www.w3.org/2001/04/xmlenc#sha256"/>
        <DigestValue>8ULINyTSns7e3+F/twyhXb2p4OEI5M6paxloUp/0tKM=</DigestValue>
      </Reference>
      <Reference URI="/xl/printerSettings/printerSettings26.bin?ContentType=application/vnd.openxmlformats-officedocument.spreadsheetml.printerSettings">
        <DigestMethod Algorithm="http://www.w3.org/2001/04/xmlenc#sha256"/>
        <DigestValue>NBJPJtVU2y8g6Bxm9ZLxOiT5LaEsLL5XEhfNiaaWt20=</DigestValue>
      </Reference>
      <Reference URI="/xl/printerSettings/printerSettings27.bin?ContentType=application/vnd.openxmlformats-officedocument.spreadsheetml.printerSettings">
        <DigestMethod Algorithm="http://www.w3.org/2001/04/xmlenc#sha256"/>
        <DigestValue>GyyR84UYFfbFvVrs+ip9vPggIMAXC0nxkmeUVNsGxCc=</DigestValue>
      </Reference>
      <Reference URI="/xl/printerSettings/printerSettings28.bin?ContentType=application/vnd.openxmlformats-officedocument.spreadsheetml.printerSettings">
        <DigestMethod Algorithm="http://www.w3.org/2001/04/xmlenc#sha256"/>
        <DigestValue>ZVxXhJn6XmjT/m1Dw2UhwYZPVXYMSYE+DUFTlsgHV4s=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ZVxXhJn6XmjT/m1Dw2UhwYZPVXYMSYE+DUFTlsgHV4s=</DigestValue>
      </Reference>
      <Reference URI="/xl/printerSettings/printerSettings32.bin?ContentType=application/vnd.openxmlformats-officedocument.spreadsheetml.printerSettings">
        <DigestMethod Algorithm="http://www.w3.org/2001/04/xmlenc#sha256"/>
        <DigestValue>ZVxXhJn6XmjT/m1Dw2UhwYZPVXYMSYE+DUFTlsgHV4s=</DigestValue>
      </Reference>
      <Reference URI="/xl/printerSettings/printerSettings33.bin?ContentType=application/vnd.openxmlformats-officedocument.spreadsheetml.printerSettings">
        <DigestMethod Algorithm="http://www.w3.org/2001/04/xmlenc#sha256"/>
        <DigestValue>ZVxXhJn6XmjT/m1Dw2UhwYZPVXYMSYE+DUFTlsgHV4s=</DigestValue>
      </Reference>
      <Reference URI="/xl/printerSettings/printerSettings34.bin?ContentType=application/vnd.openxmlformats-officedocument.spreadsheetml.printerSettings">
        <DigestMethod Algorithm="http://www.w3.org/2001/04/xmlenc#sha256"/>
        <DigestValue>ZVxXhJn6XmjT/m1Dw2UhwYZPVXYMSYE+DUFTlsgHV4s=</DigestValue>
      </Reference>
      <Reference URI="/xl/printerSettings/printerSettings35.bin?ContentType=application/vnd.openxmlformats-officedocument.spreadsheetml.printerSettings">
        <DigestMethod Algorithm="http://www.w3.org/2001/04/xmlenc#sha256"/>
        <DigestValue>DfZXByw/NrTOQobJPWXdBYUq2BfFmlCdgTSgIKCRrwg=</DigestValue>
      </Reference>
      <Reference URI="/xl/printerSettings/printerSettings36.bin?ContentType=application/vnd.openxmlformats-officedocument.spreadsheetml.printerSettings">
        <DigestMethod Algorithm="http://www.w3.org/2001/04/xmlenc#sha256"/>
        <DigestValue>aKO8XWThzgvGlTVSu23kX37OoqtKGS6PBUkmhsicI1Y=</DigestValue>
      </Reference>
      <Reference URI="/xl/printerSettings/printerSettings37.bin?ContentType=application/vnd.openxmlformats-officedocument.spreadsheetml.printerSettings">
        <DigestMethod Algorithm="http://www.w3.org/2001/04/xmlenc#sha256"/>
        <DigestValue>aKO8XWThzgvGlTVSu23kX37OoqtKGS6PBUkmhsicI1Y=</DigestValue>
      </Reference>
      <Reference URI="/xl/printerSettings/printerSettings38.bin?ContentType=application/vnd.openxmlformats-officedocument.spreadsheetml.printerSettings">
        <DigestMethod Algorithm="http://www.w3.org/2001/04/xmlenc#sha256"/>
        <DigestValue>OGD3iF2+l78gTInlDCWFPycZVuHBpUE02raJ/Wr5XCI=</DigestValue>
      </Reference>
      <Reference URI="/xl/printerSettings/printerSettings39.bin?ContentType=application/vnd.openxmlformats-officedocument.spreadsheetml.printerSettings">
        <DigestMethod Algorithm="http://www.w3.org/2001/04/xmlenc#sha256"/>
        <DigestValue>uEytLUZB2XUIlp4S1X1OrZfSDIJ97PEGHsjzk1VUV2A=</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uEytLUZB2XUIlp4S1X1OrZfSDIJ97PEGHsjzk1VUV2A=</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aKO8XWThzgvGlTVSu23kX37OoqtKGS6PBUkmhsicI1Y=</DigestValue>
      </Reference>
      <Reference URI="/xl/printerSettings/printerSettings9.bin?ContentType=application/vnd.openxmlformats-officedocument.spreadsheetml.printerSettings">
        <DigestMethod Algorithm="http://www.w3.org/2001/04/xmlenc#sha256"/>
        <DigestValue>aKO8XWThzgvGlTVSu23kX37OoqtKGS6PBUkmhsicI1Y=</DigestValue>
      </Reference>
      <Reference URI="/xl/sharedStrings.xml?ContentType=application/vnd.openxmlformats-officedocument.spreadsheetml.sharedStrings+xml">
        <DigestMethod Algorithm="http://www.w3.org/2001/04/xmlenc#sha256"/>
        <DigestValue>nQDKqPu/EwCJIi80uOCI9fasX54nD/o6elEYSKRdnVg=</DigestValue>
      </Reference>
      <Reference URI="/xl/styles.xml?ContentType=application/vnd.openxmlformats-officedocument.spreadsheetml.styles+xml">
        <DigestMethod Algorithm="http://www.w3.org/2001/04/xmlenc#sha256"/>
        <DigestValue>tufuXotSq/tvpgq2X+/ri3a0GXkNiZv9Mx/mriFfvl8=</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bUYmOySQA/nfvDb1mIMk5HfpZ+6CPBJE3+qEnnXQUoE=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SkwAS0yxPj97QGcg6wzYKmd5qdsrohRzSM8svgWXni8=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4zPDOGDMGw51RczAxGM8Qv3Ae0dEWg78nIAW1wFx03U=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afVMPhNiKTwA9SEpGeF2BjGWVg66ULHfdveJJs/Yor8=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/J/YC70pss0idnZMawXoeU0pAeEp7jq8PpautfWsF80=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ATJMBJd82L/0SZ8CBU0pwNjDiy1sYGbirTcYcx204ao=</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8xBclrFp0QQLnkKI7pVW03EMhJevflY/U8AQnIwTvrA=</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L96vMwTBxIIzCxGF9B+F5efy+DoNWNof4BBnkUcWAVw=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g1CEgvUYo84vbXVkNh1VwToulZ2NoTcVmi66/xpGdik=</DigestValue>
      </Reference>
      <Reference URI="/xl/worksheets/sheet1.xml?ContentType=application/vnd.openxmlformats-officedocument.spreadsheetml.worksheet+xml">
        <DigestMethod Algorithm="http://www.w3.org/2001/04/xmlenc#sha256"/>
        <DigestValue>ho7dlJGimtWra1XB1djzOwtVMjzchwtYxU2s1jKDOB8=</DigestValue>
      </Reference>
      <Reference URI="/xl/worksheets/sheet2.xml?ContentType=application/vnd.openxmlformats-officedocument.spreadsheetml.worksheet+xml">
        <DigestMethod Algorithm="http://www.w3.org/2001/04/xmlenc#sha256"/>
        <DigestValue>5F97VTQcBPBks/M6dfqj4UYPGnX7E31IUPVFoyWKq5o=</DigestValue>
      </Reference>
      <Reference URI="/xl/worksheets/sheet3.xml?ContentType=application/vnd.openxmlformats-officedocument.spreadsheetml.worksheet+xml">
        <DigestMethod Algorithm="http://www.w3.org/2001/04/xmlenc#sha256"/>
        <DigestValue>hsnYK4etNqkQ2RWT+IsKqYa4mNKI4XhFWqBCkvA1MrE=</DigestValue>
      </Reference>
      <Reference URI="/xl/worksheets/sheet4.xml?ContentType=application/vnd.openxmlformats-officedocument.spreadsheetml.worksheet+xml">
        <DigestMethod Algorithm="http://www.w3.org/2001/04/xmlenc#sha256"/>
        <DigestValue>xj4jMY1d8st/4SGQsrEuVd4rR7HBLge3ZlM/NbQkjOw=</DigestValue>
      </Reference>
      <Reference URI="/xl/worksheets/sheet5.xml?ContentType=application/vnd.openxmlformats-officedocument.spreadsheetml.worksheet+xml">
        <DigestMethod Algorithm="http://www.w3.org/2001/04/xmlenc#sha256"/>
        <DigestValue>a49uLqUQsgZEMxDiYKtrpL22SozD3iDDdG+Cx7IXNxI=</DigestValue>
      </Reference>
      <Reference URI="/xl/worksheets/sheet6.xml?ContentType=application/vnd.openxmlformats-officedocument.spreadsheetml.worksheet+xml">
        <DigestMethod Algorithm="http://www.w3.org/2001/04/xmlenc#sha256"/>
        <DigestValue>3J44jX2E+MOsv6si1KpMhvxqyMXU5QV8X/pvXnvvebs=</DigestValue>
      </Reference>
      <Reference URI="/xl/worksheets/sheet7.xml?ContentType=application/vnd.openxmlformats-officedocument.spreadsheetml.worksheet+xml">
        <DigestMethod Algorithm="http://www.w3.org/2001/04/xmlenc#sha256"/>
        <DigestValue>xwI5VannaxYimrujfMFKJBUojsWY+8iuaTSMe+2oCok=</DigestValue>
      </Reference>
      <Reference URI="/xl/worksheets/sheet8.xml?ContentType=application/vnd.openxmlformats-officedocument.spreadsheetml.worksheet+xml">
        <DigestMethod Algorithm="http://www.w3.org/2001/04/xmlenc#sha256"/>
        <DigestValue>EPBHo8j2AWEeml2K7OCzmy9IjFOastbIDoN1JQLHvWo=</DigestValue>
      </Reference>
      <Reference URI="/xl/worksheets/sheet9.xml?ContentType=application/vnd.openxmlformats-officedocument.spreadsheetml.worksheet+xml">
        <DigestMethod Algorithm="http://www.w3.org/2001/04/xmlenc#sha256"/>
        <DigestValue>7gRHEt8e5CrVeagefonnJHY5dq/GG6T1/0TTBZ9cJXM=</DigestValue>
      </Reference>
    </Manifest>
    <SignatureProperties>
      <SignatureProperty Id="idSignatureTime" Target="#idPackageSignature">
        <mdssi:SignatureTime xmlns:mdssi="http://schemas.openxmlformats.org/package/2006/digital-signature">
          <mdssi:Format>YYYY-MM-DDThh:mm:ssTZD</mdssi:Format>
          <mdssi:Value>2020-10-30T16:30:30Z</mdssi:Value>
        </mdssi:SignatureTime>
      </SignatureProperty>
    </SignatureProperties>
  </Object>
  <Object Id="idOfficeObject">
    <SignatureProperties>
      <SignatureProperty Id="idOfficeV1Details" Target="#idPackageSignature">
        <SignatureInfoV1 xmlns="http://schemas.microsoft.com/office/2006/digsig">
          <SetupID>{8551F7C7-EE6A-4398-9433-7BE8108F1431}</SetupID>
          <SignatureText>Marcelo Prono</SignatureText>
          <SignatureImage/>
          <SignatureComments/>
          <WindowsVersion>10.0</WindowsVersion>
          <OfficeVersion>16.0.11328/16</OfficeVersion>
          <ApplicationVersion>16.0.11328</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2020-10-30T16:30:30Z</xd:SigningTime>
          <xd:SigningCertificate>
            <xd:Cert>
              <xd:CertDigest>
                <DigestMethod Algorithm="http://www.w3.org/2001/04/xmlenc#sha256"/>
                <DigestValue>ZBWRn9bvqcUvZFUPYVCstRYGgJmJ39ROBSskYD/OqIo=</DigestValue>
              </xd:CertDigest>
              <xd:IssuerSerial>
                <X509IssuerName>C=PY, O=DOCUMENTA S.A., CN=CA-DOCUMENTA S.A., SERIALNUMBER=RUC 80050172-1</X509IssuerName>
                <X509SerialNumber>7279824223516535138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BcBAAB/AAAAAAAAAAAAAAC+GAAARAsAACBFTUYAAAEAtBsAAKoAAAAGAAAAAAAAAAAAAAAAAAAAVgUAAAADAAA1AQAArQAAAAAAAAAAAAAAAAAAAAi3BADIowIACgAAABAAAAAAAAAAAAAAAEsAAAAQAAAAAAAAAAUAAAAeAAAAGAAAAAAAAAAAAAAAGAEAAIAAAAAnAAAAGAAAAAEAAAAAAAAAAAAAAAAAAAAlAAAADAAAAAEAAABMAAAAZAAAAAAAAAAAAAAAFwEAAH8AAAAAAAAAAAAAAB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8PDwAAAAAAAlAAAADAAAAAEAAABMAAAAZAAAAAAAAAAAAAAAFwEAAH8AAAAAAAAAAAAAABgBAACAAAAAIQDwAAAAAAAAAAAAAACAPwAAAAAAAAAAAACAPwAAAAAAAAAAAAAAAAAAAAAAAAAAAAAAAAAAAAAAAAAAJQAAAAwAAAAAAACAKAAAAAwAAAABAAAAJwAAABgAAAABAAAAAAAAAPDw8AAAAAAAJQAAAAwAAAABAAAATAAAAGQAAAAAAAAAAAAAABcBAAB/AAAAAAAAAAAAAAAY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AAAAAAAlAAAADAAAAAEAAABMAAAAZAAAAAAAAAAAAAAAFwEAAH8AAAAAAAAAAAAAABgBAACAAAAAIQDwAAAAAAAAAAAAAACAPwAAAAAAAAAAAACAPwAAAAAAAAAAAAAAAAAAAAAAAAAAAAAAAAAAAAAAAAAAJQAAAAwAAAAAAACAKAAAAAwAAAABAAAAJwAAABgAAAABAAAAAAAAAP///wAAAAAAJQAAAAwAAAABAAAATAAAAGQAAAAAAAAAAAAAABcBAAB/AAAAAAAAAAAAAAAY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IJS96/l/AAAAAAAAAAAAAFASAAAAAAAAQAAAwPl/AAAgQrPr+X8AAB5sG675fwAABAAAAAAAAAAgQrPr+X8AAHm9sOf7AAAAAAAAAAAAAABLtpxjfIQAAFWFNa35fwAASAAAAAAAAACcWnWu+X8AABhjkq75fwAAsF11rgAAAAABAAAAAAAAAPZ4da75fwAAAACz6/l/AAAAAAAAAAAAAAAAAAD7AAAAsaed6fl/AAAAAAAAAAAAAHALAAAAAAAAIFZLUooCAADIv7Dn+wAAAAAAAAAAAAAAAAAAAAAAAAAAAAAAAAAAAAAAAAAAAAAAKb+w5/sAAAD9WxuuZHYACAAAAAAlAAAADAAAAAEAAAAYAAAADAAAAAAAAAASAAAADAAAAAEAAAAeAAAAGAAAAL0AAAAEAAAA9wAAABEAAAAlAAAADAAAAAEAAABUAAAAiAAAAL4AAAAEAAAA9QAAABAAAAABAAAAYfe0QVU1tEG+AAAABAAAAAoAAABMAAAAAAAAAAAAAAAAAAAA//////////9gAAAAMwAwAC8AMQAwAC8AMgAwADIAMAAGAAAABgAAAAQAAAAGAAAABgAAAAQAAAAGAAAABgAAAAYAAAAGAAAASwAAAEAAAAAwAAAABQAAACAAAAABAAAAAQAAABAAAAAAAAAAAAAAABgBAACAAAAAAAAAAAAAAAAYAQAAgAAAAFIAAABwAQAAAgAAABAAAAAHAAAAAAAAAAAAAAC8AgAAAAAAAAECAiJTAHkAcwB0AGUAbQAAAAAAAAAAAAAAAAAAAAAAAAAAAAAAAAAAAAAAAAAAAAAAAAAAAAAAAAAAAAAAAAAAAAAAAAAAAAkAAAABAAAAWN606fl/AAABAAAAAAAAAEiuwOn5fwAAAAAAAAAAAAAAAAAAAAAAAGiysOf7AAAAAAAAAAAAAAAAAAAAAAAAAAAAAAAAAAAAW7qcY3yEAAAgAAAAAAAAAAAAAAAAAAAAkHdJUooCAAAgVktSigIAAMCzsOcAAAAAAAAAAAAAAAAHAAAAAAAAAJAQnlmKAgAA/LKw5/sAAAA5s7Dn+wAAALGnnen5fwAACgAAAAAAAAAGU6DpAAAAANC3uaJXKQAA6JWeWYoCAAD8srDn+wAAAAcAAAD5fwAAAAAAAAAAAAAAAAAAAAAAAAAAAAAAAAAAAg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D//wEAAABY3rTp+X8AAJAeP1+KAgAASK7A6fl/AAAAAAAAAAAAAAAAAAAAAAAAACpLUooCAAAVDWuwy4/WAQAAAAAAAAAAAAAAAAAAAABby5xjfIQAADgRoq35fwAAMF28rfl/AADg////AAAAACBWS1KKAgAA2MSw5wAAAAAAAAAAAAAAAAYAAAAAAAAAIAAAAAAAAAD8w7Dn+wAAADnEsOf7AAAAsaed6fl/AACIM6Kt+X8AABBhvK0AAAAAMF28rfl/AAAwXbyt+X8AAPzDsOf7AAAABgAAAIoCAAAAAAAAAAAAAAAAAAAAAAAAAAAAAAAAAABQ90tSZHYACAAAAAAlAAAADAAAAAMAAAAYAAAADAAAAAAAAAASAAAADAAAAAEAAAAWAAAADAAAAAgAAABUAAAAVAAAAAoAAAAnAAAAHgAAAEoAAAABAAAAYfe0QVU1t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QAAAARwAAACkAAAAzAAAAaAAAABUAAAAhAPAAAAAAAAAAAAAAAIA/AAAAAAAAAAAAAIA/AAAAAAAAAAAAAAAAAAAAAAAAAAAAAAAAAAAAAAAAAAAlAAAADAAAAAAAAIAoAAAADAAAAAQAAABSAAAAcAEAAAQAAADw////AAAAAAAAAAAAAAAAkAEAAAAAAAEAAAAAcwBlAGcAbwBlACAAdQBpAAAAAAAAAAAAAAAAAAAAAAAAAAAAAAAAAAAAAAAAAAAAAAAAAAAAAAAAAAAAAAAAAAAAAAAAAAAAAAAAAFjetOn5fwAA0Cw/X4oCAABIrsDp+X8AAAAAAAAAAAAAAAAAAAAAAAAIAAAAAAIAAOCIwl6KAgAAAAAAAAAAAAAAAAAAAAAAAIvLnGN8hAAA8MOw5wAAAAAAAAAAAAAAAPD///8AAAAAIFZLUooCAACIxbDnAAAAAAAAAAAAAAAACQAAAAAAAAAgAAAAAAAAAKzEsOf7AAAA6cSw5/sAAACxp53p+X8AAAAAgD8AAIA/6Ly+rQAAAAAAAIA/+wAAANGnMa35fwAArMSw5/sAAAAJAAAAigIAAAAAAAAAAAAAAAAAAAAAAAAAAAAAAAAAALD3S1JkdgAIAAAAACUAAAAMAAAABAAAABgAAAAMAAAAAAAAABIAAAAMAAAAAQAAAB4AAAAYAAAAKQAAADMAAACRAAAASAAAACUAAAAMAAAABAAAAFQAAACcAAAAKgAAADMAAACPAAAARwAAAAEAAABh97RBVTW0QSoAAAAzAAAADQAAAEwAAAAAAAAAAAAAAAAAAAD//////////2gAAABNAGEAcgBjAGUAbABvACAAUAByAG8AbgBvAAAADgAAAAgAAAAGAAAABwAAAAgAAAAEAAAACQAAAAQAAAAJAAAABgAAAAkAAAAJAAAACQAAAEsAAABAAAAAMAAAAAUAAAAgAAAAAQAAAAEAAAAQAAAAAAAAAAAAAAAYAQAAgAAAAAAAAAAAAAAAGAEAAIAAAAAlAAAADAAAAAIAAAAnAAAAGAAAAAUAAAAAAAAA////AAAAAAAlAAAADAAAAAUAAABMAAAAZAAAAAAAAABQAAAAFwEAAHwAAAAAAAAAUAAAABg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cAAAACgAAAFAAAABUAAAAXAAAAAEAAABh97RBVTW0QQoAAABQAAAADQAAAEwAAAAAAAAAAAAAAAAAAAD//////////2gAAABNAGEAcgBjAGUAbABvACAAUAByAG8AbgBvAAAACgAAAAYAAAAEAAAABQAAAAYAAAADAAAABwAAAAMAAAAGAAAABAAAAAcAAAAHAAAABwAAAEsAAABAAAAAMAAAAAUAAAAgAAAAAQAAAAEAAAAQAAAAAAAAAAAAAAAYAQAAgAAAAAAAAAAAAAAAGAEAAIAAAAAlAAAADAAAAAIAAAAnAAAAGAAAAAUAAAAAAAAA////AAAAAAAlAAAADAAAAAUAAABMAAAAZAAAAAkAAABgAAAA/wAAAGwAAAAJAAAAYAAAAPcAAAANAAAAIQDwAAAAAAAAAAAAAACAPwAAAAAAAAAAAACAPwAAAAAAAAAAAAAAAAAAAAAAAAAAAAAAAAAAAAAAAAAAJQAAAAwAAAAAAACAKAAAAAwAAAAFAAAAJQAAAAwAAAABAAAAGAAAAAwAAAAAAAAAEgAAAAwAAAABAAAAHgAAABgAAAAJAAAAYAAAAAABAABtAAAAJQAAAAwAAAABAAAAVAAAAKAAAAAKAAAAYAAAAFUAAABsAAAAAQAAAGH3tEFVNbRBCgAAAGAAAAAOAAAATAAAAAAAAAAAAAAAAAAAAP//////////aAAAAFYAaQBjAGUAcAByAGUAcwBpAGQAZQBuAHQAZQAHAAAAAwAAAAUAAAAGAAAABwAAAAQAAAAGAAAABQAAAAMAAAAHAAAABgAAAAcAAAAEAAAABgAAAEsAAABAAAAAMAAAAAUAAAAgAAAAAQAAAAEAAAAQAAAAAAAAAAAAAAAYAQAAgAAAAAAAAAAAAAAAGAEAAIAAAAAlAAAADAAAAAIAAAAnAAAAGAAAAAUAAAAAAAAA////AAAAAAAlAAAADAAAAAUAAABMAAAAZAAAAAkAAABwAAAADgEAAHwAAAAJAAAAcAAAAAYBAAANAAAAIQDwAAAAAAAAAAAAAACAPwAAAAAAAAAAAACAPwAAAAAAAAAAAAAAAAAAAAAAAAAAAAAAAAAAAAAAAAAAJQAAAAwAAAAAAACAKAAAAAwAAAAFAAAAJQAAAAwAAAABAAAAGAAAAAwAAAAAAAAAEgAAAAwAAAABAAAAFgAAAAwAAAAAAAAAVAAAAEgBAAAKAAAAcAAAAA0BAAB8AAAAAQAAAGH3tEFVNbRBCgAAAHAAAAAqAAAATAAAAAQAAAAJAAAAcAAAAA8BAAB9AAAAoAAAAEYAaQByAG0AYQBkAG8AIABwAG8AcgA6ACAATQBBAFIAQwBFAEwATwAgAEcAQQBCAFIASQBFAEwAIABQAFIATwBOAE8AIABUAE8A0QBBAE4ARQBaAAYAAAADAAAABAAAAAkAAAAGAAAABwAAAAcAAAADAAAABwAAAAcAAAAEAAAAAwAAAAMAAAAKAAAABwAAAAcAAAAHAAAABgAAAAUAAAAJAAAAAwAAAAgAAAAHAAAABgAAAAcAAAADAAAABgAAAAUAAAADAAAABgAAAAcAAAAJAAAACAAAAAkAAAADAAAABgAAAAkAAAAIAAAABwAAAAgAAAAGAAAABgAAABYAAAAMAAAAAAAAACUAAAAMAAAAAgAAAA4AAAAUAAAAAAAAABAAAAAUAAAA</Object>
  <Object Id="idInvalidSigLnImg">AQAAAGwAAAAAAAAAAAAAABcBAAB/AAAAAAAAAAAAAAC+GAAARAsAACBFTUYAAAEAICEAALEAAAAGAAAAAAAAAAAAAAAAAAAAVgUAAAADAAA1AQAArQAAAAAAAAAAAAAAAAAAAAi3BADIowIACgAAABAAAAAAAAAAAAAAAEsAAAAQAAAAAAAAAAUAAAAeAAAAGAAAAAAAAAAAAAAAGAEAAIAAAAAnAAAAGAAAAAEAAAAAAAAAAAAAAAAAAAAlAAAADAAAAAEAAABMAAAAZAAAAAAAAAAAAAAAFwEAAH8AAAAAAAAAAAAAAB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8PDwAAAAAAAlAAAADAAAAAEAAABMAAAAZAAAAAAAAAAAAAAAFwEAAH8AAAAAAAAAAAAAABgBAACAAAAAIQDwAAAAAAAAAAAAAACAPwAAAAAAAAAAAACAPwAAAAAAAAAAAAAAAAAAAAAAAAAAAAAAAAAAAAAAAAAAJQAAAAwAAAAAAACAKAAAAAwAAAABAAAAJwAAABgAAAABAAAAAAAAAPDw8AAAAAAAJQAAAAwAAAABAAAATAAAAGQAAAAAAAAAAAAAABcBAAB/AAAAAAAAAAAAAAAY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AAAAAAAlAAAADAAAAAEAAABMAAAAZAAAAAAAAAAAAAAAFwEAAH8AAAAAAAAAAAAAABgBAACAAAAAIQDwAAAAAAAAAAAAAACAPwAAAAAAAAAAAACAPwAAAAAAAAAAAAAAAAAAAAAAAAAAAAAAAAAAAAAAAAAAJQAAAAwAAAAAAACAKAAAAAwAAAABAAAAJwAAABgAAAABAAAAAAAAAP///wAAAAAAJQAAAAwAAAABAAAATAAAAGQAAAAAAAAAAAAAABcBAAB/AAAAAAAAAAAAAAAY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IJS96/l/AAAAAAAAAAAAAFASAAAAAAAAQAAAwPl/AAAgQrPr+X8AAB5sG675fwAABAAAAAAAAAAgQrPr+X8AAHm9sOf7AAAAAAAAAAAAAABLtpxjfIQAAFWFNa35fwAASAAAAAAAAACcWnWu+X8AABhjkq75fwAAsF11rgAAAAABAAAAAAAAAPZ4da75fwAAAACz6/l/AAAAAAAAAAAAAAAAAAD7AAAAsaed6fl/AAAAAAAAAAAAAHALAAAAAAAAIFZLUooCAADIv7Dn+wAAAAAAAAAAAAAAAAAAAAAAAAAAAAAAAAAAAAAAAAAAAAAAKb+w5/sAAAD9WxuuZHYACAAAAAAlAAAADAAAAAEAAAAYAAAADAAAAP8AAAASAAAADAAAAAEAAAAeAAAAGAAAACIAAAAEAAAAcgAAABEAAAAlAAAADAAAAAEAAABUAAAAqAAAACMAAAAEAAAAcAAAABAAAAABAAAAYfe0QVU1tEEjAAAABAAAAA8AAABMAAAAAAAAAAAAAAAAAAAA//////////9sAAAARgBpAHIAbQBhACAAbgBvACAAdgDhAGwAaQBkAGEAAAAGAAAAAwAAAAQAAAAJAAAABgAAAAMAAAAHAAAABwAAAAMAAAAFAAAABgAAAAMAAAADAAAABwAAAAYAAABLAAAAQAAAADAAAAAFAAAAIAAAAAEAAAABAAAAEAAAAAAAAAAAAAAAGAEAAIAAAAAAAAAAAAAAABgBAACAAAAAUgAAAHABAAACAAAAEAAAAAcAAAAAAAAAAAAAALwCAAAAAAAAAQICIlMAeQBzAHQAZQBtAAAAAAAAAAAAAAAAAAAAAAAAAAAAAAAAAAAAAAAAAAAAAAAAAAAAAAAAAAAAAAAAAAAAAAAAAAAACQAAAAEAAABY3rTp+X8AAAEAAAAAAAAASK7A6fl/AAAAAAAAAAAAAAAAAAAAAAAAaLKw5/sAAAAAAAAAAAAAAAAAAAAAAAAAAAAAAAAAAABbupxjfIQAACAAAAAAAAAAAAAAAAAAAACQd0lSigIAACBWS1KKAgAAwLOw5wAAAAAAAAAAAAAAAAcAAAAAAAAAkBCeWYoCAAD8srDn+wAAADmzsOf7AAAAsaed6fl/AAAKAAAAAAAAAAZToOkAAAAA0Le5olcpAADolZ5ZigIAAPyysOf7AAAABwAAAPl/AAAAAAAAAAAAAAAAAAAAAAAAAAAAAAAAAAAC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P//AQAAAFjetOn5fwAAkB4/X4oCAABIrsDp+X8AAAAAAAAAAAAAAAAAAAAAAAAAKktSigIAABUNa7DLj9YBAAAAAAAAAAAAAAAAAAAAAFvLnGN8hAAAOBGirfl/AAAwXbyt+X8AAOD///8AAAAAIFZLUooCAADYxLDnAAAAAAAAAAAAAAAABgAAAAAAAAAgAAAAAAAAAPzDsOf7AAAAOcSw5/sAAACxp53p+X8AAIgzoq35fwAAEGG8rQAAAAAwXbyt+X8AADBdvK35fwAA/MOw5/sAAAAGAAAAigIAAAAAAAAAAAAAAAAAAAAAAAAAAAAAAAAAAFD3S1JkdgAIAAAAACUAAAAMAAAAAwAAABgAAAAMAAAAAAAAABIAAAAMAAAAAQAAABYAAAAMAAAACAAAAFQAAABUAAAACgAAACcAAAAeAAAASgAAAAEAAABh97RBVTW0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AAAABHAAAAKQAAADMAAABoAAAAFQAAACEA8AAAAAAAAAAAAAAAgD8AAAAAAAAAAAAAgD8AAAAAAAAAAAAAAAAAAAAAAAAAAAAAAAAAAAAAAAAAACUAAAAMAAAAAAAAgCgAAAAMAAAABAAAAFIAAABwAQAABAAAAPD///8AAAAAAAAAAAAAAACQAQAAAAAAAQAAAABzAGUAZwBvAGUAIAB1AGkAAAAAAAAAAAAAAAAAAAAAAAAAAAAAAAAAAAAAAAAAAAAAAAAAAAAAAAAAAAAAAAAAAAAAAAAAAAAAAAAAWN606fl/AADQLD9figIAAEiuwOn5fwAAAAAAAAAAAAAAAAAAAAAAAAgAAAAAAgAA4IjCXooCAAAAAAAAAAAAAAAAAAAAAAAAi8ucY3yEAADww7DnAAAAAAAAAAAAAAAA8P///wAAAAAgVktSigIAAIjFsOcAAAAAAAAAAAAAAAAJAAAAAAAAACAAAAAAAAAArMSw5/sAAADpxLDn+wAAALGnnen5fwAAAACAPwAAgD/ovL6tAAAAAAAAgD/7AAAA0acxrfl/AACsxLDn+wAAAAkAAACKAgAAAAAAAAAAAAAAAAAAAAAAAAAAAAAAAAAAsPdLUmR2AAgAAAAAJQAAAAwAAAAEAAAAGAAAAAwAAAAAAAAAEgAAAAwAAAABAAAAHgAAABgAAAApAAAAMwAAAJEAAABIAAAAJQAAAAwAAAAEAAAAVAAAAJwAAAAqAAAAMwAAAI8AAABHAAAAAQAAAGH3tEFVNbRBKgAAADMAAAANAAAATAAAAAAAAAAAAAAAAAAAAP//////////aAAAAE0AYQByAGMAZQBsAG8AIABQAHIAbwBuAG8AAAAOAAAACAAAAAYAAAAHAAAACAAAAAQAAAAJAAAABAAAAAkAAAAGAAAACQAAAAkAAAAJAAAASwAAAEAAAAAwAAAABQAAACAAAAABAAAAAQAAABAAAAAAAAAAAAAAABgBAACAAAAAAAAAAAAAAAAYAQAAgAAAACUAAAAMAAAAAgAAACcAAAAYAAAABQAAAAAAAAD///8AAAAAACUAAAAMAAAABQAAAEwAAABkAAAAAAAAAFAAAAAXAQAAfAAAAAAAAABQAAAAGA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QAAAAwAAAABAAAAGAAAAAwAAAAAAAAAEgAAAAwAAAABAAAAHgAAABgAAAAJAAAAUAAAAAABAABdAAAAJQAAAAwAAAABAAAAVAAAAJwAAAAKAAAAUAAAAFQAAABcAAAAAQAAAGH3tEFVNbRBCgAAAFAAAAANAAAATAAAAAAAAAAAAAAAAAAAAP//////////aAAAAE0AYQByAGMAZQBsAG8AIABQAHIAbwBuAG8AAAAKAAAABgAAAAQAAAAFAAAABgAAAAMAAAAHAAAAAwAAAAYAAAAEAAAABwAAAAcAAAAHAAAASwAAAEAAAAAwAAAABQAAACAAAAABAAAAAQAAABAAAAAAAAAAAAAAABgBAACAAAAAAAAAAAAAAAAY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oAAAAAoAAABgAAAAVQAAAGwAAAABAAAAYfe0QVU1tEEKAAAAYAAAAA4AAABMAAAAAAAAAAAAAAAAAAAA//////////9oAAAAVgBpAGMAZQBwAHIAZQBzAGkAZABlAG4AdABlAAcAAAADAAAABQAAAAYAAAAHAAAABAAAAAYAAAAFAAAAAwAAAAcAAAAGAAAABwAAAAQAAAAGAAAASwAAAEAAAAAwAAAABQAAACAAAAABAAAAAQAAABAAAAAAAAAAAAAAABgBAACAAAAAAAAAAAAAAAAYAQAAgAAAACUAAAAMAAAAAgAAACcAAAAYAAAABQAAAAAAAAD///8AAAAAACUAAAAMAAAABQAAAEwAAABkAAAACQAAAHAAAAAOAQAAfAAAAAkAAABwAAAABgEAAA0AAAAhAPAAAAAAAAAAAAAAAIA/AAAAAAAAAAAAAIA/AAAAAAAAAAAAAAAAAAAAAAAAAAAAAAAAAAAAAAAAAAAlAAAADAAAAAAAAIAoAAAADAAAAAUAAAAlAAAADAAAAAEAAAAYAAAADAAAAAAAAAASAAAADAAAAAEAAAAWAAAADAAAAAAAAABUAAAASAEAAAoAAABwAAAADQEAAHwAAAABAAAAYfe0QVU1tEEKAAAAcAAAACoAAABMAAAABAAAAAkAAABwAAAADwEAAH0AAACgAAAARgBpAHIAbQBhAGQAbwAgAHAAbwByADoAIABNAEEAUgBDAEUATABPACAARwBBAEIAUgBJAEUATAAgAFAAUgBPAE4ATwAgAFQATwDRAEEATgBFAFoABgAAAAMAAAAEAAAACQAAAAYAAAAHAAAABwAAAAMAAAAHAAAABwAAAAQAAAADAAAAAwAAAAoAAAAHAAAABwAAAAcAAAAGAAAABQAAAAkAAAADAAAACAAAAAcAAAAGAAAABwAAAAMAAAAGAAAABQAAAAMAAAAGAAAABwAAAAkAAAAIAAAACQAAAAMAAAAGAAAACQAAAAgAAAAHAAAACAAAAAYAAAAG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DwOnq25jK3zhdEPBCUUl5a89oryNh9Hf5Mun7YPxQGA=</DigestValue>
    </Reference>
    <Reference Type="http://www.w3.org/2000/09/xmldsig#Object" URI="#idOfficeObject">
      <DigestMethod Algorithm="http://www.w3.org/2001/04/xmlenc#sha256"/>
      <DigestValue>TYvd6Vp326IRa+z7NcaNU7wVdcP1IURGqNVyPbH/QIo=</DigestValue>
    </Reference>
    <Reference Type="http://uri.etsi.org/01903#SignedProperties" URI="#idSignedProperties">
      <Transforms>
        <Transform Algorithm="http://www.w3.org/TR/2001/REC-xml-c14n-20010315"/>
      </Transforms>
      <DigestMethod Algorithm="http://www.w3.org/2001/04/xmlenc#sha256"/>
      <DigestValue>pAaGnuZ2X5g5Zv97d9M2OEPBi7lLwiU1iUkEF4E23XQ=</DigestValue>
    </Reference>
    <Reference Type="http://www.w3.org/2000/09/xmldsig#Object" URI="#idValidSigLnImg">
      <DigestMethod Algorithm="http://www.w3.org/2001/04/xmlenc#sha256"/>
      <DigestValue>hhnv2bvCZL6UsC97CmtQ+g/Rldx4cr15kVHHZjjpDFw=</DigestValue>
    </Reference>
    <Reference Type="http://www.w3.org/2000/09/xmldsig#Object" URI="#idInvalidSigLnImg">
      <DigestMethod Algorithm="http://www.w3.org/2001/04/xmlenc#sha256"/>
      <DigestValue>FnLXsDjONlqiH27ty5EpjHCDFtIv/Thxq2RfKLjLjQQ=</DigestValue>
    </Reference>
  </SignedInfo>
  <SignatureValue>ebB/I9oPTDABVNmuFVfhmIM6e5oKdbSbXmE3Kh3hr4TR+8Qh0qq7AXIjyAJuqYRctooA6KYXTfCf
8gosy0Qqj0DfSglXdIl9/NVr7xg3nxcxxwBgJ5yo1NdDcMF6+6PNr0BYdDij/4vZcIc3xkTr1Muy
i8ReM/rlPVW4aiKgXWt7BkvQvnOXzAYh2uml/pXQ8PtcMHU9WYD9ewAP796qgqRKKREUY7tZc2v9
JU0PaGyDGFrVxwWWTxE9ouOxoDUdCxWNpTLQV1SvK3QASE+9u4NHoqG9mvYQBdVHKqp7S36gek95
Hazv18h08Aph9/8b8LOZrEpmIEISW+YnGIO77w==</SignatureValue>
  <KeyInfo>
    <X509Data>
      <X509Certificate>MIIIBjCCBe6gAwIBAgIINosaGTvcDJAwDQYJKoZIhvcNAQELBQAwWzEXMBUGA1UEBRMOUlVDIDgwMDUwMTcyLTExGjAYBgNVBAMTEUNBLURPQ1VNRU5UQSBTLkEuMRcwFQYDVQQKEw5ET0NVTUVOVEEgUy5BLjELMAkGA1UEBhMCUFkwHhcNMTkwODA5MTQ1NTE4WhcNMjEwODA4MTUwNTE4WjCBqzELMAkGA1UEBhMCUFkxFzAVBgNVBAQMDkNFU1BFREVTIE1BWlVSMRIwEAYDVQQFEwlDSTI2NzcyMDQxGTAXBgNVBCoMEEdVSUxMRVJNTyBBTEVYSVMxFzAVBgNVBAoMDlBFUlNPTkEgRklTSUNBMREwDwYDVQQLDAhGSVJNQSBGMjEoMCYGA1UEAwwfR1VJTExFUk1PIEFMRVhJUyBDRVNQRURFUyBNQVpVUjCCASIwDQYJKoZIhvcNAQEBBQADggEPADCCAQoCggEBAPlRSXuXTysdsyp80JGbZ+wk3H+z1v72+2zJo7WsU6RhNIAdqSufur61qvi0Rs57kkVtMvtvca53npnfesQc5BItyb9GW5ueL4LoKNEBqLzkq8eO5QB7Qc1uPBFId7p/bgx5TgNVIRfA1tGljyQpg4c+QbWAtJPURbaM5x/pxRnEQyiTVggi1hiOqF5h6dDtBIWOZE7KWV1K6LUHoLONAVUhw0l+9cGlFGjZ1LHuoXydoJDNC9p86E62toXlic2FkC5E2brGw9/TFn50XYA60dSK61gZFIklJ1c3f88ex5nNczP1paJAy8bYrqq7tNeLixBSU37VyDPMgtJuhXdJD50CAwEAAaOCA3swggN3MAwGA1UdEwEB/wQCMAAwDgYDVR0PAQH/BAQDAgXgMCoGA1UdJQEB/wQgMB4GCCsGAQUFBwMBBggrBgEFBQcDAgYIKwYBBQUHAwQwHQYDVR0OBBYEFOmxjxwXxJoks8hcoiR82qHFtJ2a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AGA1UdEQQZMBeBFWdjZXNwZWRlc3ZjQGdtYWlsLmNvb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HMEzAjIVCBALTmuUbLL5UJkloIJe0d6XBUUKzjkSZ9OeMGI0hXEFHZ9tiev3+cVeWoPWAhqPxEOHjhu0gyISAabDRBj+lUWx9PYbin+coWC0sSmDr1XZu/Z8/5NHHeq/yU2vmW9yl1pjdVF9q4ooDiQ6D2qCoQZ2teRLiQYk4vEbwfETunAtdMVBQh/JczSLWBOc+PkZviH/bToaVEtCVriN9g9s9K0b1oICMPuCAUyEfnbAXoBpIdVBsZhlqoMYFJacjkXnqX0azRKBgMduFxJFSlEhwVGJLnFRq2k90ZwsnUPa6YvN37+pFC+VuwshOi0W9gbmCmhUfX/O0bEk/pfa0psTUA+rj7aoSjLCImlfdGLu6+MclytXm6jjplkf1beSvceQ1rWSRFP83Ug3SZZcenVuUpbNEzfNRD4Qspyg/9J0zZBFp+HcrE7aAeF5HQSNWYugUIOvb0T2JTrgMFTSxanPOY/9CZVXM/9VS911R+kC4yhFx+J/rPzElTLtRpsIa+/RvOvInqjOesNW8IEaloSYDCfwszSG1gIRxhQsfU9tfpLF3NxlyjVrDEWW4ZNZJt6cTMWpuiPociNgSeHVZIsjZjwwd5cjDHtGfCLoDPqUgHd/Z8mTAqy9jOGz5uSrgSP61ccmpa2lv+PQXafjrqsfDPYF3wWkkbwMxsZ</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a/H/TWxVMjFbf/uTpAa8X26r32ogXS+bn2yP+G6NfAY=</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ysY7u8LLyl7naQrzFRAwountIREwV1elZfBQr4/fz6I=</DigestValue>
      </Reference>
      <Reference URI="/xl/drawings/vmlDrawing1.vml?ContentType=application/vnd.openxmlformats-officedocument.vmlDrawing">
        <DigestMethod Algorithm="http://www.w3.org/2001/04/xmlenc#sha256"/>
        <DigestValue>gp3LIA1k707w9x9JnP0uh8pSFGSL73aKNuF+KMvcXY4=</DigestValue>
      </Reference>
      <Reference URI="/xl/media/image1.emf?ContentType=image/x-emf">
        <DigestMethod Algorithm="http://www.w3.org/2001/04/xmlenc#sha256"/>
        <DigestValue>1j69RbxskQ4Pr0RiVid6WODux+Qr5XCnTO/TazHdZLY=</DigestValue>
      </Reference>
      <Reference URI="/xl/media/image2.emf?ContentType=image/x-emf">
        <DigestMethod Algorithm="http://www.w3.org/2001/04/xmlenc#sha256"/>
        <DigestValue>ydgv23PCZkJpm5XgmzIyc2aukvzqtX3AHdbbReK7qqo=</DigestValue>
      </Reference>
      <Reference URI="/xl/media/image3.emf?ContentType=image/x-emf">
        <DigestMethod Algorithm="http://www.w3.org/2001/04/xmlenc#sha256"/>
        <DigestValue>TUVvhxQ0xZqTDwcPGksDIdTC26/iWqufWxhB9BwIcIA=</DigestValue>
      </Reference>
      <Reference URI="/xl/media/image4.emf?ContentType=image/x-emf">
        <DigestMethod Algorithm="http://www.w3.org/2001/04/xmlenc#sha256"/>
        <DigestValue>66UQh8p6nc6O5WoSsaP8IS2+cw9LHMn3Q6dVikexbjI=</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10.bin?ContentType=application/vnd.openxmlformats-officedocument.spreadsheetml.printerSettings">
        <DigestMethod Algorithm="http://www.w3.org/2001/04/xmlenc#sha256"/>
        <DigestValue>aKO8XWThzgvGlTVSu23kX37OoqtKGS6PBUkmhsicI1Y=</DigestValue>
      </Reference>
      <Reference URI="/xl/printerSettings/printerSettings11.bin?ContentType=application/vnd.openxmlformats-officedocument.spreadsheetml.printerSettings">
        <DigestMethod Algorithm="http://www.w3.org/2001/04/xmlenc#sha256"/>
        <DigestValue>uEytLUZB2XUIlp4S1X1OrZfSDIJ97PEGHsjzk1VUV2A=</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TRrCOIAvgyay9+dOHANtMRhI4Mlj24DaFIyKQoKcdPw=</DigestValue>
      </Reference>
      <Reference URI="/xl/printerSettings/printerSettings14.bin?ContentType=application/vnd.openxmlformats-officedocument.spreadsheetml.printerSettings">
        <DigestMethod Algorithm="http://www.w3.org/2001/04/xmlenc#sha256"/>
        <DigestValue>BCq9O5HHwm91X0cDGi4bjZg0oXnSgv7WGiCfkpesuIU=</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hqnMLvZ6XBY2fH1KhK00vJXWuxlSZRWkoKrdKDrIF2Q=</DigestValue>
      </Reference>
      <Reference URI="/xl/printerSettings/printerSettings17.bin?ContentType=application/vnd.openxmlformats-officedocument.spreadsheetml.printerSettings">
        <DigestMethod Algorithm="http://www.w3.org/2001/04/xmlenc#sha256"/>
        <DigestValue>hqnMLvZ6XBY2fH1KhK00vJXWuxlSZRWkoKrdKDrIF2Q=</DigestValue>
      </Reference>
      <Reference URI="/xl/printerSettings/printerSettings18.bin?ContentType=application/vnd.openxmlformats-officedocument.spreadsheetml.printerSettings">
        <DigestMethod Algorithm="http://www.w3.org/2001/04/xmlenc#sha256"/>
        <DigestValue>TRrCOIAvgyay9+dOHANtMRhI4Mlj24DaFIyKQoKcdPw=</DigestValue>
      </Reference>
      <Reference URI="/xl/printerSettings/printerSettings19.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TRrCOIAvgyay9+dOHANtMRhI4Mlj24DaFIyKQoKcdPw=</DigestValue>
      </Reference>
      <Reference URI="/xl/printerSettings/printerSettings22.bin?ContentType=application/vnd.openxmlformats-officedocument.spreadsheetml.printerSettings">
        <DigestMethod Algorithm="http://www.w3.org/2001/04/xmlenc#sha256"/>
        <DigestValue>8ULINyTSns7e3+F/twyhXb2p4OEI5M6paxloUp/0tKM=</DigestValue>
      </Reference>
      <Reference URI="/xl/printerSettings/printerSettings23.bin?ContentType=application/vnd.openxmlformats-officedocument.spreadsheetml.printerSettings">
        <DigestMethod Algorithm="http://www.w3.org/2001/04/xmlenc#sha256"/>
        <DigestValue>8ULINyTSns7e3+F/twyhXb2p4OEI5M6paxloUp/0tKM=</DigestValue>
      </Reference>
      <Reference URI="/xl/printerSettings/printerSettings24.bin?ContentType=application/vnd.openxmlformats-officedocument.spreadsheetml.printerSettings">
        <DigestMethod Algorithm="http://www.w3.org/2001/04/xmlenc#sha256"/>
        <DigestValue>8ULINyTSns7e3+F/twyhXb2p4OEI5M6paxloUp/0tKM=</DigestValue>
      </Reference>
      <Reference URI="/xl/printerSettings/printerSettings25.bin?ContentType=application/vnd.openxmlformats-officedocument.spreadsheetml.printerSettings">
        <DigestMethod Algorithm="http://www.w3.org/2001/04/xmlenc#sha256"/>
        <DigestValue>8ULINyTSns7e3+F/twyhXb2p4OEI5M6paxloUp/0tKM=</DigestValue>
      </Reference>
      <Reference URI="/xl/printerSettings/printerSettings26.bin?ContentType=application/vnd.openxmlformats-officedocument.spreadsheetml.printerSettings">
        <DigestMethod Algorithm="http://www.w3.org/2001/04/xmlenc#sha256"/>
        <DigestValue>NBJPJtVU2y8g6Bxm9ZLxOiT5LaEsLL5XEhfNiaaWt20=</DigestValue>
      </Reference>
      <Reference URI="/xl/printerSettings/printerSettings27.bin?ContentType=application/vnd.openxmlformats-officedocument.spreadsheetml.printerSettings">
        <DigestMethod Algorithm="http://www.w3.org/2001/04/xmlenc#sha256"/>
        <DigestValue>GyyR84UYFfbFvVrs+ip9vPggIMAXC0nxkmeUVNsGxCc=</DigestValue>
      </Reference>
      <Reference URI="/xl/printerSettings/printerSettings28.bin?ContentType=application/vnd.openxmlformats-officedocument.spreadsheetml.printerSettings">
        <DigestMethod Algorithm="http://www.w3.org/2001/04/xmlenc#sha256"/>
        <DigestValue>ZVxXhJn6XmjT/m1Dw2UhwYZPVXYMSYE+DUFTlsgHV4s=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ZVxXhJn6XmjT/m1Dw2UhwYZPVXYMSYE+DUFTlsgHV4s=</DigestValue>
      </Reference>
      <Reference URI="/xl/printerSettings/printerSettings32.bin?ContentType=application/vnd.openxmlformats-officedocument.spreadsheetml.printerSettings">
        <DigestMethod Algorithm="http://www.w3.org/2001/04/xmlenc#sha256"/>
        <DigestValue>ZVxXhJn6XmjT/m1Dw2UhwYZPVXYMSYE+DUFTlsgHV4s=</DigestValue>
      </Reference>
      <Reference URI="/xl/printerSettings/printerSettings33.bin?ContentType=application/vnd.openxmlformats-officedocument.spreadsheetml.printerSettings">
        <DigestMethod Algorithm="http://www.w3.org/2001/04/xmlenc#sha256"/>
        <DigestValue>ZVxXhJn6XmjT/m1Dw2UhwYZPVXYMSYE+DUFTlsgHV4s=</DigestValue>
      </Reference>
      <Reference URI="/xl/printerSettings/printerSettings34.bin?ContentType=application/vnd.openxmlformats-officedocument.spreadsheetml.printerSettings">
        <DigestMethod Algorithm="http://www.w3.org/2001/04/xmlenc#sha256"/>
        <DigestValue>ZVxXhJn6XmjT/m1Dw2UhwYZPVXYMSYE+DUFTlsgHV4s=</DigestValue>
      </Reference>
      <Reference URI="/xl/printerSettings/printerSettings35.bin?ContentType=application/vnd.openxmlformats-officedocument.spreadsheetml.printerSettings">
        <DigestMethod Algorithm="http://www.w3.org/2001/04/xmlenc#sha256"/>
        <DigestValue>DfZXByw/NrTOQobJPWXdBYUq2BfFmlCdgTSgIKCRrwg=</DigestValue>
      </Reference>
      <Reference URI="/xl/printerSettings/printerSettings36.bin?ContentType=application/vnd.openxmlformats-officedocument.spreadsheetml.printerSettings">
        <DigestMethod Algorithm="http://www.w3.org/2001/04/xmlenc#sha256"/>
        <DigestValue>aKO8XWThzgvGlTVSu23kX37OoqtKGS6PBUkmhsicI1Y=</DigestValue>
      </Reference>
      <Reference URI="/xl/printerSettings/printerSettings37.bin?ContentType=application/vnd.openxmlformats-officedocument.spreadsheetml.printerSettings">
        <DigestMethod Algorithm="http://www.w3.org/2001/04/xmlenc#sha256"/>
        <DigestValue>aKO8XWThzgvGlTVSu23kX37OoqtKGS6PBUkmhsicI1Y=</DigestValue>
      </Reference>
      <Reference URI="/xl/printerSettings/printerSettings38.bin?ContentType=application/vnd.openxmlformats-officedocument.spreadsheetml.printerSettings">
        <DigestMethod Algorithm="http://www.w3.org/2001/04/xmlenc#sha256"/>
        <DigestValue>OGD3iF2+l78gTInlDCWFPycZVuHBpUE02raJ/Wr5XCI=</DigestValue>
      </Reference>
      <Reference URI="/xl/printerSettings/printerSettings39.bin?ContentType=application/vnd.openxmlformats-officedocument.spreadsheetml.printerSettings">
        <DigestMethod Algorithm="http://www.w3.org/2001/04/xmlenc#sha256"/>
        <DigestValue>uEytLUZB2XUIlp4S1X1OrZfSDIJ97PEGHsjzk1VUV2A=</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uEytLUZB2XUIlp4S1X1OrZfSDIJ97PEGHsjzk1VUV2A=</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aKO8XWThzgvGlTVSu23kX37OoqtKGS6PBUkmhsicI1Y=</DigestValue>
      </Reference>
      <Reference URI="/xl/printerSettings/printerSettings9.bin?ContentType=application/vnd.openxmlformats-officedocument.spreadsheetml.printerSettings">
        <DigestMethod Algorithm="http://www.w3.org/2001/04/xmlenc#sha256"/>
        <DigestValue>aKO8XWThzgvGlTVSu23kX37OoqtKGS6PBUkmhsicI1Y=</DigestValue>
      </Reference>
      <Reference URI="/xl/sharedStrings.xml?ContentType=application/vnd.openxmlformats-officedocument.spreadsheetml.sharedStrings+xml">
        <DigestMethod Algorithm="http://www.w3.org/2001/04/xmlenc#sha256"/>
        <DigestValue>nQDKqPu/EwCJIi80uOCI9fasX54nD/o6elEYSKRdnVg=</DigestValue>
      </Reference>
      <Reference URI="/xl/styles.xml?ContentType=application/vnd.openxmlformats-officedocument.spreadsheetml.styles+xml">
        <DigestMethod Algorithm="http://www.w3.org/2001/04/xmlenc#sha256"/>
        <DigestValue>tufuXotSq/tvpgq2X+/ri3a0GXkNiZv9Mx/mriFfvl8=</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bUYmOySQA/nfvDb1mIMk5HfpZ+6CPBJE3+qEnnXQUoE=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SkwAS0yxPj97QGcg6wzYKmd5qdsrohRzSM8svgWXni8=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4zPDOGDMGw51RczAxGM8Qv3Ae0dEWg78nIAW1wFx03U=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afVMPhNiKTwA9SEpGeF2BjGWVg66ULHfdveJJs/Yor8=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/J/YC70pss0idnZMawXoeU0pAeEp7jq8PpautfWsF80=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ATJMBJd82L/0SZ8CBU0pwNjDiy1sYGbirTcYcx204ao=</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8xBclrFp0QQLnkKI7pVW03EMhJevflY/U8AQnIwTvrA=</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L96vMwTBxIIzCxGF9B+F5efy+DoNWNof4BBnkUcWAVw=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g1CEgvUYo84vbXVkNh1VwToulZ2NoTcVmi66/xpGdik=</DigestValue>
      </Reference>
      <Reference URI="/xl/worksheets/sheet1.xml?ContentType=application/vnd.openxmlformats-officedocument.spreadsheetml.worksheet+xml">
        <DigestMethod Algorithm="http://www.w3.org/2001/04/xmlenc#sha256"/>
        <DigestValue>ho7dlJGimtWra1XB1djzOwtVMjzchwtYxU2s1jKDOB8=</DigestValue>
      </Reference>
      <Reference URI="/xl/worksheets/sheet2.xml?ContentType=application/vnd.openxmlformats-officedocument.spreadsheetml.worksheet+xml">
        <DigestMethod Algorithm="http://www.w3.org/2001/04/xmlenc#sha256"/>
        <DigestValue>5F97VTQcBPBks/M6dfqj4UYPGnX7E31IUPVFoyWKq5o=</DigestValue>
      </Reference>
      <Reference URI="/xl/worksheets/sheet3.xml?ContentType=application/vnd.openxmlformats-officedocument.spreadsheetml.worksheet+xml">
        <DigestMethod Algorithm="http://www.w3.org/2001/04/xmlenc#sha256"/>
        <DigestValue>hsnYK4etNqkQ2RWT+IsKqYa4mNKI4XhFWqBCkvA1MrE=</DigestValue>
      </Reference>
      <Reference URI="/xl/worksheets/sheet4.xml?ContentType=application/vnd.openxmlformats-officedocument.spreadsheetml.worksheet+xml">
        <DigestMethod Algorithm="http://www.w3.org/2001/04/xmlenc#sha256"/>
        <DigestValue>xj4jMY1d8st/4SGQsrEuVd4rR7HBLge3ZlM/NbQkjOw=</DigestValue>
      </Reference>
      <Reference URI="/xl/worksheets/sheet5.xml?ContentType=application/vnd.openxmlformats-officedocument.spreadsheetml.worksheet+xml">
        <DigestMethod Algorithm="http://www.w3.org/2001/04/xmlenc#sha256"/>
        <DigestValue>a49uLqUQsgZEMxDiYKtrpL22SozD3iDDdG+Cx7IXNxI=</DigestValue>
      </Reference>
      <Reference URI="/xl/worksheets/sheet6.xml?ContentType=application/vnd.openxmlformats-officedocument.spreadsheetml.worksheet+xml">
        <DigestMethod Algorithm="http://www.w3.org/2001/04/xmlenc#sha256"/>
        <DigestValue>3J44jX2E+MOsv6si1KpMhvxqyMXU5QV8X/pvXnvvebs=</DigestValue>
      </Reference>
      <Reference URI="/xl/worksheets/sheet7.xml?ContentType=application/vnd.openxmlformats-officedocument.spreadsheetml.worksheet+xml">
        <DigestMethod Algorithm="http://www.w3.org/2001/04/xmlenc#sha256"/>
        <DigestValue>xwI5VannaxYimrujfMFKJBUojsWY+8iuaTSMe+2oCok=</DigestValue>
      </Reference>
      <Reference URI="/xl/worksheets/sheet8.xml?ContentType=application/vnd.openxmlformats-officedocument.spreadsheetml.worksheet+xml">
        <DigestMethod Algorithm="http://www.w3.org/2001/04/xmlenc#sha256"/>
        <DigestValue>EPBHo8j2AWEeml2K7OCzmy9IjFOastbIDoN1JQLHvWo=</DigestValue>
      </Reference>
      <Reference URI="/xl/worksheets/sheet9.xml?ContentType=application/vnd.openxmlformats-officedocument.spreadsheetml.worksheet+xml">
        <DigestMethod Algorithm="http://www.w3.org/2001/04/xmlenc#sha256"/>
        <DigestValue>7gRHEt8e5CrVeagefonnJHY5dq/GG6T1/0TTBZ9cJXM=</DigestValue>
      </Reference>
    </Manifest>
    <SignatureProperties>
      <SignatureProperty Id="idSignatureTime" Target="#idPackageSignature">
        <mdssi:SignatureTime xmlns:mdssi="http://schemas.openxmlformats.org/package/2006/digital-signature">
          <mdssi:Format>YYYY-MM-DDThh:mm:ssTZD</mdssi:Format>
          <mdssi:Value>2020-10-30T18:32:50Z</mdssi:Value>
        </mdssi:SignatureTime>
      </SignatureProperty>
    </SignatureProperties>
  </Object>
  <Object Id="idOfficeObject">
    <SignatureProperties>
      <SignatureProperty Id="idOfficeV1Details" Target="#idPackageSignature">
        <SignatureInfoV1 xmlns="http://schemas.microsoft.com/office/2006/digsig">
          <SetupID>{C529A067-926A-490E-A9AA-771C2069D1C3}</SetupID>
          <SignatureText>Guillermo Cespedes</SignatureText>
          <SignatureImage/>
          <SignatureComments/>
          <WindowsVersion>10.0</WindowsVersion>
          <OfficeVersion>16.0.13231/21</OfficeVersion>
          <ApplicationVersion>16.0.13231</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2020-10-30T18:32:50Z</xd:SigningTime>
          <xd:SigningCertificate>
            <xd:Cert>
              <xd:CertDigest>
                <DigestMethod Algorithm="http://www.w3.org/2001/04/xmlenc#sha256"/>
                <DigestValue>GmeYYy5BoFuYAD64RvkYzhAj0MuOMFBC7mVs/1HTkp8=</DigestValue>
              </xd:CertDigest>
              <xd:IssuerSerial>
                <X509IssuerName>C=PY, O=DOCUMENTA S.A., CN=CA-DOCUMENTA S.A., SERIALNUMBER=RUC 80050172-1</X509IssuerName>
                <X509SerialNumber>3930263795491671184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BgBAAB/AAAAAAAAAAAAAABGGwAAaQwAACBFTUYAAAEA0BsAAKoAAAAGAAAAAAAAAAAAAAAAAAAAgAcAADgEAADdAQAADAEAAAAAAAAAAAAAAAAAAEhHBwDgFgQACgAAABAAAAAAAAAAAAAAAEsAAAAQAAAAAAAAAAUAAAAeAAAAGAAAAAAAAAAAAAAAGQEAAIAAAAAnAAAAGAAAAAEAAAAAAAAAAAAAAAAAAAAlAAAADAAAAAEAAABMAAAAZAAAAAAAAAAAAAAAGAEAAH8AAAAAAAAAAAAAABk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YAQAAfwAAAAAAAAAAAAAAGQEAAIAAAAAhAPAAAAAAAAAAAAAAAIA/AAAAAAAAAAAAAIA/AAAAAAAAAAAAAAAAAAAAAAAAAAAAAAAAAAAAAAAAAAAlAAAADAAAAAAAAIAoAAAADAAAAAEAAAAnAAAAGAAAAAEAAAAAAAAA8PDwAAAAAAAlAAAADAAAAAEAAABMAAAAZAAAAAAAAAAAAAAAGAEAAH8AAAAAAAAAAAAAABkBAACAAAAAIQDwAAAAAAAAAAAAAACAPwAAAAAAAAAAAACAPwAAAAAAAAAAAAAAAAAAAAAAAAAAAAAAAAAAAAAAAAAAJQAAAAwAAAAAAACAKAAAAAwAAAABAAAAJwAAABgAAAABAAAAAAAAAPDw8AAAAAAAJQAAAAwAAAABAAAATAAAAGQAAAAAAAAAAAAAABgBAAB/AAAAAAAAAAAAAAAZAQAAgAAAACEA8AAAAAAAAAAAAAAAgD8AAAAAAAAAAAAAgD8AAAAAAAAAAAAAAAAAAAAAAAAAAAAAAAAAAAAAAAAAACUAAAAMAAAAAAAAgCgAAAAMAAAAAQAAACcAAAAYAAAAAQAAAAAAAADw8PAAAAAAACUAAAAMAAAAAQAAAEwAAABkAAAAAAAAAAAAAAAYAQAAfwAAAAAAAAAAAAAAGQEAAIAAAAAhAPAAAAAAAAAAAAAAAIA/AAAAAAAAAAAAAIA/AAAAAAAAAAAAAAAAAAAAAAAAAAAAAAAAAAAAAAAAAAAlAAAADAAAAAAAAIAoAAAADAAAAAEAAAAnAAAAGAAAAAEAAAAAAAAA////AAAAAAAlAAAADAAAAAEAAABMAAAAZAAAAAAAAAAAAAAAGAEAAH8AAAAAAAAAAAAAABkBAACAAAAAIQDwAAAAAAAAAAAAAACAPwAAAAAAAAAAAACAPwAAAAAAAAAAAAAAAAAAAAAAAAAAAAAAAAAAAAAAAAAAJQAAAAwAAAAAAACAKAAAAAwAAAABAAAAJwAAABgAAAABAAAAAAAAAP///wAAAAAAJQAAAAwAAAABAAAATAAAAGQAAAAAAAAAAAAAABgBAAB/AAAAAAAAAAAAAAAZ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ACAAAAAAAAAAAK17+n8AAAAArXv6fwAA1E2We/p/AAAAABnG+n8AAN34JXv6fwAAMBYZxvp/AADUTZZ7+n8AABAUAAAAAAAAQAAAwPp/AAAAABnG+n8AAKT7JXv6fwAABAAAAAAAAAAwFhnG+n8AAMC5GVM4AAAA1E2WewAAAABIAAAAAAAAANRNlnv6fwAAIAOte/p/AAAAUpZ7+n8AAAEAAAAAAAAAgHOWe/p/AAAAABnG+n8AAAAAAAAAAAAAAAAAACoCAAAAAAAAAAAAALAl8V4qAgAAe2zxxfp/AACQuhlTOAAAACm7GVM4AAAAAAAAAAAAAAAAAAAAZHYACAAAAAAlAAAADAAAAAEAAAAYAAAADAAAAAAAAAASAAAADAAAAAEAAAAeAAAAGAAAAL0AAAAEAAAA9wAAABEAAAAlAAAADAAAAAEAAABUAAAAiAAAAL4AAAAEAAAA9QAAABAAAAABAAAAAMDGQb6ExkG+AAAABAAAAAoAAABMAAAAAAAAAAAAAAAAAAAA//////////9gAAAAMwAwAC8AMQAwAC8AMgAwADIAMAAGAAAABgAAAAQAAAAGAAAABgAAAAQAAAAGAAAABgAAAAYAAAAGAAAASwAAAEAAAAAwAAAABQAAACAAAAABAAAAAQAAABAAAAAAAAAAAAAAABkBAACAAAAAAAAAAAAAAAAZAQAAgAAAAFIAAABwAQAAAgAAABAAAAAHAAAAAAAAAAAAAAC8AgAAAAAAAAECAiJTAHkAcwB0AGUAbQAAAAAAAAAAAAAAAAAAAAAAAAAAAAAAAAAAAAAAAAAAAAAAAAAAAAAAAAAAAAAAAAAAAAAAAAAAAAEAAAAqAgAAuOAZUzgAAAAAAAAAAAAAAIieFMb6fwAAAAAAAAAAAAAJAAAAAAAAAP8DAAAAAAAAF/sle/p/AAAAAAAAAAAAAAAAAAAAAAAABq0H8OfBAAA44hlTOAAAAAAACwAAAAAAUFNIayoCAACwJfFeKgIAAGDjGVMAAAAAcLECXyoCAAAHAAAAAAAAAAAAAAAAAAAAnOIZUzgAAADZ4hlTOAAAALGz7cX6fwAAAACAPwAAAAAAAAAAAAAAAAC7AGoqAgAACOgZUzgAAACwJfFeKgIAAHts8cX6fwAAQOIZUzgAAADZ4hlTO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CgAAAAAAAAAAq7Z6+n8AALB1yW4qAgAAiJ4Uxvp/AAAAAAAAAAAAAGg3RHr6fwAAAMS4evp/AAABAAAAAAAAAAAAAAAAAAAAAAAAAAAAAADGHgbw58EAAAAAAAAAAAAAOHMYUzgAAADg////AAAAALAl8V4qAgAAuG8YUwAAAAAAAAAAAAAAAAYAAAAAAAAAAAAAAAAAAADcbhhTOAAAABlvGFM4AAAAsbPtxfp/AABgs35uKgIAAAAAAAAAAAAAYLN+bioCAACCHEV6+n8AALAl8V4qAgAAe2zxxfp/AACAbhhTOAAAABlvGFM4AAAAAAAAAAAAAAAAAAAAZHYACAAAAAAlAAAADAAAAAMAAAAYAAAADAAAAAAAAAASAAAADAAAAAEAAAAWAAAADAAAAAgAAABUAAAAVAAAAAoAAAAnAAAAHgAAAEoAAAABAAAAAMDGQb6ExkEKAAAASwAAAAEAAABMAAAABAAAAAkAAAAnAAAAIAAAAEsAAABQAAAAWAB0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1AAAARwAAACkAAAAzAAAAjQAAABUAAAAhAPAAAAAAAAAAAAAAAIA/AAAAAAAAAAAAAIA/AAAAAAAAAAAAAAAAAAAAAAAAAAAAAAAAAAAAAAAAAAAlAAAADAAAAAAAAIAoAAAADAAAAAQAAABSAAAAcAEAAAQAAADw////AAAAAAAAAAAAAAAAkAEAAAAAAAEAAAAAcwBlAGcAbwBlACAAdQBpAAAAAAAAAAAAAAAAAAAAAAAAAAAAAAAAAAAAAAAAAAAAAAAAAAAAAAAAAAAAAAAAAAAAMEAoRrZ6+n8AAAAAAAD/////AAEBAAAAgD+InhTG+n8AAAAAAAAAAAAAUEA3ayoCAABAdxhTOAAAAChGtnr6fwAAAAAAAAAAAAAAAAAAAAAAAJYeBvDnwQAAAAAAAP////8AAAAAAAEAAPD///8AAAAAsCXxXioCAAAIcBhTAAAAAAAAAAAAAAAACQAAAAAAAAAAAAAAAAAAACxvGFM4AAAAaW8YUzgAAACxs+3F+n8AAOC3fm4qAgAAAAAAAAAAAADgt35uKgIAAAAAAAAAAAAAsCXxXioCAAB7bPHF+n8AANBuGFM4AAAAaW8YUzgAAAAAAAAAAAAAAPD9ImtkdgAIAAAAACUAAAAMAAAABAAAABgAAAAMAAAAAAAAABIAAAAMAAAAAQAAAB4AAAAYAAAAKQAAADMAAAC2AAAASAAAACUAAAAMAAAABAAAAFQAAAC4AAAAKgAAADMAAAC0AAAARwAAAAEAAAAAwMZBvoTGQSoAAAAzAAAAEgAAAEwAAAAAAAAAAAAAAAAAAAD//////////3AAAABHAHUAaQBsAGwAZQByAG0AbwAgAEMAZQBzAHAAZQBkAGUAcwALAAAACQAAAAQAAAAEAAAABAAAAAgAAAAGAAAADgAAAAkAAAAEAAAACgAAAAgAAAAHAAAACQAAAAgAAAAJAAAACAAAAAcAAABLAAAAQAAAADAAAAAFAAAAIAAAAAEAAAABAAAAEAAAAAAAAAAAAAAAGQEAAIAAAAAAAAAAAAAAABkBAACAAAAAJQAAAAwAAAACAAAAJwAAABgAAAAFAAAAAAAAAP///wAAAAAAJQAAAAwAAAAFAAAATAAAAGQAAAAAAAAAUAAAABgBAAB8AAAAAAAAAFAAAAAZ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ASAAAADAAAAAEAAAAeAAAAGAAAAAkAAABQAAAAAAEAAF0AAAAlAAAADAAAAAEAAABUAAAAuAAAAAoAAABQAAAAbwAAAFwAAAABAAAAAMDGQb6ExkEKAAAAUAAAABIAAABMAAAAAAAAAAAAAAAAAAAA//////////9wAAAARwB1AGkAbABsAGUAcgBtAG8AIABDAOkAcwBwAGUAZABlAHMACAAAAAcAAAADAAAAAwAAAAMAAAAGAAAABAAAAAkAAAAHAAAAAwAAAAcAAAAGAAAABQAAAAcAAAAGAAAABwAAAAYAAAAFAAAASwAAAEAAAAAwAAAABQAAACAAAAABAAAAAQAAABAAAAAAAAAAAAAAABkBAACAAAAAAAAAAAAAAAAZ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eAAAAAoAAABgAAAALwAAAGwAAAABAAAAAMDGQb6ExkEKAAAAYAAAAAcAAABMAAAAAAAAAAAAAAAAAAAA//////////9cAAAAUwBpAG4AZABpAGMAbwAAAAYAAAADAAAABwAAAAcAAAADAAAABQAAAAcAAABLAAAAQAAAADAAAAAFAAAAIAAAAAEAAAABAAAAEAAAAAAAAAAAAAAAGQEAAIAAAAAAAAAAAAAAABkBAACAAAAAJQAAAAwAAAACAAAAJwAAABgAAAAFAAAAAAAAAP///wAAAAAAJQAAAAwAAAAFAAAATAAAAGQAAAAJAAAAcAAAAA8BAAB8AAAACQAAAHAAAAAHAQAADQAAACEA8AAAAAAAAAAAAAAAgD8AAAAAAAAAAAAAgD8AAAAAAAAAAAAAAAAAAAAAAAAAAAAAAAAAAAAAAAAAACUAAAAMAAAAAAAAgCgAAAAMAAAABQAAACUAAAAMAAAAAQAAABgAAAAMAAAAAAAAABIAAAAMAAAAAQAAABYAAAAMAAAAAAAAAFQAAABUAQAACgAAAHAAAAAOAQAAfAAAAAEAAAAAwMZBvoTGQQoAAABwAAAALAAAAEwAAAAEAAAACQAAAHAAAAAQAQAAfQAAAKQAAABGAGkAcgBtAGEAZABvACAAcABvAHIAOgAgAEcAVQBJAEwATABFAFIATQBPACAAQQBMAEUAWABJAFMAIABDAEUAUwBQAEUARABFAFMAIABNAEEAWgBVAFIABgAAAAMAAAAEAAAACQAAAAYAAAAHAAAABwAAAAMAAAAHAAAABwAAAAQAAAADAAAAAwAAAAgAAAAIAAAAAwAAAAUAAAAFAAAABgAAAAcAAAAKAAAACQAAAAMAAAAHAAAABQAAAAYAAAAGAAAAAwAAAAYAAAADAAAABwAAAAYAAAAGAAAABgAAAAYAAAAIAAAABgAAAAYAAAADAAAACgAAAAcAAAAGAAAACAAAAAcAAAAWAAAADAAAAAAAAAAlAAAADAAAAAIAAAAOAAAAFAAAAAAAAAAQAAAAFAAAAA==</Object>
  <Object Id="idInvalidSigLnImg">AQAAAGwAAAAAAAAAAAAAABgBAAB/AAAAAAAAAAAAAABGGwAAaQwAACBFTUYAAAEAPCEAALEAAAAGAAAAAAAAAAAAAAAAAAAAgAcAADgEAADdAQAADAEAAAAAAAAAAAAAAAAAAEhHBwDgFgQACgAAABAAAAAAAAAAAAAAAEsAAAAQAAAAAAAAAAUAAAAeAAAAGAAAAAAAAAAAAAAAGQEAAIAAAAAnAAAAGAAAAAEAAAAAAAAAAAAAAAAAAAAlAAAADAAAAAEAAABMAAAAZAAAAAAAAAAAAAAAGAEAAH8AAAAAAAAAAAAAABk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YAQAAfwAAAAAAAAAAAAAAGQEAAIAAAAAhAPAAAAAAAAAAAAAAAIA/AAAAAAAAAAAAAIA/AAAAAAAAAAAAAAAAAAAAAAAAAAAAAAAAAAAAAAAAAAAlAAAADAAAAAAAAIAoAAAADAAAAAEAAAAnAAAAGAAAAAEAAAAAAAAA8PDwAAAAAAAlAAAADAAAAAEAAABMAAAAZAAAAAAAAAAAAAAAGAEAAH8AAAAAAAAAAAAAABkBAACAAAAAIQDwAAAAAAAAAAAAAACAPwAAAAAAAAAAAACAPwAAAAAAAAAAAAAAAAAAAAAAAAAAAAAAAAAAAAAAAAAAJQAAAAwAAAAAAACAKAAAAAwAAAABAAAAJwAAABgAAAABAAAAAAAAAPDw8AAAAAAAJQAAAAwAAAABAAAATAAAAGQAAAAAAAAAAAAAABgBAAB/AAAAAAAAAAAAAAAZAQAAgAAAACEA8AAAAAAAAAAAAAAAgD8AAAAAAAAAAAAAgD8AAAAAAAAAAAAAAAAAAAAAAAAAAAAAAAAAAAAAAAAAACUAAAAMAAAAAAAAgCgAAAAMAAAAAQAAACcAAAAYAAAAAQAAAAAAAADw8PAAAAAAACUAAAAMAAAAAQAAAEwAAABkAAAAAAAAAAAAAAAYAQAAfwAAAAAAAAAAAAAAGQEAAIAAAAAhAPAAAAAAAAAAAAAAAIA/AAAAAAAAAAAAAIA/AAAAAAAAAAAAAAAAAAAAAAAAAAAAAAAAAAAAAAAAAAAlAAAADAAAAAAAAIAoAAAADAAAAAEAAAAnAAAAGAAAAAEAAAAAAAAA////AAAAAAAlAAAADAAAAAEAAABMAAAAZAAAAAAAAAAAAAAAGAEAAH8AAAAAAAAAAAAAABkBAACAAAAAIQDwAAAAAAAAAAAAAACAPwAAAAAAAAAAAACAPwAAAAAAAAAAAAAAAAAAAAAAAAAAAAAAAAAAAAAAAAAAJQAAAAwAAAAAAACAKAAAAAwAAAABAAAAJwAAABgAAAABAAAAAAAAAP///wAAAAAAJQAAAAwAAAABAAAATAAAAGQAAAAAAAAAAAAAABgBAAB/AAAAAAAAAAAAAAAZ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AK17+n8AAAAArXv6fwAA1E2We/p/AAAAABnG+n8AAN34JXv6fwAAMBYZxvp/AADUTZZ7+n8AABAUAAAAAAAAQAAAwPp/AAAAABnG+n8AAKT7JXv6fwAABAAAAAAAAAAwFhnG+n8AAMC5GVM4AAAA1E2WewAAAABIAAAAAAAAANRNlnv6fwAAIAOte/p/AAAAUpZ7+n8AAAEAAAAAAAAAgHOWe/p/AAAAABnG+n8AAAAAAAAAAAAAAAAAACoCAAAAAAAAAAAAALAl8V4qAgAAe2zxxfp/AACQuhlTOAAAACm7GVM4AAAAAAAAAAAAAAAAAAAAZHYACAAAAAAlAAAADAAAAAEAAAAYAAAADAAAAP8AAAASAAAADAAAAAEAAAAeAAAAGAAAACIAAAAEAAAAcgAAABEAAAAlAAAADAAAAAEAAABUAAAAqAAAACMAAAAEAAAAcAAAABAAAAABAAAAAMDGQb6ExkEjAAAABAAAAA8AAABMAAAAAAAAAAAAAAAAAAAA//////////9sAAAARgBpAHIAbQBhACAAbgBvACAAdgDhAGwAaQBkAGEAAAAGAAAAAwAAAAQAAAAJAAAABgAAAAMAAAAHAAAABwAAAAMAAAAFAAAABgAAAAMAAAADAAAABwAAAAYAAABLAAAAQAAAADAAAAAFAAAAIAAAAAEAAAABAAAAEAAAAAAAAAAAAAAAGQEAAIAAAAAAAAAAAAAAABkBAACAAAAAUgAAAHABAAACAAAAEAAAAAcAAAAAAAAAAAAAALwCAAAAAAAAAQICIlMAeQBzAHQAZQBtAAAAAAAAAAAAAAAAAAAAAAAAAAAAAAAAAAAAAAAAAAAAAAAAAAAAAAAAAAAAAAAAAAAAAAAAAAAAAQAAACoCAAC44BlTOAAAAAAAAAAAAAAAiJ4Uxvp/AAAAAAAAAAAAAAkAAAAAAAAA/wMAAAAAAAAX+yV7+n8AAAAAAAAAAAAAAAAAAAAAAAAGrQfw58EAADjiGVM4AAAAAAALAAAAAABQU0hrKgIAALAl8V4qAgAAYOMZUwAAAABwsQJfKgIAAAcAAAAAAAAAAAAAAAAAAACc4hlTOAAAANniGVM4AAAAsbPtxfp/AAAAAIA/AAAAAAAAAAAAAAAAALsAaioCAAAI6BlTOAAAALAl8V4qAgAAe2zxxfp/AABA4hlTOAAAANniGVM4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KAAAAAAAAAACrtnr6fwAAsHXJbioCAACInhTG+n8AAAAAAAAAAAAAaDdEevp/AAAAxLh6+n8AAAEAAAAAAAAAAAAAAAAAAAAAAAAAAAAAAMYeBvDnwQAAAAAAAAAAAAA4cxhTOAAAAOD///8AAAAAsCXxXioCAAC4bxhTAAAAAAAAAAAAAAAABgAAAAAAAAAAAAAAAAAAANxuGFM4AAAAGW8YUzgAAACxs+3F+n8AAGCzfm4qAgAAAAAAAAAAAABgs35uKgIAAIIcRXr6fwAAsCXxXioCAAB7bPHF+n8AAIBuGFM4AAAAGW8YUzgAAAAAAAAAAAAAAAAAAABkdgAIAAAAACUAAAAMAAAAAwAAABgAAAAMAAAAAAAAABIAAAAMAAAAAQAAABYAAAAMAAAACAAAAFQAAABUAAAACgAAACcAAAAeAAAASgAAAAEAAAAAwMZBvoTGQQoAAABLAAAAAQAAAEwAAAAEAAAACQAAACcAAAAgAAAASwAAAFAAAABYAP8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LUAAABHAAAAKQAAADMAAACNAAAAFQAAACEA8AAAAAAAAAAAAAAAgD8AAAAAAAAAAAAAgD8AAAAAAAAAAAAAAAAAAAAAAAAAAAAAAAAAAAAAAAAAACUAAAAMAAAAAAAAgCgAAAAMAAAABAAAAFIAAABwAQAABAAAAPD///8AAAAAAAAAAAAAAACQAQAAAAAAAQAAAABzAGUAZwBvAGUAIAB1AGkAAAAAAAAAAAAAAAAAAAAAAAAAAAAAAAAAAAAAAAAAAAAAAAAAAAAAAAAAAAAAAAAAAAAwQChGtnr6fwAAAAAAAP////8AAQEAAACAP4ieFMb6fwAAAAAAAAAAAABQQDdrKgIAAEB3GFM4AAAAKEa2evp/AAAAAAAAAAAAAAAAAAAAAAAAlh4G8OfBAAAAAAAA/////wAAAAAAAQAA8P///wAAAACwJfFeKgIAAAhwGFMAAAAAAAAAAAAAAAAJAAAAAAAAAAAAAAAAAAAALG8YUzgAAABpbxhTOAAAALGz7cX6fwAA4Ld+bioCAAAAAAAAAAAAAOC3fm4qAgAAAAAAAAAAAACwJfFeKgIAAHts8cX6fwAA0G4YUzgAAABpbxhTOAAAAAAAAAAAAAAA8P0ia2R2AAgAAAAAJQAAAAwAAAAEAAAAGAAAAAwAAAAAAAAAEgAAAAwAAAABAAAAHgAAABgAAAApAAAAMwAAALYAAABIAAAAJQAAAAwAAAAEAAAAVAAAALgAAAAqAAAAMwAAALQAAABHAAAAAQAAAADAxkG+hMZBKgAAADMAAAASAAAATAAAAAAAAAAAAAAAAAAAAP//////////cAAAAEcAdQBpAGwAbABlAHIAbQBvACAAQwBlAHMAcABlAGQAZQBzAAsAAAAJAAAABAAAAAQAAAAEAAAACAAAAAYAAAAOAAAACQAAAAQAAAAKAAAACAAAAAcAAAAJAAAACAAAAAkAAAAIAAAABwAAAEsAAABAAAAAMAAAAAUAAAAgAAAAAQAAAAEAAAAQAAAAAAAAAAAAAAAZAQAAgAAAAAAAAAAAAAAAGQEAAIAAAAAlAAAADAAAAAIAAAAnAAAAGAAAAAUAAAAAAAAA////AAAAAAAlAAAADAAAAAUAAABMAAAAZAAAAAAAAABQAAAAGAEAAHwAAAAAAAAAUAAAABk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4AAAACgAAAFAAAABvAAAAXAAAAAEAAAAAwMZBvoTGQQoAAABQAAAAEgAAAEwAAAAAAAAAAAAAAAAAAAD//////////3AAAABHAHUAaQBsAGwAZQByAG0AbwAgAEMA6QBzAHAAZQBkAGUAcwAIAAAABwAAAAMAAAADAAAAAwAAAAYAAAAEAAAACQAAAAcAAAADAAAABwAAAAYAAAAFAAAABwAAAAYAAAAHAAAABgAAAAUAAABLAAAAQAAAADAAAAAFAAAAIAAAAAEAAAABAAAAEAAAAAAAAAAAAAAAGQEAAIAAAAAAAAAAAAAAABkBAACAAAAAJQAAAAwAAAAC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B4AAAACgAAAGAAAAAvAAAAbAAAAAEAAAAAwMZBvoTGQQoAAABgAAAABwAAAEwAAAAAAAAAAAAAAAAAAAD//////////1wAAABTAGkAbgBkAGkAYwBvAAAABgAAAAMAAAAHAAAABwAAAAMAAAAFAAAABwAAAEsAAABAAAAAMAAAAAUAAAAgAAAAAQAAAAEAAAAQAAAAAAAAAAAAAAAZAQAAgAAAAAAAAAAAAAAAGQEAAIAAAAAlAAAADAAAAAIAAAAnAAAAGAAAAAUAAAAAAAAA////AAAAAAAlAAAADAAAAAUAAABMAAAAZAAAAAkAAABwAAAADwEAAHwAAAAJAAAAcAAAAAcBAAANAAAAIQDwAAAAAAAAAAAAAACAPwAAAAAAAAAAAACAPwAAAAAAAAAAAAAAAAAAAAAAAAAAAAAAAAAAAAAAAAAAJQAAAAwAAAAAAACAKAAAAAwAAAAFAAAAJQAAAAwAAAABAAAAGAAAAAwAAAAAAAAAEgAAAAwAAAABAAAAFgAAAAwAAAAAAAAAVAAAAFQBAAAKAAAAcAAAAA4BAAB8AAAAAQAAAADAxkG+hMZBCgAAAHAAAAAsAAAATAAAAAQAAAAJAAAAcAAAABABAAB9AAAApAAAAEYAaQByAG0AYQBkAG8AIABwAG8AcgA6ACAARwBVAEkATABMAEUAUgBNAE8AIABBAEwARQBYAEkAUwAgAEMARQBTAFAARQBEAEUAUwAgAE0AQQBaAFUAUgAGAAAAAwAAAAQAAAAJAAAABgAAAAcAAAAHAAAAAwAAAAcAAAAHAAAABAAAAAMAAAADAAAACAAAAAgAAAADAAAABQAAAAUAAAAGAAAABwAAAAoAAAAJAAAAAwAAAAcAAAAFAAAABgAAAAYAAAADAAAABgAAAAMAAAAHAAAABgAAAAYAAAAGAAAABgAAAAgAAAAGAAAABgAAAAMAAAAKAAAABwAAAAYAAAAIAAAAB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WvNvHwB25FGBAet9ahNsl90u2qUGKZDtMf4c3FAVb9g=</DigestValue>
    </Reference>
    <Reference Type="http://www.w3.org/2000/09/xmldsig#Object" URI="#idOfficeObject">
      <DigestMethod Algorithm="http://www.w3.org/2001/04/xmlenc#sha256"/>
      <DigestValue>xMnqc9OQJWKNj2qzz+H//7JU7OPolYhyjbCBpfZ4bHw=</DigestValue>
    </Reference>
    <Reference Type="http://uri.etsi.org/01903#SignedProperties" URI="#idSignedProperties">
      <Transforms>
        <Transform Algorithm="http://www.w3.org/TR/2001/REC-xml-c14n-20010315"/>
      </Transforms>
      <DigestMethod Algorithm="http://www.w3.org/2001/04/xmlenc#sha256"/>
      <DigestValue>Rrl1Q+NdqZeLQnWr5jFtHDxUJJAfHoJy5asWmzifIZI=</DigestValue>
    </Reference>
    <Reference Type="http://www.w3.org/2000/09/xmldsig#Object" URI="#idValidSigLnImg">
      <DigestMethod Algorithm="http://www.w3.org/2001/04/xmlenc#sha256"/>
      <DigestValue>I6EX2pMb1ZsnvVwYRq/yTORPEes2yZyNksWN7p7O01Y=</DigestValue>
    </Reference>
    <Reference Type="http://www.w3.org/2000/09/xmldsig#Object" URI="#idInvalidSigLnImg">
      <DigestMethod Algorithm="http://www.w3.org/2001/04/xmlenc#sha256"/>
      <DigestValue>UEmqzz287mY/j9zS4a4oDtAxKpLiGI+WxNt9R9yGznc=</DigestValue>
    </Reference>
  </SignedInfo>
  <SignatureValue>CAra2LFIG8u6Nwka4O1Ghu2rLEsDg0O6khJOBzDso033QOmwWmtJ8VtEqe64QH6yfyULTTtQGV/X
CalN+j0KituQanHOZGUmPVewcXcY2hcpVZqyuC4JjftkJPVhmAvV1Xh7yUGvdJnyKltBnKcx60+I
3gDgbMtMgCgOCOTC8kzjYu+zFzqNPQFmF3oZkarjIIfMLk9gEP0grWckQfJ5jTBUEX9m4YAZoHJ3
hFHglIPhIWQuv70ln+0GPxqLXXb+PuJ4qYkNU52z/3gY3EKAeMVLeD7qUOGngvD8QBTAYF74PWJ5
UGWeBl0882Urm5/JTo1FfrFwgZe1P9glMQ/vcw==</SignatureValue>
  <KeyInfo>
    <X509Data>
      <X509Certificate>MIIIFDCCBfygAwIBAgIIRjA5Ge2tk/gwDQYJKoZIhvcNAQELBQAwWzEXMBUGA1UEBRMOUlVDIDgwMDUwMTcyLTExGjAYBgNVBAMTEUNBLURPQ1VNRU5UQSBTLkEuMRcwFQYDVQQKEw5ET0NVTUVOVEEgUy5BLjELMAkGA1UEBhMCUFkwHhcNMTkwODA5MTM0MjAwWhcNMjEwODA4MTM1MjAwWjCBpDELMAkGA1UEBhMCUFkxFjAUBgNVBAQMDVRST0NJVUsgUExFVkExETAPBgNVBAUTCENJNzk5NDI3MRcwFQYDVQQqDA5NSVJUSEEgVklWSUFOQTEXMBUGA1UECgwOUEVSU09OQSBGSVNJQ0ExETAPBgNVBAsMCEZJUk1BIEYyMSUwIwYDVQQDDBxNSVJUSEEgVklWSUFOQSBUUk9DSVVLIFBMRVZBMIIBIjANBgkqhkiG9w0BAQEFAAOCAQ8AMIIBCgKCAQEAvMJZ0shiM1IHy7UzdrITpa4S6P1S4DkIKdwNe3KtU4lva1hpaf9h64dQA+SMPXy4X60S9xmlbn0AkYHzmGLpWnLmhKsZTHAyvCKVtukiN2Dqn+TrxU4eXXdy1YBhcJzlJTicEs4NpIHMFoGJHzn9hfvjRNGAMjQfzPvh0Ef2WhNcOZQY1XPhj1OIizNEAZgGKTRyGIPjQTJHpN4kHLPhNtOg0JhBzl485sjN5x7DxjqTmvh6HVWdVkvzON0bAH4nILSeWbosFa3z4A62klLjG+pI+tjbpiXz2fi4pYupie3sRhmNzoePYPmRo8uv61fLsEA8S1NavPOMNRYkmSMr2wIDAQABo4IDkDCCA4wwDAYDVR0TAQH/BAIwADAOBgNVHQ8BAf8EBAMCBeAwKgYDVR0lAQH/BCAwHgYIKwYBBQUHAwEGCCsGAQUFBwMCBggrBgEFBQcDBDAdBgNVHQ4EFgQUHn9vVGM51Y3YZUb2KpO/eIQNh8c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NQYDVR0RBC4wLIEqdml2aWFuYS50cm9jaXVrQHJlZ2lvbmFsY2FzYWRlYm9sc2E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0HgLESz2l0AXhrhouXXaDDroNrJYYOGjXxy1AJTbGZgH+JiGoYJRWFMA+49TYGhYBmzg7ZJbLEFZjkMSFvxR/ERVg/K+epDKtgmDlLPY6o0ftpFytqUUCsaK7d5V1wLfQrFMs6Ov5Ju3b6nIkMzg5ZosgaVNEwBrnV1tzi553t8sGgTj74+3s6FQai/z3QlfHWJLW/yRlXFcHDyo/jWVQQ+3KHTWvHMg71LXnYPibA1MVS1ZaqugMCQtG6HlzwfljH9zGiRLge8i54vcL7fartELEV/z9k//aWlRCO8MLVJlAu344jBfEAvn/CpBYMDImYZSsTaa+dlTaT/jErxxS1124rCnJfyzvTmZmPi3e5+HExgVM8hDXt1rZtdvz1RcviwDQECNmUsepSgRvBROCXtq420nBKN/IiF7QGXhmAA7sS14jaXy5JYRxuVyo3BlbDiRvkpNYTLo+rjc/SqmhsdTlZV6Aq2zWQIzaY+lwwDyGNZjxZqSqwt/Bv1BQEjeQ6+KevfIeNb/Jflgmdp+HGtnIFVabxB5DyIFJGTDX1v9Oma2wRDuBMH8VWIB2wTyOOI8ooHkhGH7TAwvku0iFzf3CLVekTw1TT2JGhZgQGwIurIdG/7qINT2i9dmHZX7xgy20MPr0HBQ4E2V3YQa70cxJMKfvdp8YI6SJS0f+z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a/H/TWxVMjFbf/uTpAa8X26r32ogXS+bn2yP+G6NfAY=</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ysY7u8LLyl7naQrzFRAwountIREwV1elZfBQr4/fz6I=</DigestValue>
      </Reference>
      <Reference URI="/xl/drawings/vmlDrawing1.vml?ContentType=application/vnd.openxmlformats-officedocument.vmlDrawing">
        <DigestMethod Algorithm="http://www.w3.org/2001/04/xmlenc#sha256"/>
        <DigestValue>gp3LIA1k707w9x9JnP0uh8pSFGSL73aKNuF+KMvcXY4=</DigestValue>
      </Reference>
      <Reference URI="/xl/media/image1.emf?ContentType=image/x-emf">
        <DigestMethod Algorithm="http://www.w3.org/2001/04/xmlenc#sha256"/>
        <DigestValue>1j69RbxskQ4Pr0RiVid6WODux+Qr5XCnTO/TazHdZLY=</DigestValue>
      </Reference>
      <Reference URI="/xl/media/image2.emf?ContentType=image/x-emf">
        <DigestMethod Algorithm="http://www.w3.org/2001/04/xmlenc#sha256"/>
        <DigestValue>ydgv23PCZkJpm5XgmzIyc2aukvzqtX3AHdbbReK7qqo=</DigestValue>
      </Reference>
      <Reference URI="/xl/media/image3.emf?ContentType=image/x-emf">
        <DigestMethod Algorithm="http://www.w3.org/2001/04/xmlenc#sha256"/>
        <DigestValue>TUVvhxQ0xZqTDwcPGksDIdTC26/iWqufWxhB9BwIcIA=</DigestValue>
      </Reference>
      <Reference URI="/xl/media/image4.emf?ContentType=image/x-emf">
        <DigestMethod Algorithm="http://www.w3.org/2001/04/xmlenc#sha256"/>
        <DigestValue>66UQh8p6nc6O5WoSsaP8IS2+cw9LHMn3Q6dVikexbjI=</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10.bin?ContentType=application/vnd.openxmlformats-officedocument.spreadsheetml.printerSettings">
        <DigestMethod Algorithm="http://www.w3.org/2001/04/xmlenc#sha256"/>
        <DigestValue>aKO8XWThzgvGlTVSu23kX37OoqtKGS6PBUkmhsicI1Y=</DigestValue>
      </Reference>
      <Reference URI="/xl/printerSettings/printerSettings11.bin?ContentType=application/vnd.openxmlformats-officedocument.spreadsheetml.printerSettings">
        <DigestMethod Algorithm="http://www.w3.org/2001/04/xmlenc#sha256"/>
        <DigestValue>uEytLUZB2XUIlp4S1X1OrZfSDIJ97PEGHsjzk1VUV2A=</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TRrCOIAvgyay9+dOHANtMRhI4Mlj24DaFIyKQoKcdPw=</DigestValue>
      </Reference>
      <Reference URI="/xl/printerSettings/printerSettings14.bin?ContentType=application/vnd.openxmlformats-officedocument.spreadsheetml.printerSettings">
        <DigestMethod Algorithm="http://www.w3.org/2001/04/xmlenc#sha256"/>
        <DigestValue>BCq9O5HHwm91X0cDGi4bjZg0oXnSgv7WGiCfkpesuIU=</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hqnMLvZ6XBY2fH1KhK00vJXWuxlSZRWkoKrdKDrIF2Q=</DigestValue>
      </Reference>
      <Reference URI="/xl/printerSettings/printerSettings17.bin?ContentType=application/vnd.openxmlformats-officedocument.spreadsheetml.printerSettings">
        <DigestMethod Algorithm="http://www.w3.org/2001/04/xmlenc#sha256"/>
        <DigestValue>hqnMLvZ6XBY2fH1KhK00vJXWuxlSZRWkoKrdKDrIF2Q=</DigestValue>
      </Reference>
      <Reference URI="/xl/printerSettings/printerSettings18.bin?ContentType=application/vnd.openxmlformats-officedocument.spreadsheetml.printerSettings">
        <DigestMethod Algorithm="http://www.w3.org/2001/04/xmlenc#sha256"/>
        <DigestValue>TRrCOIAvgyay9+dOHANtMRhI4Mlj24DaFIyKQoKcdPw=</DigestValue>
      </Reference>
      <Reference URI="/xl/printerSettings/printerSettings19.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TRrCOIAvgyay9+dOHANtMRhI4Mlj24DaFIyKQoKcdPw=</DigestValue>
      </Reference>
      <Reference URI="/xl/printerSettings/printerSettings22.bin?ContentType=application/vnd.openxmlformats-officedocument.spreadsheetml.printerSettings">
        <DigestMethod Algorithm="http://www.w3.org/2001/04/xmlenc#sha256"/>
        <DigestValue>8ULINyTSns7e3+F/twyhXb2p4OEI5M6paxloUp/0tKM=</DigestValue>
      </Reference>
      <Reference URI="/xl/printerSettings/printerSettings23.bin?ContentType=application/vnd.openxmlformats-officedocument.spreadsheetml.printerSettings">
        <DigestMethod Algorithm="http://www.w3.org/2001/04/xmlenc#sha256"/>
        <DigestValue>8ULINyTSns7e3+F/twyhXb2p4OEI5M6paxloUp/0tKM=</DigestValue>
      </Reference>
      <Reference URI="/xl/printerSettings/printerSettings24.bin?ContentType=application/vnd.openxmlformats-officedocument.spreadsheetml.printerSettings">
        <DigestMethod Algorithm="http://www.w3.org/2001/04/xmlenc#sha256"/>
        <DigestValue>8ULINyTSns7e3+F/twyhXb2p4OEI5M6paxloUp/0tKM=</DigestValue>
      </Reference>
      <Reference URI="/xl/printerSettings/printerSettings25.bin?ContentType=application/vnd.openxmlformats-officedocument.spreadsheetml.printerSettings">
        <DigestMethod Algorithm="http://www.w3.org/2001/04/xmlenc#sha256"/>
        <DigestValue>8ULINyTSns7e3+F/twyhXb2p4OEI5M6paxloUp/0tKM=</DigestValue>
      </Reference>
      <Reference URI="/xl/printerSettings/printerSettings26.bin?ContentType=application/vnd.openxmlformats-officedocument.spreadsheetml.printerSettings">
        <DigestMethod Algorithm="http://www.w3.org/2001/04/xmlenc#sha256"/>
        <DigestValue>NBJPJtVU2y8g6Bxm9ZLxOiT5LaEsLL5XEhfNiaaWt20=</DigestValue>
      </Reference>
      <Reference URI="/xl/printerSettings/printerSettings27.bin?ContentType=application/vnd.openxmlformats-officedocument.spreadsheetml.printerSettings">
        <DigestMethod Algorithm="http://www.w3.org/2001/04/xmlenc#sha256"/>
        <DigestValue>GyyR84UYFfbFvVrs+ip9vPggIMAXC0nxkmeUVNsGxCc=</DigestValue>
      </Reference>
      <Reference URI="/xl/printerSettings/printerSettings28.bin?ContentType=application/vnd.openxmlformats-officedocument.spreadsheetml.printerSettings">
        <DigestMethod Algorithm="http://www.w3.org/2001/04/xmlenc#sha256"/>
        <DigestValue>ZVxXhJn6XmjT/m1Dw2UhwYZPVXYMSYE+DUFTlsgHV4s=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ZVxXhJn6XmjT/m1Dw2UhwYZPVXYMSYE+DUFTlsgHV4s=</DigestValue>
      </Reference>
      <Reference URI="/xl/printerSettings/printerSettings32.bin?ContentType=application/vnd.openxmlformats-officedocument.spreadsheetml.printerSettings">
        <DigestMethod Algorithm="http://www.w3.org/2001/04/xmlenc#sha256"/>
        <DigestValue>ZVxXhJn6XmjT/m1Dw2UhwYZPVXYMSYE+DUFTlsgHV4s=</DigestValue>
      </Reference>
      <Reference URI="/xl/printerSettings/printerSettings33.bin?ContentType=application/vnd.openxmlformats-officedocument.spreadsheetml.printerSettings">
        <DigestMethod Algorithm="http://www.w3.org/2001/04/xmlenc#sha256"/>
        <DigestValue>ZVxXhJn6XmjT/m1Dw2UhwYZPVXYMSYE+DUFTlsgHV4s=</DigestValue>
      </Reference>
      <Reference URI="/xl/printerSettings/printerSettings34.bin?ContentType=application/vnd.openxmlformats-officedocument.spreadsheetml.printerSettings">
        <DigestMethod Algorithm="http://www.w3.org/2001/04/xmlenc#sha256"/>
        <DigestValue>ZVxXhJn6XmjT/m1Dw2UhwYZPVXYMSYE+DUFTlsgHV4s=</DigestValue>
      </Reference>
      <Reference URI="/xl/printerSettings/printerSettings35.bin?ContentType=application/vnd.openxmlformats-officedocument.spreadsheetml.printerSettings">
        <DigestMethod Algorithm="http://www.w3.org/2001/04/xmlenc#sha256"/>
        <DigestValue>DfZXByw/NrTOQobJPWXdBYUq2BfFmlCdgTSgIKCRrwg=</DigestValue>
      </Reference>
      <Reference URI="/xl/printerSettings/printerSettings36.bin?ContentType=application/vnd.openxmlformats-officedocument.spreadsheetml.printerSettings">
        <DigestMethod Algorithm="http://www.w3.org/2001/04/xmlenc#sha256"/>
        <DigestValue>aKO8XWThzgvGlTVSu23kX37OoqtKGS6PBUkmhsicI1Y=</DigestValue>
      </Reference>
      <Reference URI="/xl/printerSettings/printerSettings37.bin?ContentType=application/vnd.openxmlformats-officedocument.spreadsheetml.printerSettings">
        <DigestMethod Algorithm="http://www.w3.org/2001/04/xmlenc#sha256"/>
        <DigestValue>aKO8XWThzgvGlTVSu23kX37OoqtKGS6PBUkmhsicI1Y=</DigestValue>
      </Reference>
      <Reference URI="/xl/printerSettings/printerSettings38.bin?ContentType=application/vnd.openxmlformats-officedocument.spreadsheetml.printerSettings">
        <DigestMethod Algorithm="http://www.w3.org/2001/04/xmlenc#sha256"/>
        <DigestValue>OGD3iF2+l78gTInlDCWFPycZVuHBpUE02raJ/Wr5XCI=</DigestValue>
      </Reference>
      <Reference URI="/xl/printerSettings/printerSettings39.bin?ContentType=application/vnd.openxmlformats-officedocument.spreadsheetml.printerSettings">
        <DigestMethod Algorithm="http://www.w3.org/2001/04/xmlenc#sha256"/>
        <DigestValue>uEytLUZB2XUIlp4S1X1OrZfSDIJ97PEGHsjzk1VUV2A=</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uEytLUZB2XUIlp4S1X1OrZfSDIJ97PEGHsjzk1VUV2A=</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aKO8XWThzgvGlTVSu23kX37OoqtKGS6PBUkmhsicI1Y=</DigestValue>
      </Reference>
      <Reference URI="/xl/printerSettings/printerSettings9.bin?ContentType=application/vnd.openxmlformats-officedocument.spreadsheetml.printerSettings">
        <DigestMethod Algorithm="http://www.w3.org/2001/04/xmlenc#sha256"/>
        <DigestValue>aKO8XWThzgvGlTVSu23kX37OoqtKGS6PBUkmhsicI1Y=</DigestValue>
      </Reference>
      <Reference URI="/xl/sharedStrings.xml?ContentType=application/vnd.openxmlformats-officedocument.spreadsheetml.sharedStrings+xml">
        <DigestMethod Algorithm="http://www.w3.org/2001/04/xmlenc#sha256"/>
        <DigestValue>nQDKqPu/EwCJIi80uOCI9fasX54nD/o6elEYSKRdnVg=</DigestValue>
      </Reference>
      <Reference URI="/xl/styles.xml?ContentType=application/vnd.openxmlformats-officedocument.spreadsheetml.styles+xml">
        <DigestMethod Algorithm="http://www.w3.org/2001/04/xmlenc#sha256"/>
        <DigestValue>tufuXotSq/tvpgq2X+/ri3a0GXkNiZv9Mx/mriFfvl8=</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bUYmOySQA/nfvDb1mIMk5HfpZ+6CPBJE3+qEnnXQUoE=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SkwAS0yxPj97QGcg6wzYKmd5qdsrohRzSM8svgWXni8=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4zPDOGDMGw51RczAxGM8Qv3Ae0dEWg78nIAW1wFx03U=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afVMPhNiKTwA9SEpGeF2BjGWVg66ULHfdveJJs/Yor8=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/J/YC70pss0idnZMawXoeU0pAeEp7jq8PpautfWsF80=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ATJMBJd82L/0SZ8CBU0pwNjDiy1sYGbirTcYcx204ao=</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8xBclrFp0QQLnkKI7pVW03EMhJevflY/U8AQnIwTvrA=</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L96vMwTBxIIzCxGF9B+F5efy+DoNWNof4BBnkUcWAVw=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g1CEgvUYo84vbXVkNh1VwToulZ2NoTcVmi66/xpGdik=</DigestValue>
      </Reference>
      <Reference URI="/xl/worksheets/sheet1.xml?ContentType=application/vnd.openxmlformats-officedocument.spreadsheetml.worksheet+xml">
        <DigestMethod Algorithm="http://www.w3.org/2001/04/xmlenc#sha256"/>
        <DigestValue>ho7dlJGimtWra1XB1djzOwtVMjzchwtYxU2s1jKDOB8=</DigestValue>
      </Reference>
      <Reference URI="/xl/worksheets/sheet2.xml?ContentType=application/vnd.openxmlformats-officedocument.spreadsheetml.worksheet+xml">
        <DigestMethod Algorithm="http://www.w3.org/2001/04/xmlenc#sha256"/>
        <DigestValue>5F97VTQcBPBks/M6dfqj4UYPGnX7E31IUPVFoyWKq5o=</DigestValue>
      </Reference>
      <Reference URI="/xl/worksheets/sheet3.xml?ContentType=application/vnd.openxmlformats-officedocument.spreadsheetml.worksheet+xml">
        <DigestMethod Algorithm="http://www.w3.org/2001/04/xmlenc#sha256"/>
        <DigestValue>hsnYK4etNqkQ2RWT+IsKqYa4mNKI4XhFWqBCkvA1MrE=</DigestValue>
      </Reference>
      <Reference URI="/xl/worksheets/sheet4.xml?ContentType=application/vnd.openxmlformats-officedocument.spreadsheetml.worksheet+xml">
        <DigestMethod Algorithm="http://www.w3.org/2001/04/xmlenc#sha256"/>
        <DigestValue>xj4jMY1d8st/4SGQsrEuVd4rR7HBLge3ZlM/NbQkjOw=</DigestValue>
      </Reference>
      <Reference URI="/xl/worksheets/sheet5.xml?ContentType=application/vnd.openxmlformats-officedocument.spreadsheetml.worksheet+xml">
        <DigestMethod Algorithm="http://www.w3.org/2001/04/xmlenc#sha256"/>
        <DigestValue>a49uLqUQsgZEMxDiYKtrpL22SozD3iDDdG+Cx7IXNxI=</DigestValue>
      </Reference>
      <Reference URI="/xl/worksheets/sheet6.xml?ContentType=application/vnd.openxmlformats-officedocument.spreadsheetml.worksheet+xml">
        <DigestMethod Algorithm="http://www.w3.org/2001/04/xmlenc#sha256"/>
        <DigestValue>3J44jX2E+MOsv6si1KpMhvxqyMXU5QV8X/pvXnvvebs=</DigestValue>
      </Reference>
      <Reference URI="/xl/worksheets/sheet7.xml?ContentType=application/vnd.openxmlformats-officedocument.spreadsheetml.worksheet+xml">
        <DigestMethod Algorithm="http://www.w3.org/2001/04/xmlenc#sha256"/>
        <DigestValue>xwI5VannaxYimrujfMFKJBUojsWY+8iuaTSMe+2oCok=</DigestValue>
      </Reference>
      <Reference URI="/xl/worksheets/sheet8.xml?ContentType=application/vnd.openxmlformats-officedocument.spreadsheetml.worksheet+xml">
        <DigestMethod Algorithm="http://www.w3.org/2001/04/xmlenc#sha256"/>
        <DigestValue>EPBHo8j2AWEeml2K7OCzmy9IjFOastbIDoN1JQLHvWo=</DigestValue>
      </Reference>
      <Reference URI="/xl/worksheets/sheet9.xml?ContentType=application/vnd.openxmlformats-officedocument.spreadsheetml.worksheet+xml">
        <DigestMethod Algorithm="http://www.w3.org/2001/04/xmlenc#sha256"/>
        <DigestValue>7gRHEt8e5CrVeagefonnJHY5dq/GG6T1/0TTBZ9cJXM=</DigestValue>
      </Reference>
    </Manifest>
    <SignatureProperties>
      <SignatureProperty Id="idSignatureTime" Target="#idPackageSignature">
        <mdssi:SignatureTime xmlns:mdssi="http://schemas.openxmlformats.org/package/2006/digital-signature">
          <mdssi:Format>YYYY-MM-DDThh:mm:ssTZD</mdssi:Format>
          <mdssi:Value>2020-10-30T19:42:10Z</mdssi:Value>
        </mdssi:SignatureTime>
      </SignatureProperty>
    </SignatureProperties>
  </Object>
  <Object Id="idOfficeObject">
    <SignatureProperties>
      <SignatureProperty Id="idOfficeV1Details" Target="#idPackageSignature">
        <SignatureInfoV1 xmlns="http://schemas.microsoft.com/office/2006/digsig">
          <SetupID>{095D04AC-6C66-433B-B009-022240CA5853}</SetupID>
          <SignatureText>Viviana Trociuk</SignatureText>
          <SignatureImage/>
          <SignatureComments/>
          <WindowsVersion>10.0</WindowsVersion>
          <OfficeVersion>16.0.13231/21</OfficeVersion>
          <ApplicationVersion>16.0.13231</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2020-10-30T19:42:10Z</xd:SigningTime>
          <xd:SigningCertificate>
            <xd:Cert>
              <xd:CertDigest>
                <DigestMethod Algorithm="http://www.w3.org/2001/04/xmlenc#sha256"/>
                <DigestValue>NG4lXkuatr0WmfadAOTrYB4+PV7QtN3SB1bWOBy1LjY=</DigestValue>
              </xd:CertDigest>
              <xd:IssuerSerial>
                <X509IssuerName>C=PY, O=DOCUMENTA S.A., CN=CA-DOCUMENTA S.A., SERIALNUMBER=RUC 80050172-1</X509IssuerName>
                <X509SerialNumber>5057605165061608440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EBAAB/AAAAAAAAAAAAAABAHgAA+g4AACBFTUYAAAEAsBsAAKoAAAAGAAAAAAAAAAAAAAAAAAAAVgUAAAADAACaAQAA5gAAAAAAAAAAAAAAAAAAAJBBBgBwggM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AAAAAAAAAAAAAAAC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AAAAAAAlAAAADAAAAAEAAABMAAAAZAAAAAAAAAAAAAAAAQEAAH8AAAAAAAAAAAAAAAIBAACAAAAAIQDwAAAAAAAAAAAAAACAPwAAAAAAAAAAAACAPwAAAAAAAAAAAAAAAAAAAAAAAAAAAAAAAAAAAAAAAAAAJQAAAAwAAAAAAACAKAAAAAwAAAABAAAAJwAAABgAAAABAAAAAAAAAP///wAAAAAAJQAAAAwAAAABAAAATAAAAGQAAAAAAAAAAAAAAAEBAAB/AAAAAAAAAAAAAAAC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ACAAAAAAAAAAAHzX+H8AAAAAfNf4fwAA1E1l1/h/AAAAAKQt+X8AAN349Nb4fwAAIEKkLfl/AADUTWXX+H8AABAUAAAAAAAAQAAAwPh/AAAAAKQt+X8AAKT79Nb4fwAABAAAAAAAAAAgQqQt+X8AAICy2tWLAAAA1E1l1wAAAABIAAAAAAAAANRNZdf4fwAAIAN81/h/AAAAUmXX+H8AAAEAAAAAAAAAgHNl1/h/AAAAAKQt+X8AAAAAAAAAAAAAAAAAAAZZAAAAAAAAAAAAAHALAAAAAAAAUBy7/rABAACItNrViwAAAAAAAAAAAAAA6bPa1YsAAAA46vTWZHYACAAAAAAlAAAADAAAAAEAAAAYAAAADAAAAAAAAAASAAAADAAAAAEAAAAeAAAAGAAAAL0AAAAEAAAA9wAAABEAAAAlAAAADAAAAAEAAABUAAAAiAAAAL4AAAAEAAAA9QAAABAAAAABAAAA/B3wQVWV70G+AAAABAAAAAoAAABMAAAAAAAAAAAAAAAAAAAA//////////9gAAAAMwAwAC8AMQAwAC8AMgAwADIAMAAGAAAABgAAAAQAAAAGAAAABgAAAAQAAAAGAAAABgAAAAYAAAAGAAAASwAAAEAAAAAwAAAABQAAACAAAAABAAAAAQAAABAAAAAAAAAAAAAAAAIBAACAAAAAAAAAAAAAAAACAQAAgAAAAFIAAABwAQAAAgAAABAAAAAHAAAAAAAAAAAAAAC8AgAAAAAAAAECAiJTAHkAcwB0AGUAbQAAAAAAAAAAAAAAAAAAAAAAAAAAAAAAAAAAAAAAAAAAAAAAAAAAAAAAAAAAAAAAAAAAAAAAAAAAAHjZ2tWLAAAAiN57K/l/AAAAlTmOsAEAAEiuhyv5fwAAAAAAAAAAAAAAAAAAAAAAAAEAAAAAAAAAF/v01vh/AAAAAAAAAAAAAAAAAAAAAAAAK3XPqGJWAADw6EGOsAEAAADa2tWLAAAAsCjAj7ABAABQHLv+sAEAACDc2tUAAAAAgCB5/rABAAAHAAAAAAAAAAAAAAAAAAAAXNva1YsAAACZ29rViwAAALGnZCv5fwAAAAAAAAAAAAAAAAAAAAAAAFA4Oo6wAQAAAgAAAPh/AABc29rViwAAAAcAAAD5fwAAAAAAAAAAAAAAAAAAAAAAAAAAAAAAAAAAC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8JDykrABAACI3nsr+X8AAPCQ8pKwAQAASK6HK/l/AAAAAAAAAAAAAAAAAAAAAAAAAMSH1vh/AAABAAAAAAAAAAAAAAAAAAAAAAAAAAAAAABrycyoYlYAAAAAAAAAAAAAAKuF1vh/AADg////AAAAAFAcu/6wAQAAeGjZ1QAAAAAAAAAAAAAAAAYAAAAAAAAAAAAAAAAAAACcZ9nViwAAANln2dWLAAAAsadkK/l/AAAAAAAAAAAAACgAAAAAAAAALGvAUwZZAACCHBTW+H8AAJxn2dWLAAAABgAAAPl/AAAAAAAAAAAAAAAAAAAAAAAAAAAAAAAAAAAgAAAAZHYACAAAAAAlAAAADAAAAAMAAAAYAAAADAAAAAAAAAASAAAADAAAAAEAAAAWAAAADAAAAAgAAABUAAAAVAAAAAoAAAAnAAAAHgAAAEoAAAABAAAA/B3wQVWV70EKAAAASwAAAAEAAABMAAAABAAAAAkAAAAnAAAAIAAAAEsAAABQAAAAWAB0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UAAAARwAAACkAAAAzAAAAbAAAABUAAAAhAPAAAAAAAAAAAAAAAIA/AAAAAAAAAAAAAIA/AAAAAAAAAAAAAAAAAAAAAAAAAAAAAAAAAAAAAAAAAAAlAAAADAAAAAAAAIAoAAAADAAAAAQAAABSAAAAcAEAAAQAAADw////AAAAAAAAAAAAAAAAkAEAAAAAAAEAAAAAcwBlAGcAbwBlACAAdQBpAAAAAAAAAAAAAAAAAAAAAAAAAAAAAAAAAAAAAAAAAAAAAAAAAAAAAAAAAAAAAAAAAAAAMEAgiZeSsAEAAIjeeyv5fwAAIImXkrABAABIrocr+X8AAAAAAAAAAAAAAAAAAAAAAAAAcNnViwAAAChGhdb4fwAAAAAAAAAAAAAAAAAAAAAAALvIzKhiVgAAAAAAAP////8AAAAAAAEAAPD///8AAAAAUBy7/rABAADIaNnVAAAAAAAAAAAAAAAACQAAAAAAAAAAAAAAAAAAAOxn2dWLAAAAKWjZ1YsAAACxp2Qr+X8AANDGgpKwAQAAhcQM1gAAAABca8BTBlkAAAAAAAAAAAAA7GfZ1YsAAAAJAAAA+X8AAAAAAAAAAAAAAAAAAAAAAAAAAAAAAAAAACAAAABkdgAIAAAAACUAAAAMAAAABAAAABgAAAAMAAAAAAAAABIAAAAMAAAAAQAAAB4AAAAYAAAAKQAAADMAAACVAAAASAAAACUAAAAMAAAABAAAAFQAAACoAAAAKgAAADMAAACTAAAARwAAAAEAAAD8HfBBVZXvQSoAAAAzAAAADwAAAEwAAAAAAAAAAAAAAAAAAAD//////////2wAAABWAGkAdgBpAGEAbgBhACAAVAByAG8AYwBpAHUAawD//woAAAAEAAAACAAAAAQAAAAIAAAACQAAAAgAAAAEAAAACAAAAAYAAAAJAAAABwAAAAQAAAAJAAAACAAAAEsAAABAAAAAMAAAAAUAAAAgAAAAAQAAAAEAAAAQAAAAAAAAAAAAAAACAQAAgAAAAAAAAAAAAAAAAgEAAIAAAAAlAAAADAAAAAIAAAAnAAAAGAAAAAUAAAAAAAAA////AAAAAAAlAAAADAAAAAUAAABMAAAAZAAAAAAAAABQAAAAAQEAAHwAAAAAAAAAUAAAAAIBAAAtAAAAIQDwAAAAAAAAAAAAAACAPwAAAAAAAAAAAACAPwAAAAAAAAAAAAAAAAAAAAAAAAAAAAAAAAAAAAAAAAAAJQAAAAwAAAAAAACAKAAAAAwAAAAFAAAAJwAAABgAAAAFAAAAAAAAAP///wAAAAAAJQAAAAwAAAAFAAAATAAAAGQAAAAJAAAAUAAAAPgAAABcAAAACQAAAFAAAADwAAAADQAAACEA8AAAAAAAAAAAAAAAgD8AAAAAAAAAAAAAgD8AAAAAAAAAAAAAAAAAAAAAAAAAAAAAAAAAAAAAAAAAACUAAAAMAAAAAAAAgCgAAAAMAAAABQAAACUAAAAMAAAAAQAAABgAAAAMAAAAAAAAABIAAAAMAAAAAQAAAB4AAAAYAAAACQAAAFAAAAD5AAAAXQAAACUAAAAMAAAAAQAAAFQAAACoAAAACgAAAFAAAABXAAAAXAAAAAEAAAD8HfBBVZXvQQoAAABQAAAADwAAAEwAAAAAAAAAAAAAAAAAAAD//////////2wAAABWAGkAdgBpAGEAbgBhACAAVAByAG8AYwBpAHUAawAAAAcAAAADAAAABQAAAAMAAAAGAAAABwAAAAYAAAADAAAABgAAAAQAAAAHAAAABQAAAAMAAAAHAAAABgAAAEsAAABAAAAAMAAAAAUAAAAgAAAAAQAAAAEAAAAQAAAAAAAAAAAAAAACAQAAgAAAAAAAAAAAAAAAAgEAAIAAAAAlAAAADAAAAAIAAAAnAAAAGAAAAAUAAAAAAAAA////AAAAAAAlAAAADAAAAAUAAABMAAAAZAAAAAkAAABgAAAA+AAAAGwAAAAJAAAAYAAAAPAAAAANAAAAIQDwAAAAAAAAAAAAAACAPwAAAAAAAAAAAACAPwAAAAAAAAAAAAAAAAAAAAAAAAAAAAAAAAAAAAAAAAAAJQAAAAwAAAAAAACAKAAAAAwAAAAFAAAAJQAAAAwAAAABAAAAGAAAAAwAAAAAAAAAEgAAAAwAAAABAAAAHgAAABgAAAAJAAAAYAAAAPkAAABtAAAAJQAAAAwAAAABAAAAVAAAAIgAAAAKAAAAYAAAAD8AAABsAAAAAQAAAPwd8EFVle9BCgAAAGAAAAAKAAAATAAAAAAAAAAAAAAAAAAAAP//////////YAAAAFAAcgBlAHMAaQBkAGUAbgB0AGUABgAAAAQAAAAGAAAABQAAAAMAAAAHAAAABgAAAAcAAAAEAAAABgAAAEsAAABAAAAAMAAAAAUAAAAgAAAAAQAAAAEAAAAQAAAAAAAAAAAAAAACAQAAgAAAAAAAAAAAAAAAAgEAAIAAAAAlAAAADAAAAAIAAAAnAAAAGAAAAAUAAAAAAAAA////AAAAAAAlAAAADAAAAAUAAABMAAAAZAAAAAkAAABwAAAA+AAAAHwAAAAJAAAAcAAAAPAAAAANAAAAIQDwAAAAAAAAAAAAAACAPwAAAAAAAAAAAACAPwAAAAAAAAAAAAAAAAAAAAAAAAAAAAAAAAAAAAAAAAAAJQAAAAwAAAAAAACAKAAAAAwAAAAFAAAAJQAAAAwAAAABAAAAGAAAAAwAAAAAAAAAEgAAAAwAAAABAAAAFgAAAAwAAAAAAAAAVAAAAEQBAAAKAAAAcAAAAPcAAAB8AAAAAQAAAPwd8EFVle9BCgAAAHAAAAApAAAATAAAAAQAAAAJAAAAcAAAAPkAAAB9AAAAoAAAAEYAaQByAG0AYQBkAG8AIABwAG8AcgA6ACAATQBJAFIAVABIAEEAIABWAEkAVgBJAEEATgBBACAAVABSAE8AQwBJAFUASwAgAFAATABFAFYAQQB7CAYAAAADAAAABAAAAAkAAAAGAAAABwAAAAcAAAADAAAABwAAAAcAAAAEAAAAAwAAAAMAAAAKAAAAAwAAAAcAAAAGAAAACAAAAAcAAAADAAAABwAAAAMAAAAHAAAAAwAAAAcAAAAIAAAABwAAAAMAAAAGAAAABwAAAAkAAAAHAAAAAwAAAAgAAAAGAAAAAwAAAAYAAAAFAAAABgAAAAcAAAAHAAAAFgAAAAwAAAAAAAAAJQAAAAwAAAACAAAADgAAABQAAAAAAAAAEAAAABQAAAA=</Object>
  <Object Id="idInvalidSigLnImg">AQAAAGwAAAAAAAAAAAAAAAEBAAB/AAAAAAAAAAAAAABAHgAA+g4AACBFTUYAAAEAHCEAALEAAAAGAAAAAAAAAAAAAAAAAAAAVgUAAAADAACaAQAA5gAAAAAAAAAAAAAAAAAAAJBBBgBwggM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AAAAAAAAAAAAAAAC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AAAAAAAlAAAADAAAAAEAAABMAAAAZAAAAAAAAAAAAAAAAQEAAH8AAAAAAAAAAAAAAAIBAACAAAAAIQDwAAAAAAAAAAAAAACAPwAAAAAAAAAAAACAPwAAAAAAAAAAAAAAAAAAAAAAAAAAAAAAAAAAAAAAAAAAJQAAAAwAAAAAAACAKAAAAAwAAAABAAAAJwAAABgAAAABAAAAAAAAAP///wAAAAAAJQAAAAwAAAABAAAATAAAAGQAAAAAAAAAAAAAAAEBAAB/AAAAAAAAAAAAAAAC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AHzX+H8AAAAAfNf4fwAA1E1l1/h/AAAAAKQt+X8AAN349Nb4fwAAIEKkLfl/AADUTWXX+H8AABAUAAAAAAAAQAAAwPh/AAAAAKQt+X8AAKT79Nb4fwAABAAAAAAAAAAgQqQt+X8AAICy2tWLAAAA1E1l1wAAAABIAAAAAAAAANRNZdf4fwAAIAN81/h/AAAAUmXX+H8AAAEAAAAAAAAAgHNl1/h/AAAAAKQt+X8AAAAAAAAAAAAAAAAAAAZZAAAAAAAAAAAAAHALAAAAAAAAUBy7/rABAACItNrViwAAAAAAAAAAAAAA6bPa1YsAAAA46vTWZHYACAAAAAAlAAAADAAAAAEAAAAYAAAADAAAAP8AAAASAAAADAAAAAEAAAAeAAAAGAAAACIAAAAEAAAAcgAAABEAAAAlAAAADAAAAAEAAABUAAAAqAAAACMAAAAEAAAAcAAAABAAAAABAAAA/B3wQVWV70EjAAAABAAAAA8AAABMAAAAAAAAAAAAAAAAAAAA//////////9sAAAARgBpAHIAbQBhACAAbgBvACAAdgDhAGwAaQBkAGEAAAAGAAAAAwAAAAQAAAAJAAAABgAAAAMAAAAHAAAABwAAAAMAAAAFAAAABgAAAAMAAAADAAAABwAAAAYAAABLAAAAQAAAADAAAAAFAAAAIAAAAAEAAAABAAAAEAAAAAAAAAAAAAAAAgEAAIAAAAAAAAAAAAAAAAIBAACAAAAAUgAAAHABAAACAAAAEAAAAAcAAAAAAAAAAAAAALwCAAAAAAAAAQICIlMAeQBzAHQAZQBtAAAAAAAAAAAAAAAAAAAAAAAAAAAAAAAAAAAAAAAAAAAAAAAAAAAAAAAAAAAAAAAAAAAAAAAAAAAAeNna1YsAAACI3nsr+X8AAACVOY6wAQAASK6HK/l/AAAAAAAAAAAAAAAAAAAAAAAAAQAAAAAAAAAX+/TW+H8AAAAAAAAAAAAAAAAAAAAAAAArdc+oYlYAAPDoQY6wAQAAANra1YsAAACwKMCPsAEAAFAcu/6wAQAAINza1QAAAACAIHn+sAEAAAcAAAAAAAAAAAAAAAAAAABc29rViwAAAJnb2tWLAAAAsadkK/l/AAAAAAAAAAAAAAAAAAAAAAAAUDg6jrABAAACAAAA+H8AAFzb2tWLAAAABwAAAPl/AAAAAAAAAAAAAAAAAAAAAAAAAAAAAAAAAAAL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DwkPKSsAEAAIjeeyv5fwAA8JDykrABAABIrocr+X8AAAAAAAAAAAAAAAAAAAAAAAAAxIfW+H8AAAEAAAAAAAAAAAAAAAAAAAAAAAAAAAAAAGvJzKhiVgAAAAAAAAAAAAAAq4XW+H8AAOD///8AAAAAUBy7/rABAAB4aNnVAAAAAAAAAAAAAAAABgAAAAAAAAAAAAAAAAAAAJxn2dWLAAAA2WfZ1YsAAACxp2Qr+X8AAAAAAAAAAAAAKAAAAAAAAAAsa8BTBlkAAIIcFNb4fwAAnGfZ1YsAAAAGAAAA+X8AAAAAAAAAAAAAAAAAAAAAAAAAAAAAAAAAACAAAABkdgAIAAAAACUAAAAMAAAAAwAAABgAAAAMAAAAAAAAABIAAAAMAAAAAQAAABYAAAAMAAAACAAAAFQAAABUAAAACgAAACcAAAAeAAAASgAAAAEAAAD8HfBBVZXv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QAAABHAAAAKQAAADMAAABsAAAAFQAAACEA8AAAAAAAAAAAAAAAgD8AAAAAAAAAAAAAgD8AAAAAAAAAAAAAAAAAAAAAAAAAAAAAAAAAAAAAAAAAACUAAAAMAAAAAAAAgCgAAAAMAAAABAAAAFIAAABwAQAABAAAAPD///8AAAAAAAAAAAAAAACQAQAAAAAAAQAAAABzAGUAZwBvAGUAIAB1AGkAAAAAAAAAAAAAAAAAAAAAAAAAAAAAAAAAAAAAAAAAAAAAAAAAAAAAAAAAAAAAAAAAAAAwQCCJl5KwAQAAiN57K/l/AAAgiZeSsAEAAEiuhyv5fwAAAAAAAAAAAAAAAAAAAAAAAABw2dWLAAAAKEaF1vh/AAAAAAAAAAAAAAAAAAAAAAAAu8jMqGJWAAAAAAAA/////wAAAAAAAQAA8P///wAAAABQHLv+sAEAAMho2dUAAAAAAAAAAAAAAAAJAAAAAAAAAAAAAAAAAAAA7GfZ1YsAAAApaNnViwAAALGnZCv5fwAA0MaCkrABAACFxAzWAAAAAFxrwFMGWQAAAAAAAAAAAADsZ9nViwAAAAkAAAD5fwAAAAAAAAAAAAAAAAAAAAAAAAAAAAAAAAAAIAAAAGR2AAgAAAAAJQAAAAwAAAAEAAAAGAAAAAwAAAAAAAAAEgAAAAwAAAABAAAAHgAAABgAAAApAAAAMwAAAJUAAABIAAAAJQAAAAwAAAAEAAAAVAAAAKgAAAAqAAAAMwAAAJMAAABHAAAAAQAAAPwd8EFVle9BKgAAADMAAAAPAAAATAAAAAAAAAAAAAAAAAAAAP//////////bAAAAFYAaQB2AGkAYQBuAGEAIABUAHIAbwBjAGkAdQBrAAAACgAAAAQAAAAIAAAABAAAAAgAAAAJAAAACAAAAAQAAAAIAAAABgAAAAkAAAAHAAAABAAAAAkAAAAIAAAASwAAAEAAAAAwAAAABQAAACAAAAABAAAAAQAAABAAAAAAAAAAAAAAAAIBAACAAAAAAAAAAAAAAAACAQAAgAAAACUAAAAMAAAAAgAAACcAAAAYAAAABQAAAAAAAAD///8AAAAAACUAAAAMAAAABQAAAEwAAABkAAAAAAAAAFAAAAABAQAAfAAAAAAAAABQAAAAAgEAAC0AAAAhAPAAAAAAAAAAAAAAAIA/AAAAAAAAAAAAAIA/AAAAAAAAAAAAAAAAAAAAAAAAAAAAAAAAAAAAAAAAAAAlAAAADAAAAAAAAIAoAAAADAAAAAUAAAAnAAAAGAAAAAUAAAAAAAAA////AAAAAAAlAAAADAAAAAUAAABMAAAAZAAAAAkAAABQAAAA+AAAAFwAAAAJAAAAUAAAAPAAAAANAAAAIQDwAAAAAAAAAAAAAACAPwAAAAAAAAAAAACAPwAAAAAAAAAAAAAAAAAAAAAAAAAAAAAAAAAAAAAAAAAAJQAAAAwAAAAAAACAKAAAAAwAAAAFAAAAJQAAAAwAAAABAAAAGAAAAAwAAAAAAAAAEgAAAAwAAAABAAAAHgAAABgAAAAJAAAAUAAAAPkAAABdAAAAJQAAAAwAAAABAAAAVAAAAKgAAAAKAAAAUAAAAFcAAABcAAAAAQAAAPwd8EFVle9BCgAAAFAAAAAPAAAATAAAAAAAAAAAAAAAAAAAAP//////////bAAAAFYAaQB2AGkAYQBuAGEAIABUAHIAbwBjAGkAdQBrAAAABwAAAAMAAAAFAAAAAwAAAAYAAAAHAAAABgAAAAMAAAAGAAAABAAAAAcAAAAFAAAAAwAAAAcAAAAGAAAASwAAAEAAAAAwAAAABQAAACAAAAABAAAAAQAAABAAAAAAAAAAAAAAAAIBAACAAAAAAAAAAAAAAAACAQAAgAAAACUAAAAMAAAAAgAAACcAAAAYAAAABQAAAAAAAAD///8AAAAAACUAAAAMAAAABQAAAEwAAABkAAAACQAAAGAAAAD4AAAAbAAAAAkAAABgAAAA8AAAAA0AAAAhAPAAAAAAAAAAAAAAAIA/AAAAAAAAAAAAAIA/AAAAAAAAAAAAAAAAAAAAAAAAAAAAAAAAAAAAAAAAAAAlAAAADAAAAAAAAIAoAAAADAAAAAUAAAAlAAAADAAAAAEAAAAYAAAADAAAAAAAAAASAAAADAAAAAEAAAAeAAAAGAAAAAkAAABgAAAA+QAAAG0AAAAlAAAADAAAAAEAAABUAAAAiAAAAAoAAABgAAAAPwAAAGwAAAABAAAA/B3wQVWV70EKAAAAYAAAAAoAAABMAAAAAAAAAAAAAAAAAAAA//////////9gAAAAUAByAGUAcwBpAGQAZQBuAHQAZQAGAAAABAAAAAYAAAAFAAAAAwAAAAcAAAAGAAAABwAAAAQAAAAGAAAASwAAAEAAAAAwAAAABQAAACAAAAABAAAAAQAAABAAAAAAAAAAAAAAAAIBAACAAAAAAAAAAAAAAAACAQAAgAAAACUAAAAMAAAAAgAAACcAAAAYAAAABQAAAAAAAAD///8AAAAAACUAAAAMAAAABQAAAEwAAABkAAAACQAAAHAAAAD4AAAAfAAAAAkAAABwAAAA8AAAAA0AAAAhAPAAAAAAAAAAAAAAAIA/AAAAAAAAAAAAAIA/AAAAAAAAAAAAAAAAAAAAAAAAAAAAAAAAAAAAAAAAAAAlAAAADAAAAAAAAIAoAAAADAAAAAUAAAAlAAAADAAAAAEAAAAYAAAADAAAAAAAAAASAAAADAAAAAEAAAAWAAAADAAAAAAAAABUAAAARAEAAAoAAABwAAAA9wAAAHwAAAABAAAA/B3wQVWV70EKAAAAcAAAACkAAABMAAAABAAAAAkAAABwAAAA+QAAAH0AAACgAAAARgBpAHIAbQBhAGQAbwAgAHAAbwByADoAIABNAEkAUgBUAEgAQQAgAFYASQBWAEkAQQBOAEEAIABUAFIATwBDAEkAVQBLACAAUABMAEUAVgBBAAAABgAAAAMAAAAEAAAACQAAAAYAAAAHAAAABwAAAAMAAAAHAAAABwAAAAQAAAADAAAAAwAAAAoAAAADAAAABwAAAAYAAAAIAAAABwAAAAMAAAAHAAAAAwAAAAcAAAADAAAABwAAAAgAAAAHAAAAAwAAAAYAAAAHAAAACQAAAAcAAAADAAAACAAAAAYAAAADAAAABgAAAAUAAAAGAAAABwAAAAcAAAAWAAAADAAAAAAAAAAlAAAADAAAAAIAAAAOAAAAFAAAAAAAAAAQAAAAFA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bLrajF+c3mtbKDi0Neq8vEi9sl85ngl2ZHLTA+E56g0=</DigestValue>
    </Reference>
    <Reference Type="http://www.w3.org/2000/09/xmldsig#Object" URI="#idOfficeObject">
      <DigestMethod Algorithm="http://www.w3.org/2001/04/xmlenc#sha256"/>
      <DigestValue>tfIVxjFdU/xT+FJHvd+gmKLv2s4ub9k3VepZVPTxKNA=</DigestValue>
    </Reference>
    <Reference Type="http://uri.etsi.org/01903#SignedProperties" URI="#idSignedProperties">
      <Transforms>
        <Transform Algorithm="http://www.w3.org/TR/2001/REC-xml-c14n-20010315"/>
      </Transforms>
      <DigestMethod Algorithm="http://www.w3.org/2001/04/xmlenc#sha256"/>
      <DigestValue>qiShB0TMnM5DP8+D3rL70IpnMpD1SAXY0QTCVw27tsc=</DigestValue>
    </Reference>
    <Reference Type="http://www.w3.org/2000/09/xmldsig#Object" URI="#idValidSigLnImg">
      <DigestMethod Algorithm="http://www.w3.org/2001/04/xmlenc#sha256"/>
      <DigestValue>m/br0e+m5PlqMqtHhx/Z5aYMUIycZJiRl/NStamwf3c=</DigestValue>
    </Reference>
    <Reference Type="http://www.w3.org/2000/09/xmldsig#Object" URI="#idInvalidSigLnImg">
      <DigestMethod Algorithm="http://www.w3.org/2001/04/xmlenc#sha256"/>
      <DigestValue>gbQknEYCafs7PomwrFdbBPiba051bS6Jk1ILF6U15eE=</DigestValue>
    </Reference>
  </SignedInfo>
  <SignatureValue>eHxynnZ0O4QWUPVqZe6u0cWOTGSDp0GbCKz/iJIzZsH+z67lZQgjlIIFbl3FuM8MejPYW4FYRlv8
Eoeqob4i2hblwJdbigQhLzJauZvyelsa9D6B1UUPhiSGbtaLnnM/bnfCGux988oHRZ29LJcqy5kG
H2b9Tc9SFsJsAvmPX39035IDCARbOKIP1k0G8ME0Mi7ioolQGMv8C+Q0re6g4pXhKTob0Am7dmFb
gIiqoDmuyKEJ7nJzbcvUgY6L3PJwommqtSvIkdH/PTcL2rFSBOkUy1ov1549AhoFMg4Nd4ESBYTR
CIJHNBBoikAXS2vZ1Ar+zA6s19g+/3QyxXqg/Q==</SignatureValue>
  <KeyInfo>
    <X509Data>
      <X509Certificate>MIIH/zCCBeegAwIBAgIIbEncbiN0B+swDQYJKoZIhvcNAQELBQAwWzEXMBUGA1UEBRMOUlVDIDgwMDUwMTcyLTExGjAYBgNVBAMTEUNBLURPQ1VNRU5UQSBTLkEuMRcwFQYDVQQKEw5ET0NVTUVOVEEgUy5BLjELMAkGA1UEBhMCUFkwHhcNMTkxMTE0MTI0MjE4WhcNMjExMTEzMTI1MjE4WjCBpzELMAkGA1UEBhMCUFkxFzAVBgNVBAQMDlZJQ0hJTkkgRlJBTkNPMRIwEAYDVQQFEwlDSTMxOTQwODcxFzAVBgNVBCoMDlNISVJMRVkgUkFRVUVMMRcwFQYDVQQKDA5QRVJTT05BIEZJU0lDQTERMA8GA1UECwwIRklSTUEgRjIxJjAkBgNVBAMMHVNISVJMRVkgUkFRVUVMIFZJQ0hJTkkgRlJBTkNPMIIBIjANBgkqhkiG9w0BAQEFAAOCAQ8AMIIBCgKCAQEAoLmfEpFZxkxq0TLVFEoWztXxnIR5vh2Vuu6GaHSBVJIo4L6DAHXVtQ2RAWI/AZupkrJaRt2gcO3kroQy664KU9Hu0C0TYPrZxFG0ssgbJnI2BhnbHf+NU4SqIl1opo920awhteewQLvMEBRr5v2anyppaWLjK3N5xe5KBg0qz2bWQBOMqZuiI+SA/j13hwADyz2cNWqC+O65IqFspivp7LPwmwXzPPDiGHFIBa0EMtP+ymk0fDdjaj3iWQqf6OfjHs2gRSpaq5jyepeD5blFS96H9ewlgJ5d3qjTmJagA20YcZlJlORyHJ3cPZb40kLXYkBPLiek2FYzcQz2+cXW2QIDAQABo4IDeDCCA3QwDAYDVR0TAQH/BAIwADAOBgNVHQ8BAf8EBAMCBeAwKgYDVR0lAQH/BCAwHgYIKwYBBQUHAwEGCCsGAQUFBwMCBggrBgEFBQcDBDAdBgNVHQ4EFgQUkKzUw3rziKE83sC0x8GljUYGuN0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HQYDVR0RBBYwFIESc3ZpY2hpbmlAZ21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ipYL27GfcC0rmUMYFD2TgQTFsXMzGlykPc9IHgZbWEBOpb+YhG8xhXInsDrDZYdFcERZewqInfecZ/XadHpDl1ooF10vzXwayDJap048e5cFL+vIVitGuET9GgNOnrMaivrUYcZCQpiSZNcaJdtKQ/3NJPRbvip5DHqH503vYbDrrOiCum6Tjq6DIq3oCC4bdOzj2wCnWenK1FBnY20vr/IcN7Av/EBP5fJ7d0u093GR0o0IjqfhmYgaCB4o/9hDHyCWbAf7CtTsm0oH4EmcmyvQ8Hwe7fyAyefmpomOQtCHBZAQc8wEaIKEc6fhkmXU54I+SxAW6wZwOb3O7TvADAR7BzJf0wJ6hYDRrhM7ymgH8ZqvL7c6D1glQv31APbmHPJPkTy1Yh69tnCRKcZxHC0dN7LdcoXvOZNl4Y0Vf4CY5+T99/bYUtK78ibJje7nZU1vothIFh1SvdGSsY4w7+dCFS812vUgXfoMQu//4RnMtZIGDRTN8bQsijTEqrrodUWMwpzzyAt7SpLE5Hv1mV/mdtuUkCiRqAzj0n68NUaXE+p9QRnEkmldtl7lH6CWq1eBywlfnrTYA9klIhW/GKKmSoorqv1TKfBVIZedwj2GqhiUIsfL0LRqipHWpmmbh6Ttzddyd0nRMxt7eeoWhcy9z16E77UmC4F9Cpgv9z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a/H/TWxVMjFbf/uTpAa8X26r32ogXS+bn2yP+G6NfAY=</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ysY7u8LLyl7naQrzFRAwountIREwV1elZfBQr4/fz6I=</DigestValue>
      </Reference>
      <Reference URI="/xl/drawings/vmlDrawing1.vml?ContentType=application/vnd.openxmlformats-officedocument.vmlDrawing">
        <DigestMethod Algorithm="http://www.w3.org/2001/04/xmlenc#sha256"/>
        <DigestValue>gp3LIA1k707w9x9JnP0uh8pSFGSL73aKNuF+KMvcXY4=</DigestValue>
      </Reference>
      <Reference URI="/xl/media/image1.emf?ContentType=image/x-emf">
        <DigestMethod Algorithm="http://www.w3.org/2001/04/xmlenc#sha256"/>
        <DigestValue>1j69RbxskQ4Pr0RiVid6WODux+Qr5XCnTO/TazHdZLY=</DigestValue>
      </Reference>
      <Reference URI="/xl/media/image2.emf?ContentType=image/x-emf">
        <DigestMethod Algorithm="http://www.w3.org/2001/04/xmlenc#sha256"/>
        <DigestValue>ydgv23PCZkJpm5XgmzIyc2aukvzqtX3AHdbbReK7qqo=</DigestValue>
      </Reference>
      <Reference URI="/xl/media/image3.emf?ContentType=image/x-emf">
        <DigestMethod Algorithm="http://www.w3.org/2001/04/xmlenc#sha256"/>
        <DigestValue>TUVvhxQ0xZqTDwcPGksDIdTC26/iWqufWxhB9BwIcIA=</DigestValue>
      </Reference>
      <Reference URI="/xl/media/image4.emf?ContentType=image/x-emf">
        <DigestMethod Algorithm="http://www.w3.org/2001/04/xmlenc#sha256"/>
        <DigestValue>66UQh8p6nc6O5WoSsaP8IS2+cw9LHMn3Q6dVikexbjI=</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10.bin?ContentType=application/vnd.openxmlformats-officedocument.spreadsheetml.printerSettings">
        <DigestMethod Algorithm="http://www.w3.org/2001/04/xmlenc#sha256"/>
        <DigestValue>aKO8XWThzgvGlTVSu23kX37OoqtKGS6PBUkmhsicI1Y=</DigestValue>
      </Reference>
      <Reference URI="/xl/printerSettings/printerSettings11.bin?ContentType=application/vnd.openxmlformats-officedocument.spreadsheetml.printerSettings">
        <DigestMethod Algorithm="http://www.w3.org/2001/04/xmlenc#sha256"/>
        <DigestValue>uEytLUZB2XUIlp4S1X1OrZfSDIJ97PEGHsjzk1VUV2A=</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TRrCOIAvgyay9+dOHANtMRhI4Mlj24DaFIyKQoKcdPw=</DigestValue>
      </Reference>
      <Reference URI="/xl/printerSettings/printerSettings14.bin?ContentType=application/vnd.openxmlformats-officedocument.spreadsheetml.printerSettings">
        <DigestMethod Algorithm="http://www.w3.org/2001/04/xmlenc#sha256"/>
        <DigestValue>BCq9O5HHwm91X0cDGi4bjZg0oXnSgv7WGiCfkpesuIU=</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hqnMLvZ6XBY2fH1KhK00vJXWuxlSZRWkoKrdKDrIF2Q=</DigestValue>
      </Reference>
      <Reference URI="/xl/printerSettings/printerSettings17.bin?ContentType=application/vnd.openxmlformats-officedocument.spreadsheetml.printerSettings">
        <DigestMethod Algorithm="http://www.w3.org/2001/04/xmlenc#sha256"/>
        <DigestValue>hqnMLvZ6XBY2fH1KhK00vJXWuxlSZRWkoKrdKDrIF2Q=</DigestValue>
      </Reference>
      <Reference URI="/xl/printerSettings/printerSettings18.bin?ContentType=application/vnd.openxmlformats-officedocument.spreadsheetml.printerSettings">
        <DigestMethod Algorithm="http://www.w3.org/2001/04/xmlenc#sha256"/>
        <DigestValue>TRrCOIAvgyay9+dOHANtMRhI4Mlj24DaFIyKQoKcdPw=</DigestValue>
      </Reference>
      <Reference URI="/xl/printerSettings/printerSettings19.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TRrCOIAvgyay9+dOHANtMRhI4Mlj24DaFIyKQoKcdPw=</DigestValue>
      </Reference>
      <Reference URI="/xl/printerSettings/printerSettings22.bin?ContentType=application/vnd.openxmlformats-officedocument.spreadsheetml.printerSettings">
        <DigestMethod Algorithm="http://www.w3.org/2001/04/xmlenc#sha256"/>
        <DigestValue>8ULINyTSns7e3+F/twyhXb2p4OEI5M6paxloUp/0tKM=</DigestValue>
      </Reference>
      <Reference URI="/xl/printerSettings/printerSettings23.bin?ContentType=application/vnd.openxmlformats-officedocument.spreadsheetml.printerSettings">
        <DigestMethod Algorithm="http://www.w3.org/2001/04/xmlenc#sha256"/>
        <DigestValue>8ULINyTSns7e3+F/twyhXb2p4OEI5M6paxloUp/0tKM=</DigestValue>
      </Reference>
      <Reference URI="/xl/printerSettings/printerSettings24.bin?ContentType=application/vnd.openxmlformats-officedocument.spreadsheetml.printerSettings">
        <DigestMethod Algorithm="http://www.w3.org/2001/04/xmlenc#sha256"/>
        <DigestValue>8ULINyTSns7e3+F/twyhXb2p4OEI5M6paxloUp/0tKM=</DigestValue>
      </Reference>
      <Reference URI="/xl/printerSettings/printerSettings25.bin?ContentType=application/vnd.openxmlformats-officedocument.spreadsheetml.printerSettings">
        <DigestMethod Algorithm="http://www.w3.org/2001/04/xmlenc#sha256"/>
        <DigestValue>8ULINyTSns7e3+F/twyhXb2p4OEI5M6paxloUp/0tKM=</DigestValue>
      </Reference>
      <Reference URI="/xl/printerSettings/printerSettings26.bin?ContentType=application/vnd.openxmlformats-officedocument.spreadsheetml.printerSettings">
        <DigestMethod Algorithm="http://www.w3.org/2001/04/xmlenc#sha256"/>
        <DigestValue>NBJPJtVU2y8g6Bxm9ZLxOiT5LaEsLL5XEhfNiaaWt20=</DigestValue>
      </Reference>
      <Reference URI="/xl/printerSettings/printerSettings27.bin?ContentType=application/vnd.openxmlformats-officedocument.spreadsheetml.printerSettings">
        <DigestMethod Algorithm="http://www.w3.org/2001/04/xmlenc#sha256"/>
        <DigestValue>GyyR84UYFfbFvVrs+ip9vPggIMAXC0nxkmeUVNsGxCc=</DigestValue>
      </Reference>
      <Reference URI="/xl/printerSettings/printerSettings28.bin?ContentType=application/vnd.openxmlformats-officedocument.spreadsheetml.printerSettings">
        <DigestMethod Algorithm="http://www.w3.org/2001/04/xmlenc#sha256"/>
        <DigestValue>ZVxXhJn6XmjT/m1Dw2UhwYZPVXYMSYE+DUFTlsgHV4s=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ZVxXhJn6XmjT/m1Dw2UhwYZPVXYMSYE+DUFTlsgHV4s=</DigestValue>
      </Reference>
      <Reference URI="/xl/printerSettings/printerSettings32.bin?ContentType=application/vnd.openxmlformats-officedocument.spreadsheetml.printerSettings">
        <DigestMethod Algorithm="http://www.w3.org/2001/04/xmlenc#sha256"/>
        <DigestValue>ZVxXhJn6XmjT/m1Dw2UhwYZPVXYMSYE+DUFTlsgHV4s=</DigestValue>
      </Reference>
      <Reference URI="/xl/printerSettings/printerSettings33.bin?ContentType=application/vnd.openxmlformats-officedocument.spreadsheetml.printerSettings">
        <DigestMethod Algorithm="http://www.w3.org/2001/04/xmlenc#sha256"/>
        <DigestValue>ZVxXhJn6XmjT/m1Dw2UhwYZPVXYMSYE+DUFTlsgHV4s=</DigestValue>
      </Reference>
      <Reference URI="/xl/printerSettings/printerSettings34.bin?ContentType=application/vnd.openxmlformats-officedocument.spreadsheetml.printerSettings">
        <DigestMethod Algorithm="http://www.w3.org/2001/04/xmlenc#sha256"/>
        <DigestValue>ZVxXhJn6XmjT/m1Dw2UhwYZPVXYMSYE+DUFTlsgHV4s=</DigestValue>
      </Reference>
      <Reference URI="/xl/printerSettings/printerSettings35.bin?ContentType=application/vnd.openxmlformats-officedocument.spreadsheetml.printerSettings">
        <DigestMethod Algorithm="http://www.w3.org/2001/04/xmlenc#sha256"/>
        <DigestValue>DfZXByw/NrTOQobJPWXdBYUq2BfFmlCdgTSgIKCRrwg=</DigestValue>
      </Reference>
      <Reference URI="/xl/printerSettings/printerSettings36.bin?ContentType=application/vnd.openxmlformats-officedocument.spreadsheetml.printerSettings">
        <DigestMethod Algorithm="http://www.w3.org/2001/04/xmlenc#sha256"/>
        <DigestValue>aKO8XWThzgvGlTVSu23kX37OoqtKGS6PBUkmhsicI1Y=</DigestValue>
      </Reference>
      <Reference URI="/xl/printerSettings/printerSettings37.bin?ContentType=application/vnd.openxmlformats-officedocument.spreadsheetml.printerSettings">
        <DigestMethod Algorithm="http://www.w3.org/2001/04/xmlenc#sha256"/>
        <DigestValue>aKO8XWThzgvGlTVSu23kX37OoqtKGS6PBUkmhsicI1Y=</DigestValue>
      </Reference>
      <Reference URI="/xl/printerSettings/printerSettings38.bin?ContentType=application/vnd.openxmlformats-officedocument.spreadsheetml.printerSettings">
        <DigestMethod Algorithm="http://www.w3.org/2001/04/xmlenc#sha256"/>
        <DigestValue>OGD3iF2+l78gTInlDCWFPycZVuHBpUE02raJ/Wr5XCI=</DigestValue>
      </Reference>
      <Reference URI="/xl/printerSettings/printerSettings39.bin?ContentType=application/vnd.openxmlformats-officedocument.spreadsheetml.printerSettings">
        <DigestMethod Algorithm="http://www.w3.org/2001/04/xmlenc#sha256"/>
        <DigestValue>uEytLUZB2XUIlp4S1X1OrZfSDIJ97PEGHsjzk1VUV2A=</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uEytLUZB2XUIlp4S1X1OrZfSDIJ97PEGHsjzk1VUV2A=</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aKO8XWThzgvGlTVSu23kX37OoqtKGS6PBUkmhsicI1Y=</DigestValue>
      </Reference>
      <Reference URI="/xl/printerSettings/printerSettings9.bin?ContentType=application/vnd.openxmlformats-officedocument.spreadsheetml.printerSettings">
        <DigestMethod Algorithm="http://www.w3.org/2001/04/xmlenc#sha256"/>
        <DigestValue>aKO8XWThzgvGlTVSu23kX37OoqtKGS6PBUkmhsicI1Y=</DigestValue>
      </Reference>
      <Reference URI="/xl/sharedStrings.xml?ContentType=application/vnd.openxmlformats-officedocument.spreadsheetml.sharedStrings+xml">
        <DigestMethod Algorithm="http://www.w3.org/2001/04/xmlenc#sha256"/>
        <DigestValue>nQDKqPu/EwCJIi80uOCI9fasX54nD/o6elEYSKRdnVg=</DigestValue>
      </Reference>
      <Reference URI="/xl/styles.xml?ContentType=application/vnd.openxmlformats-officedocument.spreadsheetml.styles+xml">
        <DigestMethod Algorithm="http://www.w3.org/2001/04/xmlenc#sha256"/>
        <DigestValue>tufuXotSq/tvpgq2X+/ri3a0GXkNiZv9Mx/mriFfvl8=</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bUYmOySQA/nfvDb1mIMk5HfpZ+6CPBJE3+qEnnXQUoE=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SkwAS0yxPj97QGcg6wzYKmd5qdsrohRzSM8svgWXni8=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4zPDOGDMGw51RczAxGM8Qv3Ae0dEWg78nIAW1wFx03U=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afVMPhNiKTwA9SEpGeF2BjGWVg66ULHfdveJJs/Yor8=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/J/YC70pss0idnZMawXoeU0pAeEp7jq8PpautfWsF80=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ATJMBJd82L/0SZ8CBU0pwNjDiy1sYGbirTcYcx204ao=</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8xBclrFp0QQLnkKI7pVW03EMhJevflY/U8AQnIwTvrA=</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L96vMwTBxIIzCxGF9B+F5efy+DoNWNof4BBnkUcWAVw=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g1CEgvUYo84vbXVkNh1VwToulZ2NoTcVmi66/xpGdik=</DigestValue>
      </Reference>
      <Reference URI="/xl/worksheets/sheet1.xml?ContentType=application/vnd.openxmlformats-officedocument.spreadsheetml.worksheet+xml">
        <DigestMethod Algorithm="http://www.w3.org/2001/04/xmlenc#sha256"/>
        <DigestValue>ho7dlJGimtWra1XB1djzOwtVMjzchwtYxU2s1jKDOB8=</DigestValue>
      </Reference>
      <Reference URI="/xl/worksheets/sheet2.xml?ContentType=application/vnd.openxmlformats-officedocument.spreadsheetml.worksheet+xml">
        <DigestMethod Algorithm="http://www.w3.org/2001/04/xmlenc#sha256"/>
        <DigestValue>5F97VTQcBPBks/M6dfqj4UYPGnX7E31IUPVFoyWKq5o=</DigestValue>
      </Reference>
      <Reference URI="/xl/worksheets/sheet3.xml?ContentType=application/vnd.openxmlformats-officedocument.spreadsheetml.worksheet+xml">
        <DigestMethod Algorithm="http://www.w3.org/2001/04/xmlenc#sha256"/>
        <DigestValue>hsnYK4etNqkQ2RWT+IsKqYa4mNKI4XhFWqBCkvA1MrE=</DigestValue>
      </Reference>
      <Reference URI="/xl/worksheets/sheet4.xml?ContentType=application/vnd.openxmlformats-officedocument.spreadsheetml.worksheet+xml">
        <DigestMethod Algorithm="http://www.w3.org/2001/04/xmlenc#sha256"/>
        <DigestValue>xj4jMY1d8st/4SGQsrEuVd4rR7HBLge3ZlM/NbQkjOw=</DigestValue>
      </Reference>
      <Reference URI="/xl/worksheets/sheet5.xml?ContentType=application/vnd.openxmlformats-officedocument.spreadsheetml.worksheet+xml">
        <DigestMethod Algorithm="http://www.w3.org/2001/04/xmlenc#sha256"/>
        <DigestValue>a49uLqUQsgZEMxDiYKtrpL22SozD3iDDdG+Cx7IXNxI=</DigestValue>
      </Reference>
      <Reference URI="/xl/worksheets/sheet6.xml?ContentType=application/vnd.openxmlformats-officedocument.spreadsheetml.worksheet+xml">
        <DigestMethod Algorithm="http://www.w3.org/2001/04/xmlenc#sha256"/>
        <DigestValue>3J44jX2E+MOsv6si1KpMhvxqyMXU5QV8X/pvXnvvebs=</DigestValue>
      </Reference>
      <Reference URI="/xl/worksheets/sheet7.xml?ContentType=application/vnd.openxmlformats-officedocument.spreadsheetml.worksheet+xml">
        <DigestMethod Algorithm="http://www.w3.org/2001/04/xmlenc#sha256"/>
        <DigestValue>xwI5VannaxYimrujfMFKJBUojsWY+8iuaTSMe+2oCok=</DigestValue>
      </Reference>
      <Reference URI="/xl/worksheets/sheet8.xml?ContentType=application/vnd.openxmlformats-officedocument.spreadsheetml.worksheet+xml">
        <DigestMethod Algorithm="http://www.w3.org/2001/04/xmlenc#sha256"/>
        <DigestValue>EPBHo8j2AWEeml2K7OCzmy9IjFOastbIDoN1JQLHvWo=</DigestValue>
      </Reference>
      <Reference URI="/xl/worksheets/sheet9.xml?ContentType=application/vnd.openxmlformats-officedocument.spreadsheetml.worksheet+xml">
        <DigestMethod Algorithm="http://www.w3.org/2001/04/xmlenc#sha256"/>
        <DigestValue>7gRHEt8e5CrVeagefonnJHY5dq/GG6T1/0TTBZ9cJXM=</DigestValue>
      </Reference>
    </Manifest>
    <SignatureProperties>
      <SignatureProperty Id="idSignatureTime" Target="#idPackageSignature">
        <mdssi:SignatureTime xmlns:mdssi="http://schemas.openxmlformats.org/package/2006/digital-signature">
          <mdssi:Format>YYYY-MM-DDThh:mm:ssTZD</mdssi:Format>
          <mdssi:Value>2020-10-30T20:05:27Z</mdssi:Value>
        </mdssi:SignatureTime>
      </SignatureProperty>
    </SignatureProperties>
  </Object>
  <Object Id="idOfficeObject">
    <SignatureProperties>
      <SignatureProperty Id="idOfficeV1Details" Target="#idPackageSignature">
        <SignatureInfoV1 xmlns="http://schemas.microsoft.com/office/2006/digsig">
          <SetupID>{1F3A486A-547F-4084-B0D5-C1FAF2608D49}</SetupID>
          <SignatureText>Shirley Vichini</SignatureText>
          <SignatureImage/>
          <SignatureComments/>
          <WindowsVersion>10.0</WindowsVersion>
          <OfficeVersion>16.0.12527/19</OfficeVersion>
          <ApplicationVersion>16.0.12527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2020-10-30T20:05:27Z</xd:SigningTime>
          <xd:SigningCertificate>
            <xd:Cert>
              <xd:CertDigest>
                <DigestMethod Algorithm="http://www.w3.org/2001/04/xmlenc#sha256"/>
                <DigestValue>QkVJwGGx5Djo62SbuZT28Fa4+sMwfwJ5PoqlLIv9klc=</DigestValue>
              </xd:CertDigest>
              <xd:IssuerSerial>
                <X509IssuerName>C=PY, O=DOCUMENTA S.A., CN=CA-DOCUMENTA S.A., SERIALNUMBER=RUC 80050172-1</X509IssuerName>
                <X509SerialNumber>7803010194995415019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LAsAACBFTUYAAAEAsBsAAKo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Bt1CQAAAAkAAAAwypMDQEkpdT7NnlcCAgAAoLnGAyUAAAAzAAAAYAAAADMAAAAiAAAAvOEYCJSG6oT/////WMuTA44LOVdAfiUIAAC/AwEAAAD08RoIEG87CgIAAAABAAAAAwAAAIiNUf+wypMD4MuTA2na2XYwypMDAAAAAAAA2XZQAAAA8////wAAAAAAAAAAAAAAAJABAAAAAcpXmMqTA8kIG3WwYKt3iC/AA4CGrXesAAAAAAAAAIjKkwMAABZ1wGsgdcA7xgPAO8YDhNs3V3kCrnfAO8YDhNs3V5zKkwO1oBR1v6AUdUsf5YD4ypMDAT0VdQAAAAAAACl1ZHYACAAAAAAlAAAADAAAAAEAAAAYAAAADAAAAAAAAAASAAAADAAAAAEAAAAeAAAAGAAAAO4AAAAFAAAAMgEAABYAAAAlAAAADAAAAAEAAABUAAAAiAAAAO8AAAAFAAAAMAEAABUAAAABAAAAVVWPQYX2jkHvAAAABQAAAAoAAABMAAAAAAAAAAAAAAAAAAAA//////////9gAAAAMwAwAC8AMQAwAC8AMgAwADIAMAAHAAAABwAAAAUAAAAHAAAABwAAAAUAAAAHAAAABwAAAAcAAAAHAAAASwAAAEAAAAAwAAAABQAAACAAAAABAAAAAQAAABAAAAAAAAAAAAAAAEABAACgAAAAAAAAAAAAAABAAQAAoAAAAFIAAABwAQAAAgAAABQAAAAJAAAAAAAAAAAAAAC8AgAAAAAAAAECAiJTAHkAcwB0AGUAbQAAAAAAAAAAAAAAAAAAAAAAAAAAAAAAAAAAAAAAAAAAAAAAAAAAAAAAAAAAAAAAAAAAAAAAAACwd2SRkgO+VbB3CQAAAKC5xgPpVbB3sJGSA6C5xgMUzZ5XAAAAABTNnlcAAAAAoLnGAwAAAAAAAAAAAAAAAAAAAACIHcADAAAAAAAAAAAAAAAAAAAAAAAAAAAAAAAAAAAAAAAAAAAAAAAAAAAAAAAAAAAAAAAAAAAAAAAAAAAAAAAAAAAAACdF5IAGAAAAWJKSA6Itq3cAAAAAAQAAALCRkgP//wAAAAAAAFwwq3dcMKt3AAAAAIiSkgOMkpIDAACeVwcAAAAAAAAANkRQdgkAAABUBvP/BwAAAMCSkgPwXUZ2AdgAAMCSkgM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JIDPdvZduy1sQSYmpIDAAAAAP////+YnpIDZKodVFyxsQS4BX1Umq0dVOgSCga4SQAAkBH/FwAAAADMmpIDuAV9VP////8UAAAAnDwfVOyekgNwINIeJKkfVES1sQRnDgRwAAAAABDdUP9aCR9USJySA2na2XaYmpIDBQAAAAAA2XYAtbEE4P///wAAAAAAAAAAAAAAAJABAAAAAAABAAAAAGEAcgBpAGEAbAAAAAAAAAAAAAAAAAAAAAAAAAAAAAAAAAAAADZEUHYAAAAAVAbz/wYAAAD8m5ID8F1GdgHYAAD8m5IDAAAAAAAAAAAAAAAAAAAAAAAAAAC4zkgXZHYACAAAAAAlAAAADAAAAAMAAAAYAAAADAAAAAAAAAASAAAADAAAAAEAAAAWAAAADAAAAAgAAABUAAAAVAAAAAwAAAA3AAAAIAAAAFoAAAABAAAAVVWPQYX2jk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rAAAAVgAAADAAAAA7AAAAfAAAABwAAAAhAPAAAAAAAAAAAAAAAIA/AAAAAAAAAAAAAIA/AAAAAAAAAAAAAAAAAAAAAAAAAAAAAAAAAAAAAAAAAAAlAAAADAAAAAAAAIAoAAAADAAAAAQAAABSAAAAcAEAAAQAAADs////AAAAAAAAAAAAAAAAkAEAAAAAAAEAAAAAcwBlAGcAbwBlACAAdQBpAAAAAAAAAAAAAAAAAAAAAAAAAAAAAAAAAAAAAAAAAAAAAAAAAAAAAAAAAAAAAAAAAAAAkgM929l2/////xybkgMAAAAAnLOxBDkAAAAcoZIDhDklVAAAAAAgAAAAAAAAABDOSBcAdhYIuJySAwcAAABA54gLAAAAALSckgMBAAAAAAAAAAAAAAAAAABAGOFIAACbkgAIAAAAlNxQ/wEAAADMnJIDadrZdhybkgMGAAAAAADZdgAAAADs////AAAAAAAAAAAAAAAAkAEAAAAAAAEAAAAAcwBlAGcAbwBlACAAdQBpAAAAAAAAAAAAAAAAAAAAAAAJAAAAAAAAADZEUHYAAAAAVAbz/wkAAACAnJID8F1GdgHYAACAnJIDAAAAAAAAAAAAAAAAAAAAAAAAAABkdgAIAAAAACUAAAAMAAAABAAAABgAAAAMAAAAAAAAABIAAAAMAAAAAQAAAB4AAAAYAAAAMAAAADsAAACsAAAAVwAAACUAAAAMAAAABAAAAFQAAACoAAAAMQAAADsAAACqAAAAVgAAAAEAAABVVY9BhfaOQTEAAAA7AAAADwAAAEwAAAAAAAAAAAAAAAAAAAD//////////2wAAABTAGgAaQByAGwAZQB5ACAAVgBpAGMAaABpAG4AaQAAAAsAAAALAAAABQAAAAcAAAAFAAAACgAAAAoAAAAFAAAADAAAAAUAAAAJAAAACwAAAAUAAAALAAAAB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UAAAAMAAAAAQAAABgAAAAMAAAAAAAAABIAAAAMAAAAAQAAAB4AAAAYAAAADgAAAGEAAAAyAQAAcgAAACUAAAAMAAAAAQAAAFQAAACoAAAADwAAAGEAAABdAAAAcQAAAAEAAABVVY9BhfaOQQ8AAABhAAAADwAAAEwAAAAAAAAAAAAAAAAAAAD//////////2wAAABTAGgAaQByAGwAZQB5ACAAVgBpAGMAaABpAG4AaQAAAAcAAAAHAAAAAwAAAAUAAAADAAAABwAAAAYAAAAEAAAACAAAAAMAAAAGAAAABwAAAAMAAAAHAAAAAwAAAEsAAABAAAAAMAAAAAUAAAAgAAAAAQAAAAEAAAAQAAAAAAAAAAAAAABAAQAAoAAAAAAAAAAAAAAAQAEAAKAAAAAlAAAADAAAAAI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IQAAAAPAAAAdgAAAEwAAACGAAAAAQAAAFVVj0GF9o5BDwAAAHYAAAAJAAAATAAAAAAAAAAAAAAAAAAAAP//////////YAAAAEMAbwBuAHQAYQBkAG8AcgBhAAAACAAAAAgAAAAHAAAABAAAAAcAAAAIAAAACAAAAAUAAAAHAAAASwAAAEAAAAAwAAAABQAAACAAAAABAAAAAQAAABAAAAAAAAAAAAAAAEABAACgAAAAAAAAAAAAAABAAQAAoAAAACUAAAAMAAAAAgAAACcAAAAYAAAABQAAAAAAAAD///8AAAAAACUAAAAMAAAABQAAAEwAAABkAAAADgAAAIsAAAAoAQAAmwAAAA4AAACLAAAAGwEAABEAAAAhAPAAAAAAAAAAAAAAAIA/AAAAAAAAAAAAAIA/AAAAAAAAAAAAAAAAAAAAAAAAAAAAAAAAAAAAAAAAAAAlAAAADAAAAAAAAIAoAAAADAAAAAUAAAAlAAAADAAAAAEAAAAYAAAADAAAAAAAAAASAAAADAAAAAEAAAAWAAAADAAAAAAAAABUAAAASAEAAA8AAACLAAAAJwEAAJsAAAABAAAAVVWPQYX2jkEPAAAAiwAAACoAAABMAAAABAAAAA4AAACLAAAAKQEAAJwAAACgAAAARgBpAHIAbQBhAGQAbwAgAHAAbwByADoAIABTAEgASQBSAEwARQBZACAAUgBBAFEAVQBFAEwAIABWAEkAQwBIAEkATgBJACAARgBSAEEATgBDAE8ABgAAAAMAAAAFAAAACwAAAAcAAAAIAAAACAAAAAQAAAAIAAAACAAAAAUAAAADAAAABAAAAAcAAAAJAAAAAwAAAAgAAAAGAAAABwAAAAcAAAAEAAAACAAAAAgAAAAKAAAACQAAAAcAAAAGAAAABAAAAAgAAAADAAAACAAAAAkAAAADAAAACgAAAAMAAAAEAAAABgAAAAgAAAAIAAAACgAAAAgAAAAKAAAAFgAAAAwAAAAAAAAAJQAAAAwAAAACAAAADgAAABQAAAAAAAAAEAAAABQAAAA=</Object>
  <Object Id="idInvalidSigLnImg">AQAAAGwAAAAAAAAAAAAAAD8BAACfAAAAAAAAAAAAAABmFgAALAsAACBFTUYAAAEALCIAALE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G3UJAAAACQAAADDKkwNASSl1Ps2eVwICAACgucYDJQAAADMAAABgAAAAMwAAACIAAAC84RgIlIbqhP////9Yy5MDjgs5V0B+JQgAAL8DAQAAAPTxGggQbzsKAgAAAAEAAAADAAAAiI1R/7DKkwPgy5MDadrZdjDKkwMAAAAAAADZdlAAAADz////AAAAAAAAAAAAAAAAkAEAAAAByleYypMDyQgbdbBgq3eIL8ADgIatd6wAAAAAAAAAiMqTAwAAFnXAayB1wDvGA8A7xgOE2zdXeQKud8A7xgOE2zdXnMqTA7WgFHW/oBR1Sx/lgPjKkwMBPRV1AAAAAAAAKXVkdgAIAAAAACUAAAAMAAAAAQAAABgAAAAMAAAA/wAAABIAAAAMAAAAAQAAAB4AAAAYAAAAMAAAAAUAAACLAAAAFgAAACUAAAAMAAAAAQAAAFQAAACoAAAAMQAAAAUAAACJAAAAFQAAAAEAAABVVY9BhfaO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sHdkkZIDvlWwdwkAAACgucYD6VWwd7CRkgOgucYDFM2eVwAAAAAUzZ5XAAAAAKC5xgMAAAAAAAAAAAAAAAAAAAAAiB3AAwAAAAAAAAAAAAAAAAAAAAAAAAAAAAAAAAAAAAAAAAAAAAAAAAAAAAAAAAAAAAAAAAAAAAAAAAAAAAAAAAAAAAAnReSABgAAAFiSkgOiLat3AAAAAAEAAACwkZID//8AAAAAAABcMKt3XDCrdwAAAACIkpIDjJKSAwAAnlcHAAAAAAAAADZEUHYJAAAAVAbz/wcAAADAkpID8F1GdgHYAADAkpID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CSAz3b2XbstbEEmJqSAwAAAAD/////mJ6SA2SqHVRcsbEEuAV9VJqtHVToEgoGuEkAAJAR/xcAAAAAzJqSA7gFfVT/////FAAAAJw8H1TsnpIDcCDSHiSpH1REtbEEZw4EcAAAAAAQ3VD/WgkfVEickgNp2tl2mJqSAwUAAAAAANl2ALWxBOD///8AAAAAAAAAAAAAAACQAQAAAAAAAQAAAABhAHIAaQBhAGwAAAAAAAAAAAAAAAAAAAAAAAAAAAAAAAAAAAA2RFB2AAAAAFQG8/8GAAAA/JuSA/BdRnYB2AAA/JuSAwAAAAAAAAAAAAAAAAAAAAAAAAAAuM5IF2R2AAgAAAAAJQAAAAwAAAADAAAAGAAAAAwAAAAAAAAAEgAAAAwAAAABAAAAFgAAAAwAAAAIAAAAVAAAAFQAAAAMAAAANwAAACAAAABaAAAAAQAAAFVVj0GF9o5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qwAAAFYAAAAwAAAAOwAAAHwAAAAcAAAAIQDwAAAAAAAAAAAAAACAPwAAAAAAAAAAAACAPwAAAAAAAAAAAAAAAAAAAAAAAAAAAAAAAAAAAAAAAAAAJQAAAAwAAAAAAACAKAAAAAwAAAAEAAAAUgAAAHABAAAEAAAA7P///wAAAAAAAAAAAAAAAJABAAAAAAABAAAAAHMAZQBnAG8AZQAgAHUAaQAAAAAAAAAAAAAAAAAAAAAAAAAAAAAAAAAAAAAAAAAAAAAAAAAAAAAAAAAAAAAAAAAAAJIDPdvZdv////8cm5IDAAAAAJyzsQQ5AAAAHKGSA4Q5JVQAAAAAIAAAAAAAAAAQzkgXAHYWCLickgMHAAAAQOeICwAAAAC0nJIDAQAAAAAAAAAAAAAAAAAAQBjhSAAAm5IACAAAAJTcUP8BAAAAzJySA2na2XYcm5IDBgAAAAAA2XYAAAAA7P///wAAAAAAAAAAAAAAAJABAAAAAAABAAAAAHMAZQBnAG8AZQAgAHUAaQAAAAAAAAAAAAAAAAAAAAAACQAAAAAAAAA2RFB2AAAAAFQG8/8JAAAAgJySA/BdRnYB2AAAgJySAwAAAAAAAAAAAAAAAAAAAAAAAAAAZHYACAAAAAAlAAAADAAAAAQAAAAYAAAADAAAAAAAAAASAAAADAAAAAEAAAAeAAAAGAAAADAAAAA7AAAArAAAAFcAAAAlAAAADAAAAAQAAABUAAAAqAAAADEAAAA7AAAAqgAAAFYAAAABAAAAVVWPQYX2jkExAAAAOwAAAA8AAABMAAAAAAAAAAAAAAAAAAAA//////////9sAAAAUwBoAGkAcgBsAGUAeQAgAFYAaQBjAGgAaQBuAGkAAAALAAAACwAAAAUAAAAHAAAABQAAAAoAAAAKAAAABQAAAAwAAAAFAAAACQAAAAsAAAAFAAAACwAAAAU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qAAAAA8AAABhAAAAXQAAAHEAAAABAAAAVVWPQYX2jkEPAAAAYQAAAA8AAABMAAAAAAAAAAAAAAAAAAAA//////////9sAAAAUwBoAGkAcgBsAGUAeQAgAFYAaQBjAGgAaQBuAGkAAAAHAAAABwAAAAMAAAAFAAAAAwAAAAcAAAAGAAAABAAAAAgAAAADAAAABgAAAAcAAAADAAAABwAAAAM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CEAAAADwAAAHYAAABMAAAAhgAAAAEAAABVVY9BhfaOQQ8AAAB2AAAACQAAAEwAAAAAAAAAAAAAAAAAAAD//////////2AAAABDAG8AbgB0AGEAZABvAHIAYQAAAAgAAAAIAAAABwAAAAQAAAAHAAAACAAAAAgAAAAFAAAABwAAAEsAAABAAAAAMAAAAAUAAAAgAAAAAQAAAAEAAAAQAAAAAAAAAAAAAABAAQAAoAAAAAAAAAAAAAAAQAEAAKAAAAAlAAAADAAAAAIAAAAnAAAAGAAAAAUAAAAAAAAA////AAAAAAAlAAAADAAAAAUAAABMAAAAZAAAAA4AAACLAAAAKAEAAJsAAAAOAAAAiwAAABsBAAARAAAAIQDwAAAAAAAAAAAAAACAPwAAAAAAAAAAAACAPwAAAAAAAAAAAAAAAAAAAAAAAAAAAAAAAAAAAAAAAAAAJQAAAAwAAAAAAACAKAAAAAwAAAAFAAAAJQAAAAwAAAABAAAAGAAAAAwAAAAAAAAAEgAAAAwAAAABAAAAFgAAAAwAAAAAAAAAVAAAAEgBAAAPAAAAiwAAACcBAACbAAAAAQAAAFVVj0GF9o5BDwAAAIsAAAAqAAAATAAAAAQAAAAOAAAAiwAAACkBAACcAAAAoAAAAEYAaQByAG0AYQBkAG8AIABwAG8AcgA6ACAAUwBIAEkAUgBMAEUAWQAgAFIAQQBRAFUARQBMACAAVgBJAEMASABJAE4ASQAgAEYAUgBBAE4AQwBPAAYAAAADAAAABQAAAAsAAAAHAAAACAAAAAgAAAAEAAAACAAAAAgAAAAFAAAAAwAAAAQAAAAHAAAACQAAAAMAAAAIAAAABgAAAAcAAAAHAAAABAAAAAgAAAAIAAAACgAAAAkAAAAHAAAABgAAAAQAAAAIAAAAAwAAAAgAAAAJAAAAAwAAAAoAAAADAAAABAAAAAYAAAAIAAAACAAAAAoAAAAIAAAAC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BG 09.20</vt:lpstr>
      <vt:lpstr>Clasificación 09.20</vt:lpstr>
      <vt:lpstr>Balance General</vt:lpstr>
      <vt:lpstr>Estado de Resultados</vt:lpstr>
      <vt:lpstr>Flujo de Efectivo</vt:lpstr>
      <vt:lpstr>CA EF</vt:lpstr>
      <vt:lpstr>Patrimonio Neto</vt:lpstr>
      <vt:lpstr>Notas Contables I</vt:lpstr>
      <vt:lpstr>Notas Contables II</vt:lpstr>
      <vt:lpstr>'Balance General'!Área_de_impresión</vt:lpstr>
      <vt:lpstr>'Estado de Resultados'!Área_de_impresión</vt:lpstr>
      <vt:lpstr>'Flujo de Efectivo'!Área_de_impresión</vt:lpstr>
      <vt:lpstr>'Notas Contables I'!Área_de_impresión</vt:lpstr>
      <vt:lpstr>'Notas Contables II'!Área_de_impresión</vt:lpstr>
      <vt:lpstr>'Patrimonio Neto'!Área_de_impresión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Aller</dc:creator>
  <cp:lastModifiedBy>Marcelo Prono</cp:lastModifiedBy>
  <cp:lastPrinted>2020-10-21T19:11:41Z</cp:lastPrinted>
  <dcterms:created xsi:type="dcterms:W3CDTF">2016-08-27T16:35:25Z</dcterms:created>
  <dcterms:modified xsi:type="dcterms:W3CDTF">2020-10-30T16:30:23Z</dcterms:modified>
</cp:coreProperties>
</file>